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dbory\ITI\Projektová příprava fiší MMKV\"/>
    </mc:Choice>
  </mc:AlternateContent>
  <bookViews>
    <workbookView xWindow="-120" yWindow="-120" windowWidth="29040" windowHeight="17640" tabRatio="785" firstSheet="1" activeTab="1"/>
  </bookViews>
  <sheets>
    <sheet name="vzor vyplňování" sheetId="3" state="hidden" r:id="rId1"/>
    <sheet name="ITIKA°" sheetId="9" r:id="rId2"/>
    <sheet name="List1" sheetId="7" r:id="rId3"/>
    <sheet name="RAP" sheetId="4" state="hidden" r:id="rId4"/>
  </sheets>
  <definedNames>
    <definedName name="_xlnm._FilterDatabase" localSheetId="1" hidden="1">ITIKA°!$A$1:$A$707</definedName>
  </definedNames>
  <calcPr calcId="162913"/>
</workbook>
</file>

<file path=xl/calcChain.xml><?xml version="1.0" encoding="utf-8"?>
<calcChain xmlns="http://schemas.openxmlformats.org/spreadsheetml/2006/main">
  <c r="F200" i="9" l="1"/>
  <c r="F178" i="9"/>
  <c r="F167" i="9"/>
  <c r="F156" i="9"/>
  <c r="F145" i="9"/>
  <c r="F134" i="9"/>
  <c r="F123" i="9"/>
  <c r="F92" i="9" l="1"/>
  <c r="F81" i="9"/>
  <c r="F1096" i="9" l="1"/>
  <c r="F1079" i="9" l="1"/>
  <c r="F1061" i="9" l="1"/>
  <c r="F1051" i="9"/>
  <c r="F1041" i="9"/>
  <c r="F1031" i="9"/>
  <c r="F1021" i="9"/>
  <c r="F1011" i="9"/>
  <c r="F1001" i="9"/>
  <c r="F991" i="9"/>
  <c r="F981" i="9"/>
  <c r="F971" i="9"/>
  <c r="F961" i="9"/>
  <c r="F951" i="9"/>
  <c r="F941" i="9"/>
  <c r="F931" i="9"/>
  <c r="F921" i="9"/>
  <c r="F911" i="9"/>
  <c r="F901" i="9"/>
  <c r="F891" i="9"/>
  <c r="F881" i="9"/>
  <c r="F871" i="9"/>
  <c r="F861" i="9"/>
  <c r="F851" i="9"/>
  <c r="F841" i="9"/>
  <c r="F831" i="9"/>
  <c r="F821" i="9"/>
  <c r="F811" i="9"/>
  <c r="F801" i="9"/>
  <c r="F791" i="9"/>
  <c r="F781" i="9"/>
  <c r="F771" i="9"/>
  <c r="F761" i="9"/>
  <c r="F751" i="9"/>
  <c r="F741" i="9"/>
  <c r="F731" i="9"/>
  <c r="F721" i="9"/>
  <c r="F572" i="9" l="1"/>
  <c r="F424" i="9"/>
  <c r="F403" i="9" l="1"/>
  <c r="F390" i="9" l="1"/>
  <c r="F393" i="9" s="1"/>
  <c r="F383" i="9" l="1"/>
  <c r="F373" i="9" l="1"/>
  <c r="F364" i="9" l="1"/>
  <c r="F348" i="9"/>
  <c r="F331" i="9"/>
  <c r="F314" i="9" l="1"/>
  <c r="F298" i="9" l="1"/>
  <c r="F286" i="9" l="1"/>
  <c r="F272" i="9" l="1"/>
  <c r="F220" i="9" l="1"/>
  <c r="F211" i="9"/>
  <c r="F113" i="9"/>
  <c r="F103" i="9"/>
  <c r="F67" i="9" l="1"/>
  <c r="F70" i="9" s="1"/>
  <c r="F60" i="9" l="1"/>
  <c r="F45" i="9" l="1"/>
  <c r="F30" i="9" l="1"/>
  <c r="F16" i="9"/>
  <c r="G43" i="4" l="1"/>
  <c r="G42" i="4"/>
  <c r="H41" i="4"/>
  <c r="I41" i="4" s="1"/>
  <c r="J41" i="4" s="1"/>
  <c r="K41" i="4" s="1"/>
  <c r="G41" i="4"/>
  <c r="G40" i="4"/>
  <c r="G39" i="4"/>
  <c r="G38" i="4"/>
  <c r="J37" i="4"/>
  <c r="K37" i="4" s="1"/>
  <c r="G36" i="4"/>
  <c r="H35" i="4"/>
  <c r="I35" i="4" s="1"/>
  <c r="G35" i="4"/>
  <c r="G34" i="4"/>
  <c r="G33" i="4"/>
  <c r="G32" i="4"/>
  <c r="G31" i="4"/>
  <c r="G30" i="4"/>
  <c r="J29" i="4"/>
  <c r="K29" i="4" s="1"/>
  <c r="G28" i="4"/>
  <c r="J27" i="4"/>
  <c r="K27" i="4" s="1"/>
  <c r="L27" i="4" s="1"/>
  <c r="H26" i="4"/>
  <c r="G26" i="4"/>
  <c r="H25" i="4"/>
  <c r="G25" i="4"/>
  <c r="G24" i="4"/>
  <c r="G23" i="4"/>
  <c r="G22" i="4"/>
  <c r="G21" i="4"/>
  <c r="G20" i="4"/>
  <c r="G19" i="4"/>
  <c r="G18" i="4"/>
  <c r="H18" i="4" s="1"/>
  <c r="I18" i="4" s="1"/>
  <c r="J18" i="4" s="1"/>
  <c r="J17" i="4"/>
  <c r="G17" i="4"/>
  <c r="G16" i="4"/>
  <c r="H15" i="4"/>
  <c r="G15" i="4"/>
  <c r="H14" i="4"/>
  <c r="G14" i="4"/>
  <c r="I13" i="4"/>
  <c r="H13" i="4"/>
  <c r="G13" i="4"/>
  <c r="H12" i="4"/>
  <c r="I12" i="4" s="1"/>
  <c r="G12" i="4"/>
  <c r="L11" i="4"/>
  <c r="K11" i="4"/>
  <c r="J11" i="4"/>
  <c r="I11" i="4"/>
  <c r="H11" i="4"/>
  <c r="G11" i="4"/>
  <c r="J10" i="4"/>
  <c r="I10" i="4"/>
  <c r="H10" i="4"/>
  <c r="G10" i="4"/>
  <c r="G9" i="4"/>
  <c r="I8" i="4"/>
  <c r="H8" i="4"/>
  <c r="G8" i="4"/>
  <c r="I7" i="4"/>
  <c r="H7" i="4"/>
  <c r="G7" i="4"/>
  <c r="H5" i="4"/>
  <c r="I5" i="4" s="1"/>
  <c r="G5" i="4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</calcChain>
</file>

<file path=xl/comments1.xml><?xml version="1.0" encoding="utf-8"?>
<comments xmlns="http://schemas.openxmlformats.org/spreadsheetml/2006/main">
  <authors>
    <author>Potencová Nikola, Ing.</author>
  </authors>
  <commentLis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období 2019-2020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období 2019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2018-2020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od roku 2020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Od roku 2020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2020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2020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od roku 2019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Od roku 2019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od roku 2020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2019-2020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2019-2020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2019-2020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2019-2020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2020 a 2021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2019-2020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2019-2020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2019-2020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2019-2020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2017-2018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2020-2021
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2019-2019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2019-2020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jen za rok 2020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i za rok 2020
</t>
        </r>
      </text>
    </comment>
  </commentList>
</comments>
</file>

<file path=xl/sharedStrings.xml><?xml version="1.0" encoding="utf-8"?>
<sst xmlns="http://schemas.openxmlformats.org/spreadsheetml/2006/main" count="2236" uniqueCount="638">
  <si>
    <t xml:space="preserve">REKO silnice II/265 Krásná Lípa - Velký Šenov </t>
  </si>
  <si>
    <t>Rekonstrukce páteřní komunikace</t>
  </si>
  <si>
    <t xml:space="preserve">REKO silnice II/266 Šluknov - Lobendava </t>
  </si>
  <si>
    <t>REKO úseku I/13 - Podbořany - Petrohrad, silnice II224 - 2. etapa Očihov - Kryry- Petrohrad - HÚK    (HÚK - hranice Ústeckého kraje)</t>
  </si>
  <si>
    <t xml:space="preserve">REKO silnice II/262 Starý Šachov - Děčín </t>
  </si>
  <si>
    <t>Nový dopravní podnik - nákup vozů</t>
  </si>
  <si>
    <t>Jedná se o nákup dopravních prostředků pro nový dopravní podnik ÚK</t>
  </si>
  <si>
    <t>Dostavba COS, JIP, kardiochirurgie, lůžková oddělení</t>
  </si>
  <si>
    <t>Nový pavilon centrálních operačních sálů</t>
  </si>
  <si>
    <t>Renovace budovy T MNUL</t>
  </si>
  <si>
    <t>Postupná revitalizace objektu (reko střechy, obvodové pláště, výměna výplní otvorů, rozvody ZTI a elektro, vnitřní úpravy)</t>
  </si>
  <si>
    <t>Nový pavilon ONP Ryjice</t>
  </si>
  <si>
    <t xml:space="preserve">Výstavba nového lůžkového pavilonu </t>
  </si>
  <si>
    <t>Emergentní příjem (ARO) vč. úpravy spojovací chodby k pavilonu C a krytý spojovací koridor Krajská zdravotní, a.s. - Nemocnice Chomutov, o.z.</t>
  </si>
  <si>
    <t>Parkovací dům v Masarykově nemocnici v Ústí nad Labem, o.z.</t>
  </si>
  <si>
    <t>Přístavba operačních sálů DC vč. Emergency a centrální sterilizace</t>
  </si>
  <si>
    <t>Výstavba 4 operačních sálů a centrální sterilizace Teplice</t>
  </si>
  <si>
    <t>Nový pavilon</t>
  </si>
  <si>
    <t>Nástavba 3. NP nového objektu operačních sálů pro ARO a JIP vč. rekonstrukce energocentra</t>
  </si>
  <si>
    <t>Nástavba nového objektu operačních sálů</t>
  </si>
  <si>
    <t>Rekonstrukce interiérů budovy D</t>
  </si>
  <si>
    <t>Postupná rekonstrukce oddělení v budově D - Dětský pavilon</t>
  </si>
  <si>
    <t>Rekonstrukce energocentra vč. umíštění nového DAG</t>
  </si>
  <si>
    <t>Obnova vozového parku - vozidla ZDS (sanitní vozidla)</t>
  </si>
  <si>
    <t>Postupná obměna vozového parku sanitních vozidel zdravotní dopravní služby KZ</t>
  </si>
  <si>
    <t>Modernizace a zateplení Objektu "D" Krajské zdravotní, a.s. - Masarykovy nemocnice v Ústí nad Labem, o.z.</t>
  </si>
  <si>
    <t xml:space="preserve">Zateplení obvodového pláště, výměna výplní otvorů, nástavby podalží v části objektu </t>
  </si>
  <si>
    <t>Rekonstrukce  vnitřních prostor oddělení Nemocnice Most, o.z.</t>
  </si>
  <si>
    <t>Postupná rekonstrukce zdravotnických pracovišť vč. všech technických rozvodů.</t>
  </si>
  <si>
    <t>Rekonstrukce původní budovy nemocnice (chirurgie, ortopedie, operačních sálů)</t>
  </si>
  <si>
    <t>Modernizace a optimalizace dětského a dorostového oddělení budova C</t>
  </si>
  <si>
    <t>Rekonstrukce stravovacího porovozu vč. gastrotechnologie</t>
  </si>
  <si>
    <t>Rekonstrukce střech Nemocnice Teplice, o.z.</t>
  </si>
  <si>
    <t>Výstavba 2 zařízení pro cílovou skupinu osob s poruchou autistického spektra</t>
  </si>
  <si>
    <t>Krajská zdravotní, a.s.</t>
  </si>
  <si>
    <t>Zvýšení počtu parkovacích míst v areálu nemocnice v souvislosti s stávajícím nedostatkem park. Míst</t>
  </si>
  <si>
    <t>Úpravy spojivací chodby - Nemocnice Chomutov</t>
  </si>
  <si>
    <t xml:space="preserve">Rekonstrukce </t>
  </si>
  <si>
    <t>Přístavba sálů</t>
  </si>
  <si>
    <t>Rekonstrukce nemocnice</t>
  </si>
  <si>
    <t>Modernizace oddělení</t>
  </si>
  <si>
    <t>Rekonstrukce střech</t>
  </si>
  <si>
    <t>Staba zařízení pro osoby po závistosti</t>
  </si>
  <si>
    <t>Zařízení pro osoby s autistickou poruchou</t>
  </si>
  <si>
    <t>Výstavba zařízení pro osoby po závislostech na alkoholu, návykových látkách, psychiatrcké diagnózy</t>
  </si>
  <si>
    <t xml:space="preserve"> </t>
  </si>
  <si>
    <t>Tabulka strategických projektů ITI aglomerací/metropolitních oblastí v období 2021+</t>
  </si>
  <si>
    <t>aglomerace</t>
  </si>
  <si>
    <t>název projektu</t>
  </si>
  <si>
    <t>typ strategického projektu (1/2/3)</t>
  </si>
  <si>
    <t>popis projektu (max. 250 znaků)</t>
  </si>
  <si>
    <t>nositel(é) projektu</t>
  </si>
  <si>
    <t>čerpání v letech</t>
  </si>
  <si>
    <t>stav přípravy (max. 100 znaků)</t>
  </si>
  <si>
    <t>BMO</t>
  </si>
  <si>
    <t>Znovuzprovoznění tramvajové tratě Stránská skála-Líšeň, Holzova - příklad</t>
  </si>
  <si>
    <t>Terminál Starý Lískovec (Prodloužení trolejbusové trati Osová – žst. Starý Lískovec, terminál, vlaková zastávka) - příklad</t>
  </si>
  <si>
    <t>Výstavba tramvajové trati v severovýchodní části města sloužící převážně k bydlení, tramvajová trať bude obsluhovat oblasti s rozsáhlou bytovou zástavbou i oblasti s předměstským bydlením.</t>
  </si>
  <si>
    <t>Pasivní střechy na veřejných budovách, zateplení veřejných budov - příklad</t>
  </si>
  <si>
    <t>MMB, další veřejné instituce (kraj, nemocnice)</t>
  </si>
  <si>
    <t>Rekonstrukce  střech veřejných budov (tepelná izolace, energeticky úsporné prvky, zelené střechy, solární panely) a eliminace tepelných úniků zateplením veřejných budov.</t>
  </si>
  <si>
    <t>2019 - vytipování vhodných objektů, 2020 příprava projektové dokumentace</t>
  </si>
  <si>
    <t>DPMB</t>
  </si>
  <si>
    <t>MMB, BKOM, DPMB, SŽDC</t>
  </si>
  <si>
    <t>v řešení jsou majetkoprávní vztahy, následně se začne vyhotovovat projektová dokumentace</t>
  </si>
  <si>
    <t>Vybudování terminálu v m.č. Starý Lískovec, vč. doprovodné dopravní infrastruktury, které bude sloužit pro obyvatele této městské části a přilehlých obcí.</t>
  </si>
  <si>
    <t>rozpočet v tis. Kč (napočítává se automaticky dle čerpání v letech)</t>
  </si>
  <si>
    <t>vydáno územní rozhodnutí</t>
  </si>
  <si>
    <t>cíl politiky dle návrhů nařízení EK (je-li relevantní)</t>
  </si>
  <si>
    <t>ITI ÚChA</t>
  </si>
  <si>
    <t>Vyšší odborná škola a Střední odborná škola, Roudnice nad Labem, p. o. - výstavba nové tělocvičny (Špindlerova 690)</t>
  </si>
  <si>
    <t xml:space="preserve">Výstavbou nové Tělocvičny se zkvalitní průběh výuky včetně úspory finančních prostředků za pronájem prostor v cizích objektech a vyřeší se závady zjištěné KHS a energetickým auditem. </t>
  </si>
  <si>
    <t>ÚK</t>
  </si>
  <si>
    <t>Gymnázium a Střední odborná škola dr. Václava Šmejkala, Ústí nad Labem, p. o. - stavební úpravy a dostavba areálu (Stará 99)</t>
  </si>
  <si>
    <t>Jde o stavební úpravy a dostavbu areálu.. Ekonomičtější využití přízemí, řešení denního osvětlení v učebnách. V atriu - terasa. Dostavba v ulici Stará bude zde umístěna aula (160 míst), školní klub aj. Dále rekonstrukce hřišť</t>
  </si>
  <si>
    <t>Konzervatoř, Teplice, p. o. - stavební úpravy na objektu Diplomat (Chelčického 3)</t>
  </si>
  <si>
    <t>Nová fasáda a rekonstrukce balkónů, nové klempířské prvky, střecha a venkovní úpravy. Odstranění havarijního stavu opěrné zdi, venkovního schodiště, oplocení objektu. Odstranění zatékání venkovním schodištěm, havarijního stavu prostor ve 2.PP.</t>
  </si>
  <si>
    <t>Vyšší odborná škola a Střední průmyslová škola strojní, stavební a dopravní, Děčín, p. o. - rekonstrukce objektu (Slovanská 55)</t>
  </si>
  <si>
    <t>Náprava špatného technického, hygienického i ekonomického stavu. Obsahem  akce je rekonstrukce elektroinstalace, vytápění, střechy a vnitřních instalací, vyměněna oken, fasády, vybudování jídelny, revitalizace hřiště, bezbariérový přístup.</t>
  </si>
  <si>
    <t>PZ</t>
  </si>
  <si>
    <t>Oblastní muzeum v Děčíně, p. o. - stavební úpravy muzea (Poštovní č. p. 415, Varnsdorf)</t>
  </si>
  <si>
    <t>Odstranění dřevomorky, rekonstrukce a úpravy objektu</t>
  </si>
  <si>
    <t>Oblastní muzeum v Mostě, p. o. - centrální archeologický depozitář s laboratořemi a dílnami (Velebudice)</t>
  </si>
  <si>
    <t>Zateplení a izolace objektu, rekonstrukce vnitřních rozvodů</t>
  </si>
  <si>
    <t>Galerie Benedikta Rejta v Lounech, p. o. - dostavba galerie (Pivovarská 29)</t>
  </si>
  <si>
    <t>Rekonstrukce historického podzemí, úprava hydrogeologických poměrů a revitalizace kulturní památky.</t>
  </si>
  <si>
    <t>SŠ stavební a technická, Ústí nad Labem - Kampus řemesel</t>
  </si>
  <si>
    <t>Rekonstrukci stávajících pavilónů školy U Panského Dvora a přístavbu jídelny a tělocvičny. Dostavba objektu pro autodílny, jehož financování se předpokládá z dotačního titulu, bude vybudován ucelený  studijní komplex - Kampus řemesel.</t>
  </si>
  <si>
    <t>SŠ stavební, Teplice - dostavba areálu školy, 1. etapa</t>
  </si>
  <si>
    <t>Jedná se dostavbu areálu školy, kdy budou vybudovány  dvě nové školní budovy pro učňovské obory vč. oplocení a vnitřních komunikací. Bude vybudován objekt odborného výcviku 1.</t>
  </si>
  <si>
    <t xml:space="preserve">Centrum sociální pomoci Litoměřice - Výstavba nového objektu pro pobytovou sociální službu s cílovou skupinou senioři (osoby  se stařeckou a Alzheimerovou demencí) </t>
  </si>
  <si>
    <t>Náhrada za stávající zařízení Domov důchodců Milešov. Jedná se o výstavbu objektu za účelem poskytování pobytových sociálních služeb pro cca 80 klientů, a to včetně zázemí pro provoz těchto sociálních služeb.</t>
  </si>
  <si>
    <t>Podkrušnohorské domovy sociálních služeb Dubí - Teplice - Revitalizace Domova důchodců Dubí</t>
  </si>
  <si>
    <t>Stavební úpravy prostor, bezbarierové přístupy, dostavba technické části a uvolnění prostor pro vznik dalších jednolůžkových pokojů (30 pokojů v přízemí), vybudování toalet a koupelen, úprava plochých střech na terasy s přístupem pro imobilní klienty, vybudování zázemí pro personál, výstavba skleníku (zimní zahrady) napojeného na vnitřní prostory budovy, úprava okolí a pláště budovy.</t>
  </si>
  <si>
    <t>III/25013 Rekonstrukce mostního objektu 25013 – 3 Dobroměřice</t>
  </si>
  <si>
    <t>Rekonstrukce mostního objektu o  délce 280 m</t>
  </si>
  <si>
    <t>?</t>
  </si>
  <si>
    <t>II/613 - Rekonstrukce mostu E. Beneše</t>
  </si>
  <si>
    <t>Zpracovaná diagnostika stavu most, nutná projektová dokumentace</t>
  </si>
  <si>
    <t>II/240 - Rekonstrukce mostního objektu 240 - 031, 031A Roudnice n.L.</t>
  </si>
  <si>
    <t>Most je ve špatném technickém stavu, na základě poslední mostní prohlídky byla snížena nosnost na 12t (vyšší pouze pro jednotlivé vozidlo), vyžaduje celkovou rekonstrukci.</t>
  </si>
  <si>
    <t xml:space="preserve">Komunikace III/24049 - Obchvat obce Předonín </t>
  </si>
  <si>
    <t>Dojde k odstranění konstrukce vozovky a železobetonové desky mostovky,sanace spodní stavby, zesílení závěsů a protikorozní ochrana. Dále se jedná o přeložky inženýrských sítí,izolaci a konstrukci vozovky, osvětlení a samohybné revizní zařízení.</t>
  </si>
  <si>
    <t>Přeložení  silnice III/24049 do polohy jižního obchvatu obce Předonín. Bude vybudována nová komunikace v kategorii S 9,5/60, podél silnice budou vsakovací silniční příkopy. V trase přeložky silnice.</t>
  </si>
  <si>
    <t>Cyklostezka Ohře</t>
  </si>
  <si>
    <t>Cílem projektu bude výstavba páteřní cyklostezky Ohře, která naváže na další páteřní cyklostezku Ústeckého kraje a to Labskou stezku č. 2</t>
  </si>
  <si>
    <t>PD</t>
  </si>
  <si>
    <t>DPS</t>
  </si>
  <si>
    <t>Architektonická studie</t>
  </si>
  <si>
    <t>Koncept projektu</t>
  </si>
  <si>
    <t>Augmentovaná realita</t>
  </si>
  <si>
    <t>PD stavby</t>
  </si>
  <si>
    <t>Přípravná fáze</t>
  </si>
  <si>
    <t>Realizační fáze</t>
  </si>
  <si>
    <t>Divadelní náměstí</t>
  </si>
  <si>
    <t>Ing. Arch. Adamec</t>
  </si>
  <si>
    <t>Alžbětiny lázně</t>
  </si>
  <si>
    <t>Ing. Matyáš</t>
  </si>
  <si>
    <t>Vestaba CL</t>
  </si>
  <si>
    <t>Dopravní navigační systém</t>
  </si>
  <si>
    <t>Ing. Siřínek</t>
  </si>
  <si>
    <t>Kapacity parkování</t>
  </si>
  <si>
    <t>Obnova MHD</t>
  </si>
  <si>
    <t>Informace pro cestující</t>
  </si>
  <si>
    <t>Rozšíření dispečinku MHD</t>
  </si>
  <si>
    <t>Dlohoš</t>
  </si>
  <si>
    <t xml:space="preserve">Kyber bezpečnost </t>
  </si>
  <si>
    <t xml:space="preserve">Otevřený úřad </t>
  </si>
  <si>
    <t>Vaňkát</t>
  </si>
  <si>
    <t>VP Vřídelní ulice</t>
  </si>
  <si>
    <t>MK IP Pavlova</t>
  </si>
  <si>
    <t>Přívětivý úřad</t>
  </si>
  <si>
    <t>Mgr. Trtek</t>
  </si>
  <si>
    <t>VP Horáková</t>
  </si>
  <si>
    <t>VP Nová Louka</t>
  </si>
  <si>
    <t>Terminál Koníček</t>
  </si>
  <si>
    <t>Ing. Riedl</t>
  </si>
  <si>
    <t>Infrastruktura UNESCO infocentrum</t>
  </si>
  <si>
    <t>Infrastruktura UNESCO městský systém</t>
  </si>
  <si>
    <t>Koncepce krajin</t>
  </si>
  <si>
    <t>Cyklostezka B4</t>
  </si>
  <si>
    <t>Cyklostezka E1</t>
  </si>
  <si>
    <t>Jímání a hospodaření s vodou</t>
  </si>
  <si>
    <t>Ing. Bursík</t>
  </si>
  <si>
    <t>Cyklostezka Doubí - Březová</t>
  </si>
  <si>
    <t>Cyklostezka alej Bohatice</t>
  </si>
  <si>
    <t>Náplavka Ohře</t>
  </si>
  <si>
    <t>Lokality pro akumulaci vod</t>
  </si>
  <si>
    <t>předprostor síně Růžák</t>
  </si>
  <si>
    <t>Zázemí MZSS</t>
  </si>
  <si>
    <t>Automobily MZSS</t>
  </si>
  <si>
    <t>Zahrada pro seniory MZSS</t>
  </si>
  <si>
    <t>MZSS rozšíření služeb</t>
  </si>
  <si>
    <t>Suma Kč</t>
  </si>
  <si>
    <t>Název</t>
  </si>
  <si>
    <t>Fiše</t>
  </si>
  <si>
    <t>Projektová dokumentace</t>
  </si>
  <si>
    <t xml:space="preserve">soutěžení dodavatele stavby </t>
  </si>
  <si>
    <t>architektonická soutěž</t>
  </si>
  <si>
    <t>soutěžení dodavatele PD</t>
  </si>
  <si>
    <t>CELKEM</t>
  </si>
  <si>
    <t>I. Etapa</t>
  </si>
  <si>
    <t>rekonstrukce krovu a střešního pláště</t>
  </si>
  <si>
    <t>realizace</t>
  </si>
  <si>
    <t>architektonická studie</t>
  </si>
  <si>
    <t>stavební povolení</t>
  </si>
  <si>
    <t>stavební úpravy</t>
  </si>
  <si>
    <t>zpracování SP a žádosti</t>
  </si>
  <si>
    <t>Zpracování zadávacích podmínek</t>
  </si>
  <si>
    <t>Zpracování PD</t>
  </si>
  <si>
    <t>Vyhodnocení žádosti a RoPD</t>
  </si>
  <si>
    <t>Příprava podkladů a ZD pro výběrko</t>
  </si>
  <si>
    <t>vvýběrové řízení - nadlimintní VZ</t>
  </si>
  <si>
    <t>dodávka I. etapa</t>
  </si>
  <si>
    <t>dodávka II. etapa</t>
  </si>
  <si>
    <t>dodávka elektrobusu a instalace infrastruktury</t>
  </si>
  <si>
    <t xml:space="preserve">zkušební provoz </t>
  </si>
  <si>
    <t>ukončení projektu</t>
  </si>
  <si>
    <t>Zpracování TS</t>
  </si>
  <si>
    <t xml:space="preserve">Zpracování SP a žádosti </t>
  </si>
  <si>
    <t>Zpracování zadávacích  podmínek</t>
  </si>
  <si>
    <t xml:space="preserve">Příprava podkladů </t>
  </si>
  <si>
    <t xml:space="preserve">VZ nadlimitní </t>
  </si>
  <si>
    <t>realizace projektu detektory a IDZ</t>
  </si>
  <si>
    <t>realizace implementace dopravní ústředny</t>
  </si>
  <si>
    <t>realizace integrace</t>
  </si>
  <si>
    <t>zkušební provoz</t>
  </si>
  <si>
    <t>Ukončení projektu</t>
  </si>
  <si>
    <t>zpracování konceptu</t>
  </si>
  <si>
    <t>vyhodnocení žádosti a RoPD</t>
  </si>
  <si>
    <t>zpracování podmínek</t>
  </si>
  <si>
    <t>Příprava podkladů a ZD pro VŘ</t>
  </si>
  <si>
    <t>VŘ - nadlimitní VZ</t>
  </si>
  <si>
    <t>Realizace projektu PARK etapa 2</t>
  </si>
  <si>
    <t>Realizace projektu PARK etapa 3</t>
  </si>
  <si>
    <t>Zkušební provoz</t>
  </si>
  <si>
    <t>Zpracování konceptu projektu</t>
  </si>
  <si>
    <t>TS</t>
  </si>
  <si>
    <t>SP a žádost</t>
  </si>
  <si>
    <t>vyhodnocení a RoPD</t>
  </si>
  <si>
    <t>zpracování zadaváčky</t>
  </si>
  <si>
    <t>Podklady pro VZ</t>
  </si>
  <si>
    <t>VZ - nadlimitní</t>
  </si>
  <si>
    <t>I etapa výstvba IZ</t>
  </si>
  <si>
    <t>II etapa vybavení vozidel, terminálů</t>
  </si>
  <si>
    <t>III etapa integrace</t>
  </si>
  <si>
    <t>Žádost a SP</t>
  </si>
  <si>
    <t>I etapa rozšíření dispečinku</t>
  </si>
  <si>
    <t>II etapa rozšíření dopravního portálu a dat</t>
  </si>
  <si>
    <t>Zpracování zadávačky</t>
  </si>
  <si>
    <t xml:space="preserve">VŘ nadlimitní </t>
  </si>
  <si>
    <t>zadávačka</t>
  </si>
  <si>
    <t>podklady po VŘ</t>
  </si>
  <si>
    <t>I etapa rozšíření ICT infrastruktury</t>
  </si>
  <si>
    <t>II etapa implementace techniky</t>
  </si>
  <si>
    <t>III etapa vyčítání dat z kamer</t>
  </si>
  <si>
    <t>seminář zadání TS</t>
  </si>
  <si>
    <t>Příprava výběrka</t>
  </si>
  <si>
    <t>schválení desingu aplikace, webu, tras …</t>
  </si>
  <si>
    <t>Tvorba aplikace pro mobily</t>
  </si>
  <si>
    <t>Tvorba obsahu tras a bodů zájmu</t>
  </si>
  <si>
    <t>Tvorba webové aplikace</t>
  </si>
  <si>
    <t>publikace obsahu v CZ</t>
  </si>
  <si>
    <t>Tvorba 3D obsahu</t>
  </si>
  <si>
    <t>Tvorba dalšího obsahu</t>
  </si>
  <si>
    <t>Překlady</t>
  </si>
  <si>
    <t xml:space="preserve">Testovací provoz </t>
  </si>
  <si>
    <t>Modernizace vybraných agend</t>
  </si>
  <si>
    <t>vybudování portálu občana</t>
  </si>
  <si>
    <t>vybudování OpenData služeb</t>
  </si>
  <si>
    <t>podklady ZD pro VŘ</t>
  </si>
  <si>
    <t>školení uživatelů</t>
  </si>
  <si>
    <t>ÚR</t>
  </si>
  <si>
    <t>PD pro SP</t>
  </si>
  <si>
    <t>zadání KAM KV°</t>
  </si>
  <si>
    <t>soutěž na dodavatele PD</t>
  </si>
  <si>
    <t>PD DUR, DSP</t>
  </si>
  <si>
    <t>PD DPS</t>
  </si>
  <si>
    <t>VŘ dodavatel stavby</t>
  </si>
  <si>
    <t>VŘ na dodavatele</t>
  </si>
  <si>
    <t>SP</t>
  </si>
  <si>
    <t xml:space="preserve">VŘ na zhotovitele </t>
  </si>
  <si>
    <t>tvorba manuálu a systému</t>
  </si>
  <si>
    <t>výroba prvků a osazení VP</t>
  </si>
  <si>
    <t>zpracování dokumentu</t>
  </si>
  <si>
    <t>vydání SP na stavbu</t>
  </si>
  <si>
    <t>projekt pro SP</t>
  </si>
  <si>
    <t>žádost o dotaci</t>
  </si>
  <si>
    <t>zpracování PD</t>
  </si>
  <si>
    <t>Cyklostezka A6</t>
  </si>
  <si>
    <t>analýza stávajícího stavu</t>
  </si>
  <si>
    <t>Studie</t>
  </si>
  <si>
    <t>Bursík, Riedl</t>
  </si>
  <si>
    <t>Lávka přes Ohři Hypernova</t>
  </si>
  <si>
    <t>Mariánskolázeňská ulice</t>
  </si>
  <si>
    <t>výměna oken</t>
  </si>
  <si>
    <t>zateplení střechy</t>
  </si>
  <si>
    <t>Sady Karla IV.</t>
  </si>
  <si>
    <t>Obnova kostela svatého Vavřince</t>
  </si>
  <si>
    <t>Kontatkní osoba projektu</t>
  </si>
  <si>
    <t>Miloš Bělohlávek</t>
  </si>
  <si>
    <t>telefon 352 352 244</t>
  </si>
  <si>
    <t>email belohlavek@mestochodov.cz</t>
  </si>
  <si>
    <t>realizace vnitřní výmalby kostela</t>
  </si>
  <si>
    <t>realizace restaurování mobiliáře</t>
  </si>
  <si>
    <t>realizace restaurování podlahy</t>
  </si>
  <si>
    <t>Obnova evangelického kostela v Chodově</t>
  </si>
  <si>
    <t>Kontaktní osoba projektu</t>
  </si>
  <si>
    <t>realizace fasády kostela</t>
  </si>
  <si>
    <t>realizace restaurování varhan</t>
  </si>
  <si>
    <t>realizace restaurování vybavení</t>
  </si>
  <si>
    <t>Chráněné bydlení v Karlových Varech</t>
  </si>
  <si>
    <t>zajištění objektu</t>
  </si>
  <si>
    <t>zpracování PD, SP a žádosti</t>
  </si>
  <si>
    <t xml:space="preserve">vyhodnocení žádosti </t>
  </si>
  <si>
    <t>paní Marcela Radová</t>
  </si>
  <si>
    <t>stavební úpravy včetně soutěže</t>
  </si>
  <si>
    <t>telefon 774 716 737</t>
  </si>
  <si>
    <t>vybavení objektu</t>
  </si>
  <si>
    <t>email:radova.marcela@spolecnostdolmen.cz</t>
  </si>
  <si>
    <t>Navazující projekt OPZ?</t>
  </si>
  <si>
    <t>Revitalizace areálu sokolovského zámku</t>
  </si>
  <si>
    <t>výběrové řízení na PD</t>
  </si>
  <si>
    <t>Realizační dokumentace</t>
  </si>
  <si>
    <t>Mgr.Veronika Vodičková</t>
  </si>
  <si>
    <t>telefon: +420 736650073</t>
  </si>
  <si>
    <t xml:space="preserve">VZ  </t>
  </si>
  <si>
    <t>email: veronika.vodickova@kr-karlovarsky.cz</t>
  </si>
  <si>
    <t>realizace projektu SO 01</t>
  </si>
  <si>
    <t>realizace projektu SO 02</t>
  </si>
  <si>
    <t>Ing.Michael Rund</t>
  </si>
  <si>
    <t>realizace projektu SO 03</t>
  </si>
  <si>
    <t>telefon: +420 736762755</t>
  </si>
  <si>
    <t>kolaudace zkušební provoz</t>
  </si>
  <si>
    <t>email: sokorund@gmail.com</t>
  </si>
  <si>
    <t>Muzejní expozice v Císařských lázních v Karlových Varech - přípravná fáze a realizace</t>
  </si>
  <si>
    <t>příprava podkladů</t>
  </si>
  <si>
    <t>výběrové řízení na realizaci expozice</t>
  </si>
  <si>
    <t>realizace expozice</t>
  </si>
  <si>
    <t>SMART autobusové zastávky - ul. Rokycanova, Jednoty, Závodu Míru</t>
  </si>
  <si>
    <t>Zadávací řízení na zpracovatele PD</t>
  </si>
  <si>
    <t>Kontatkní osoba projektu:</t>
  </si>
  <si>
    <t>Ing. Kateřina Klepáčková</t>
  </si>
  <si>
    <t>Zadávací řízení na vařejné zakázky</t>
  </si>
  <si>
    <t>354 228 340, 606 071 417</t>
  </si>
  <si>
    <t>Realizace stavby a souvisejících činností</t>
  </si>
  <si>
    <t>katerina.klepackova@mu-sokolov.cz</t>
  </si>
  <si>
    <t>MDK Sokolov - oprava fasády</t>
  </si>
  <si>
    <t>Zadávací řízení na VZ: zhotovitele, TDI  a BOZP</t>
  </si>
  <si>
    <t>Realizace stavby a souvisejících činností (TDI + BOZP)</t>
  </si>
  <si>
    <t>Revitalizace veřejného prostranství náměstí Budovatelů</t>
  </si>
  <si>
    <t>Plocha pro parkovací stání, ulice Nádražní, sokolov</t>
  </si>
  <si>
    <t>Zpracování PD (v období 9/2018 až 7/2019)</t>
  </si>
  <si>
    <t>Zpracování Studie Proveditelnosti a žádosti o dotaci</t>
  </si>
  <si>
    <t>Zpracování zadávacích podmínek veřejných zakázek</t>
  </si>
  <si>
    <t>ZŠ Běžecká - multimediální jazyková učebna</t>
  </si>
  <si>
    <t>ZŠ Rokycanova - učebna přírodovědných předmětů</t>
  </si>
  <si>
    <t>ZŠ Rokycanova - učebna dílen pro polytechnické vzdělávání</t>
  </si>
  <si>
    <t>ZŠ Švabinského - multimediální jazyková učebna pro žáky 2. stupně</t>
  </si>
  <si>
    <t>ZŠ Švabinského - odborná učebna přírodovědných předmětů pro žáky 2. stupně</t>
  </si>
  <si>
    <t>ZŠ Křižíkova - učebna dílen pro polytechnické vzdělávání</t>
  </si>
  <si>
    <t>ZŠ Pionýrů bezbariérové zpřístupnění 2. stupně včetně zřízení 2 bezbariérových učeben a multimediální a fyzikálně přírodovědné učebny</t>
  </si>
  <si>
    <t>Zpracování PD (v období 4/2017 až 9/2019)</t>
  </si>
  <si>
    <t>ZŠ Pionýrů - bezbariérové zpřístupnění vstupu, jídelny a školní družiny</t>
  </si>
  <si>
    <t>ZŠ Pionýrů - bezbariérové zpřístupnění a úprava šaten 1. a 2. stupně</t>
  </si>
  <si>
    <t>Zpracování PD (v období od 12/2019 do 04/2020)</t>
  </si>
  <si>
    <t>Komplexní přístup k řešení prevence kriminality a prevence sociálně patologických jevů v Sokolově</t>
  </si>
  <si>
    <t>Posílení kontaktní práce s obyvateli SVL</t>
  </si>
  <si>
    <t>Zpřístupnění pomoci obětem skryté kriminality v SVL</t>
  </si>
  <si>
    <t>Zajištění komunikace obyvatel SVL se zástupci obce</t>
  </si>
  <si>
    <t>Rozvoj kompetencí a vzdělávání</t>
  </si>
  <si>
    <t>vrch. insp. Mgr. Bc. Petr Krágl, MBA</t>
  </si>
  <si>
    <t>Vyhodnocení projektu</t>
  </si>
  <si>
    <t>354 228 275,  774 022 888</t>
  </si>
  <si>
    <t>petr.kragl@mp-sokolov.cz</t>
  </si>
  <si>
    <t>ZŠ Křižíkova - přírodovědné učebny (fyziky a chemie)</t>
  </si>
  <si>
    <t xml:space="preserve">Zpracování PD </t>
  </si>
  <si>
    <t>Zdeněk Gaudek</t>
  </si>
  <si>
    <t>telefon 352 352 201</t>
  </si>
  <si>
    <t xml:space="preserve">VZ podlimitní </t>
  </si>
  <si>
    <t>email gaudek@mestochodov.cz</t>
  </si>
  <si>
    <t>stavební úpravy DPS</t>
  </si>
  <si>
    <t>Regenerace panelového sídliště Husova - Okružní</t>
  </si>
  <si>
    <t>Zpracování PD - etapa I</t>
  </si>
  <si>
    <t>Zpracování SP a žádosti - etapa I</t>
  </si>
  <si>
    <t>Zpracování PD - etapa II</t>
  </si>
  <si>
    <t>Zpracování SP a žádosti - etapa II</t>
  </si>
  <si>
    <t>VZ podlimitní I. etapy</t>
  </si>
  <si>
    <t xml:space="preserve">realizace I. etapy </t>
  </si>
  <si>
    <t>VZ podlimitní II. etapy</t>
  </si>
  <si>
    <t xml:space="preserve">realizace II. etapy </t>
  </si>
  <si>
    <t>Rekonstrukce, rozšíření a změna Týdenního stacionáře na DZR v Karlových Varech</t>
  </si>
  <si>
    <t>Zpracování studie celé stavby-aktualizace</t>
  </si>
  <si>
    <t>Zpracování PD pro územní řízení</t>
  </si>
  <si>
    <t>zpracování  kompletní PD</t>
  </si>
  <si>
    <t>ing. Aleš Klůc</t>
  </si>
  <si>
    <t>tel. 731433033</t>
  </si>
  <si>
    <t>e-mail: ales.kluc@kv.charita.cz</t>
  </si>
  <si>
    <t>Rešerše dostupných podkladů a jejich analýza</t>
  </si>
  <si>
    <t xml:space="preserve">Úvodní terénní rekognoskace </t>
  </si>
  <si>
    <t>Testování metodiky - měření v terénu</t>
  </si>
  <si>
    <t>Komplexní rozbor krajinné struktury</t>
  </si>
  <si>
    <t>Lékařské posouzení vlivu komplexního působení lázeňské terapeutické krajiny na zdravotní stav pacientů lázeňských zářízení KV</t>
  </si>
  <si>
    <t>Statistické zpracování dat</t>
  </si>
  <si>
    <t>Tvorba specializované mapy s odborným obsahem v prostředí GIS</t>
  </si>
  <si>
    <t>Uspořádání konference pro odbornou veřejnost a orgány státní správy</t>
  </si>
  <si>
    <t>Tvorba manuálu péče o lázeňskou terapeutickou krajinu KV</t>
  </si>
  <si>
    <t>Zpracování doporučení a návrhů na vylepšení</t>
  </si>
  <si>
    <t>Terapeutická krajina</t>
  </si>
  <si>
    <t>Ing. Alina Huseynli</t>
  </si>
  <si>
    <t>telefon: 774 395 149</t>
  </si>
  <si>
    <t>email: huseynli@i-lab.cz</t>
  </si>
  <si>
    <t xml:space="preserve">Výměna šindele na trojbokém </t>
  </si>
  <si>
    <t>kostele Nejsvětější Trojice</t>
  </si>
  <si>
    <t>Miloslava Křimská</t>
  </si>
  <si>
    <t>VZMR</t>
  </si>
  <si>
    <t>starosta@andelskahora.cz</t>
  </si>
  <si>
    <t>realizace výroba šindele</t>
  </si>
  <si>
    <t xml:space="preserve">realizace demontáž a instalace </t>
  </si>
  <si>
    <t>ukončení a předání</t>
  </si>
  <si>
    <t>Rozšíření služby chráněného bydlení pro osoby se závažným duševním onemocněním na území aglomerace ITI KV</t>
  </si>
  <si>
    <t>FOKUS Karlovarský kraj z.ú</t>
  </si>
  <si>
    <t>Realizační fáze I.</t>
  </si>
  <si>
    <t>Jaroslav Hodboď</t>
  </si>
  <si>
    <t>Nákup 12 bytů v aglomeraci ITIKA</t>
  </si>
  <si>
    <t>Potřebné stavební úpravy 12 bytů</t>
  </si>
  <si>
    <t>hodbod@fokus-mb.cz</t>
  </si>
  <si>
    <t>Vybavení 12 bytů potřebným vybavením</t>
  </si>
  <si>
    <t>Realizační fáze II.</t>
  </si>
  <si>
    <t>Nákup domu pro zřízení skupinového tréninkového typu bydlení v obci Sokolov</t>
  </si>
  <si>
    <t>Potřebné stavební úpravy domu pro skupinového tréninkového typu bydlení v obci Sokolov</t>
  </si>
  <si>
    <t>Vybavení domu pro zřízení skupinového tréninkového typu bydlení v obci Sokolov</t>
  </si>
  <si>
    <t>územní studie širšího centra</t>
  </si>
  <si>
    <t>soutěžení dodavatele studie</t>
  </si>
  <si>
    <t>DUR + DSP + st. Povolení</t>
  </si>
  <si>
    <t>DUR + DSP + st. povolení</t>
  </si>
  <si>
    <t>soutěžení dodavatele stavby</t>
  </si>
  <si>
    <t>DUR+DSP+st. povolení</t>
  </si>
  <si>
    <t>DPS sadových úprav</t>
  </si>
  <si>
    <t xml:space="preserve">soutěžení dokumentace stavby </t>
  </si>
  <si>
    <t>Profesionalizace IC města Loket</t>
  </si>
  <si>
    <t>Zpracování TS + PD</t>
  </si>
  <si>
    <t>Zpracování odborně informační koncepce IC</t>
  </si>
  <si>
    <t>Mgr. Jana Těžká</t>
  </si>
  <si>
    <t>Koncepce grafického manuálu na orientační znační městem a okolím</t>
  </si>
  <si>
    <t>reditel@hradloket.cz</t>
  </si>
  <si>
    <t>VZ podlimitní</t>
  </si>
  <si>
    <t>stavební úpravy provozovny IC</t>
  </si>
  <si>
    <t>informační vybavení – technologie IC + audiguide + informační kiosek</t>
  </si>
  <si>
    <t>mobiliář IC včetně školícího střediska průvodců</t>
  </si>
  <si>
    <t>Grafický manuál na orientační značení města a okolí a výroba včetně osazení značení</t>
  </si>
  <si>
    <t>Rekonstrukce vybraných částí – hrad Loket – kulturní památka</t>
  </si>
  <si>
    <t>Architektonická studie – stavební úpravy</t>
  </si>
  <si>
    <t>Zpracování TS + PD – stavební úpravy</t>
  </si>
  <si>
    <t>Zpracování TS + PD – střešní plášť</t>
  </si>
  <si>
    <t>Zpracování SP a žádost</t>
  </si>
  <si>
    <t>VZ nadlimitní</t>
  </si>
  <si>
    <t>stavební úpravy + střešní plášť – objekt Severního paláce a křídla rotundy</t>
  </si>
  <si>
    <t>stavební úpravy + střešní plášť – objekt Markrabství</t>
  </si>
  <si>
    <t>stavební úpravy + střešní plášť – objekt Hejtmanství a křídla při věži</t>
  </si>
  <si>
    <t>stavební úpravy + střešní plášť – objekt Křídlo rotundy a Křídlo dolní bašty</t>
  </si>
  <si>
    <t>stavební úpravy + střešní plášť – objekt Dolní bašta a Věž</t>
  </si>
  <si>
    <t>Modernizace expozic hradu Loket</t>
  </si>
  <si>
    <t xml:space="preserve">Zpracování TS + PD </t>
  </si>
  <si>
    <t>řešení bezpečnosti návštěvnického provozu (turnikety)</t>
  </si>
  <si>
    <t>Expozice objekt Severního paláce a křídla rotundy</t>
  </si>
  <si>
    <t>Expozice + pokladna (inventář) + návštěvnické centrum objekt Markrabství</t>
  </si>
  <si>
    <t>Expozice objekt Hejtmanství a křídla při věži</t>
  </si>
  <si>
    <t>Expozice objekt Křídlo rotundy a Křídlo dolní bašty</t>
  </si>
  <si>
    <t>Expozice objekt Dolní bašta a Věž</t>
  </si>
  <si>
    <t>Prostupné zaměstnání - cesta ke stálému zaměstnání</t>
  </si>
  <si>
    <t>Přímé náklady</t>
  </si>
  <si>
    <t>Osobní náklady - koordinace, aktivizace, mentoring, case management</t>
  </si>
  <si>
    <t>Pracovní pomůcky, vybavení</t>
  </si>
  <si>
    <t>Iva Kalátová</t>
  </si>
  <si>
    <t>Vzdělávání - kompetence, motivace, rekvalifikace</t>
  </si>
  <si>
    <t>777171160; 774351711</t>
  </si>
  <si>
    <t>Evaluace včetně vyhodnocení</t>
  </si>
  <si>
    <t>beneĺife2020@gmail.com</t>
  </si>
  <si>
    <t>Přímá podpora CS - mzdy podpořených osob</t>
  </si>
  <si>
    <t>Nepřímé náklady</t>
  </si>
  <si>
    <t>Koordinace a řízení projektu atd.</t>
  </si>
  <si>
    <t xml:space="preserve">Komplexní přístup k řešení prevence kriminality v Sokolově </t>
  </si>
  <si>
    <t>Osobní náklady - asistenti prevence kriminality, mentoring</t>
  </si>
  <si>
    <t>Ochranné pomůcky, zařízení a vybavení</t>
  </si>
  <si>
    <t>Mgr. Petr Kubis</t>
  </si>
  <si>
    <t xml:space="preserve">Vzdělávání a supervize </t>
  </si>
  <si>
    <t xml:space="preserve">petr.kubis@mp-sokolov.cz </t>
  </si>
  <si>
    <t>Evaluce</t>
  </si>
  <si>
    <t>Koordinace a řízení projektu a další režijní a administrativní náklady atd.</t>
  </si>
  <si>
    <t>Automatizovaná kontrola parkování</t>
  </si>
  <si>
    <t>Studie a projektová dokumentace</t>
  </si>
  <si>
    <t>Parkovací automaty</t>
  </si>
  <si>
    <t>Software</t>
  </si>
  <si>
    <t>Bc. Marcel Vlasák</t>
  </si>
  <si>
    <t>Vozidlo + systém Cam-Car</t>
  </si>
  <si>
    <t>m.vlasak@mpkv.cz</t>
  </si>
  <si>
    <t>Provozní náklady systému</t>
  </si>
  <si>
    <t>Softwarové úpravy polygonů</t>
  </si>
  <si>
    <t xml:space="preserve">Komplexní řešení problematiky sociálně patologických jevů – asistenti prevence kriminality Karlovy Vary </t>
  </si>
  <si>
    <t>A32</t>
  </si>
  <si>
    <t>C21</t>
  </si>
  <si>
    <t>kód SC</t>
  </si>
  <si>
    <t>C11</t>
  </si>
  <si>
    <t>D21</t>
  </si>
  <si>
    <t>D11</t>
  </si>
  <si>
    <t>D22</t>
  </si>
  <si>
    <t>A11</t>
  </si>
  <si>
    <t>A33</t>
  </si>
  <si>
    <t>A13</t>
  </si>
  <si>
    <t>C12</t>
  </si>
  <si>
    <t>A12</t>
  </si>
  <si>
    <t>B22</t>
  </si>
  <si>
    <t>D23</t>
  </si>
  <si>
    <t>A31</t>
  </si>
  <si>
    <t>C22</t>
  </si>
  <si>
    <t>D24</t>
  </si>
  <si>
    <t>B11</t>
  </si>
  <si>
    <t>D12</t>
  </si>
  <si>
    <t>A41</t>
  </si>
  <si>
    <t>C13</t>
  </si>
  <si>
    <t>NÁVRH LOKALIT PRO VYUŽITÍ AKUMULOVANÝCH VOD NA ÚZEMÍ MĚSTA KARLOVY VARY</t>
  </si>
  <si>
    <t>I. SRÁŽKOVÉ VODY ZE STŘECH</t>
  </si>
  <si>
    <t>Základní škola jazyků Libušina 1032/31</t>
  </si>
  <si>
    <t>Zpracování PD, vč. IČ</t>
  </si>
  <si>
    <t>pan XY</t>
  </si>
  <si>
    <t>Realizace</t>
  </si>
  <si>
    <t>telefon</t>
  </si>
  <si>
    <t>email</t>
  </si>
  <si>
    <t>2a</t>
  </si>
  <si>
    <t>Základní škola Truhlářská, 1.stupeň</t>
  </si>
  <si>
    <t>2b</t>
  </si>
  <si>
    <t>Základní škola Truhlářská, 2.stupeň</t>
  </si>
  <si>
    <t>Základní škola Krušnohorská</t>
  </si>
  <si>
    <t>Základní škola Konečná</t>
  </si>
  <si>
    <t>5a</t>
  </si>
  <si>
    <t>Základní škola a ZUŠ  Šmeralova, 1.stupeň</t>
  </si>
  <si>
    <t>5b</t>
  </si>
  <si>
    <t>Základní škola a ZUŠ  Šmeralova, 2.stupeň</t>
  </si>
  <si>
    <t>Základní škola Jana Amose Komenského</t>
  </si>
  <si>
    <t>Základní škola Dukelských hrdinů</t>
  </si>
  <si>
    <t>Základní škola Poštovní</t>
  </si>
  <si>
    <t>Základní škola 1.máje</t>
  </si>
  <si>
    <t>Základní škola se specifickými poruchami učení</t>
  </si>
  <si>
    <t>Dům dětí a mládeže Čankovská</t>
  </si>
  <si>
    <t>Mateřská škola Barevná školka</t>
  </si>
  <si>
    <t>Mateřská škola Kopretina</t>
  </si>
  <si>
    <t>Mateřská škola Studánka</t>
  </si>
  <si>
    <t>Mateřská školka Zdravá mateřská školka</t>
  </si>
  <si>
    <t>Mateřská škola Na kopečku</t>
  </si>
  <si>
    <t>Mateřská škola Sluníčko</t>
  </si>
  <si>
    <t>Mateřská škola Cestička</t>
  </si>
  <si>
    <t>Mateřská škola Olšová Vrata</t>
  </si>
  <si>
    <t>Mateřská škola Krušnohorská</t>
  </si>
  <si>
    <t>Mateřská škola Sedlec</t>
  </si>
  <si>
    <t>Mateřská škola Javorová</t>
  </si>
  <si>
    <t>Mateřská škola Fibichova</t>
  </si>
  <si>
    <t>Mateřská škola Truhlářská</t>
  </si>
  <si>
    <t>Mateřská škola Mládežnická</t>
  </si>
  <si>
    <t>Mateřská škola Kpt.Jaroše</t>
  </si>
  <si>
    <t>Mateřská škola Vilová</t>
  </si>
  <si>
    <t>Mateřská škola Dvořákova</t>
  </si>
  <si>
    <t>Základní škola a střední škola Vančurova</t>
  </si>
  <si>
    <t>(zřizovatel Karlovarský kraj)</t>
  </si>
  <si>
    <t>Základní škola a střední škola Svahová</t>
  </si>
  <si>
    <t>Zahradnictví Lidická, SLP KV</t>
  </si>
  <si>
    <t>Galerie umění</t>
  </si>
  <si>
    <t>Monitoring nádrží</t>
  </si>
  <si>
    <t>Provoz chráněného bydlení v Karlových Varech</t>
  </si>
  <si>
    <t xml:space="preserve">provozní a osobní náklady </t>
  </si>
  <si>
    <t>náklady oproti fiši byly navýšeny s ohledem na předpokládané zvyšování mezd a cen</t>
  </si>
  <si>
    <t>XX</t>
  </si>
  <si>
    <t>Cyklostezka Ohřa: Dalovice -Šemnice</t>
  </si>
  <si>
    <t>ORR</t>
  </si>
  <si>
    <t>Soutěžení zpracovatele PD</t>
  </si>
  <si>
    <t>Aktualizace PD, žádost o SP</t>
  </si>
  <si>
    <t>OSM</t>
  </si>
  <si>
    <t>Smluvní zajištění pozemků</t>
  </si>
  <si>
    <t>OI</t>
  </si>
  <si>
    <t>Zpracování žádosti o dotaci</t>
  </si>
  <si>
    <t>Mgr. Martin KÚKK, ORR</t>
  </si>
  <si>
    <t xml:space="preserve">Příprava zadávacích podkladů </t>
  </si>
  <si>
    <t>martin.bisa@kr-karlovarsky.cz</t>
  </si>
  <si>
    <t>Realizace projektu-výstavba</t>
  </si>
  <si>
    <t>Dořešení majetkových vztahů</t>
  </si>
  <si>
    <t>OSM, OI</t>
  </si>
  <si>
    <t>Předání, ukončení projektu</t>
  </si>
  <si>
    <t>Program rozvoje dobrovolnictví v Karlovarské aglomeraci v oblasti vzdělávání ve státní správě a samosprávě</t>
  </si>
  <si>
    <t xml:space="preserve">Osobní náklady  </t>
  </si>
  <si>
    <t xml:space="preserve">pronájem prostor komunitního centra </t>
  </si>
  <si>
    <t>Evaluátor</t>
  </si>
  <si>
    <t>grafika, webmaster, tisk</t>
  </si>
  <si>
    <t>Kontaktní osoba projektu:</t>
  </si>
  <si>
    <t>osvětová činnost</t>
  </si>
  <si>
    <t>Ing. Kristína Majerská</t>
  </si>
  <si>
    <t>Zařízení a vybavení</t>
  </si>
  <si>
    <t>739 052 021, majerska@instand.cz</t>
  </si>
  <si>
    <t>Cyklostezka Chodov - Božičany - Nová Role</t>
  </si>
  <si>
    <t xml:space="preserve">Kontatkní osoba projektu: </t>
  </si>
  <si>
    <t>pan Ing. Miroslav Makovička</t>
  </si>
  <si>
    <t>telefon: 603 322 411</t>
  </si>
  <si>
    <t>email: m.makovicka@email.cz</t>
  </si>
  <si>
    <t>realizace projektu cyklostezky</t>
  </si>
  <si>
    <t>Cyklostezka Chodov - Loket přes nov Sedlo - II. Etapa</t>
  </si>
  <si>
    <t xml:space="preserve">ZŠ nám. Karla IV. </t>
  </si>
  <si>
    <t>Zadání architekt</t>
  </si>
  <si>
    <t>Prováděcí dokumentace na sady</t>
  </si>
  <si>
    <t>Dokumentace stavby</t>
  </si>
  <si>
    <t>Poliklinika</t>
  </si>
  <si>
    <t>realizace 2020</t>
  </si>
  <si>
    <t>Chodník Pozorka</t>
  </si>
  <si>
    <t>MŠ Lipova</t>
  </si>
  <si>
    <t>ZŠ Karlovarská ŠJ</t>
  </si>
  <si>
    <t>Muzeum</t>
  </si>
  <si>
    <t>Bc. Michaela Palusková</t>
  </si>
  <si>
    <t>m.paluskova@nejdek.cz</t>
  </si>
  <si>
    <t>Alena Volná</t>
  </si>
  <si>
    <t>a.volna@nejdek.cz</t>
  </si>
  <si>
    <t>Revitalizace veřejných prostranství ulice Kollárova, Ostrov</t>
  </si>
  <si>
    <t>Zpracování PD prosloučené ÚŘ se SŘ</t>
  </si>
  <si>
    <t xml:space="preserve">Zpracování  žádosti </t>
  </si>
  <si>
    <t>Alexandra Fürbachová</t>
  </si>
  <si>
    <t>telefon: 777766095</t>
  </si>
  <si>
    <t>email: afurbachova@ostrov.cz</t>
  </si>
  <si>
    <t>realizace projektu - stavební část</t>
  </si>
  <si>
    <t>realizace projektu - výsadby a dokončení</t>
  </si>
  <si>
    <t>Rozšíření kapacity školní družiny ZŠ Májová</t>
  </si>
  <si>
    <t>Zpracování technické studie</t>
  </si>
  <si>
    <t xml:space="preserve">Zpracování žádosti </t>
  </si>
  <si>
    <t>realizace projektu</t>
  </si>
  <si>
    <t>Rekonstrukce Loveckého zámečku u Moříčova jako dokladu barokní krajiny</t>
  </si>
  <si>
    <t>Zpracování architekt. studie</t>
  </si>
  <si>
    <t>průzkumy</t>
  </si>
  <si>
    <t xml:space="preserve">realizace projektu </t>
  </si>
  <si>
    <t>marketing</t>
  </si>
  <si>
    <t>Realizace nové multimediální městské expozice ve Dvoraně Ostrovského zámku</t>
  </si>
  <si>
    <t>Zpracování libreta a studie</t>
  </si>
  <si>
    <t xml:space="preserve">Zachování hodnot původních interiérů a exterierů památky ve stylu SORELY - Domu kultury </t>
  </si>
  <si>
    <t>2022-2024</t>
  </si>
  <si>
    <t>Oživení veřejného prostoru centra města jako ekologického a sociálního stabilizačního prvku demokracie</t>
  </si>
  <si>
    <t>Bílý Dvůr – nová expozice ostrovského porcelánu a kreativní centrum</t>
  </si>
  <si>
    <t>Revitalizace veřejných prostranství ulice Šafaříkova, Ostrov</t>
  </si>
  <si>
    <t>2024-2025</t>
  </si>
  <si>
    <t>A14</t>
  </si>
  <si>
    <t>Oblastní charita Ostrov</t>
  </si>
  <si>
    <t>Výstavba druhého bloku Domova pokojného stáří blahoslaveného Hroznaty v Hroznětíně</t>
  </si>
  <si>
    <t>nákup objektu</t>
  </si>
  <si>
    <t>příprava žádosti vč přípravy SPD</t>
  </si>
  <si>
    <t>výběrové řízení na dodavatele</t>
  </si>
  <si>
    <t>pan Mgr. Tomáš Fexa, ředitel</t>
  </si>
  <si>
    <t>rekonstrukce objektu</t>
  </si>
  <si>
    <t>telefon - 777767050</t>
  </si>
  <si>
    <t xml:space="preserve">email - tomas.fexa@ostrov.charita.cz </t>
  </si>
  <si>
    <t>Základní škola Krušnohorská 735/11, Karlovy Vary</t>
  </si>
  <si>
    <t>Rekonstrukce odborných učeben dílen včetně</t>
  </si>
  <si>
    <t>bezbariér. přístupu</t>
  </si>
  <si>
    <t>Věra Sekyrová</t>
  </si>
  <si>
    <t xml:space="preserve"> v.sekyrova@mmkv.cz</t>
  </si>
  <si>
    <t>Rekonstrukce družiny (4 oddělení) včetně venkovních prostor (terénní úpravy, oplocení, hrací prvky)</t>
  </si>
  <si>
    <t>Základní škola J. A. Komenského, Karlovy Vary</t>
  </si>
  <si>
    <t>Učebna IT + kabinety, včetně bezbariér. přístupu do budovy (suterén budovy II. stupně)</t>
  </si>
  <si>
    <t>v.sekyrova@mmkv.cz</t>
  </si>
  <si>
    <t>Rekonstrukce učebny pro výuku cizích jazyků (suterén budovy II. stupně)</t>
  </si>
  <si>
    <t>Základní škola Konečná 25, Karlovy Vary</t>
  </si>
  <si>
    <t>Žákovská kuchyňka (3. patro) včetně modernizace výtahu</t>
  </si>
  <si>
    <t>Rekonstrukce venkovního hřiště</t>
  </si>
  <si>
    <t>Základní škola Poštovní, Karlovy Vary</t>
  </si>
  <si>
    <t>Učebna dílen a robotiky včetně kabinetu a skladu</t>
  </si>
  <si>
    <t>Základní škola Šmeralova 36, Karlovy Vary</t>
  </si>
  <si>
    <t>Půdní vestavba podkroví 6-8 učeben (jazykové, ICT, přírodopis, zeměpis, matematika učebny)</t>
  </si>
  <si>
    <t>Základní škola Truhlářská, Karlovy Vary</t>
  </si>
  <si>
    <t>Učebna chemie a fyziky včetně kabinetů, WC a bezbariér. přístupu (schodolez)</t>
  </si>
  <si>
    <t>Základní škola jazyků, Karlovy Vary</t>
  </si>
  <si>
    <t>Jazyková učebna (NJ, RJ, ČJ - cizinci) plus kabinet</t>
  </si>
  <si>
    <t>Pracovní činnosti a kuchyňky</t>
  </si>
  <si>
    <t>Základní škola 1. máje, Karlovy Vary</t>
  </si>
  <si>
    <t xml:space="preserve">Žákovská kuchyňka </t>
  </si>
  <si>
    <t>Učebna dílen včetně skladových prostor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</si>
</sst>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č_-;\-* #,##0.00\ _K_č_-;_-* &quot;-&quot;??\ _K_č_-;_-@_-"/>
    <numFmt numFmtId="164" formatCode="_-* #,##0.00_-;\-* #,##0.00_-;_-* &quot;-&quot;??_-;_-@_-"/>
    <numFmt numFmtId="165" formatCode="_-* #,##0\ _K_č_-;\-* #,##0\ _K_č_-;_-* &quot;-&quot;??\ _K_č_-;_-@_-"/>
    <numFmt numFmtId="166" formatCode="#,##0.00\ &quot;Kč&quot;"/>
    <numFmt numFmtId="167" formatCode="#,##0.00&quot; Kč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color rgb="FFC9211E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rgb="FFD9DE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BF00"/>
        <bgColor rgb="FFFF9900"/>
      </patternFill>
    </fill>
    <fill>
      <patternFill patternType="solid">
        <fgColor rgb="FFFF0000"/>
        <bgColor rgb="FFC9211E"/>
      </patternFill>
    </fill>
    <fill>
      <patternFill patternType="solid">
        <fgColor rgb="FFD9DEE7"/>
        <bgColor rgb="FFE8EBF0"/>
      </patternFill>
    </fill>
    <fill>
      <patternFill patternType="solid">
        <fgColor rgb="FFE8EBF0"/>
        <bgColor rgb="FFD9DEE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/>
      <top style="medium">
        <color indexed="64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medium">
        <color indexed="64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medium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medium">
        <color indexed="64"/>
      </right>
      <top/>
      <bottom style="thin">
        <color theme="2"/>
      </bottom>
      <diagonal/>
    </border>
    <border>
      <left style="medium">
        <color indexed="64"/>
      </left>
      <right style="thin">
        <color theme="2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medium">
        <color indexed="64"/>
      </left>
      <right style="thin">
        <color theme="2"/>
      </right>
      <top/>
      <bottom/>
      <diagonal/>
    </border>
    <border>
      <left/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theme="2"/>
      </right>
      <top style="thin">
        <color theme="2"/>
      </top>
      <bottom/>
      <diagonal/>
    </border>
    <border>
      <left style="medium">
        <color indexed="64"/>
      </left>
      <right style="thin">
        <color theme="2"/>
      </right>
      <top style="thin">
        <color theme="2"/>
      </top>
      <bottom style="medium">
        <color indexed="64"/>
      </bottom>
      <diagonal/>
    </border>
    <border>
      <left/>
      <right style="thin">
        <color theme="2"/>
      </right>
      <top style="thin">
        <color theme="2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9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2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165" fontId="0" fillId="0" borderId="1" xfId="3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5" fontId="0" fillId="0" borderId="1" xfId="3" applyNumberFormat="1" applyFont="1" applyBorder="1" applyAlignment="1">
      <alignment horizontal="center" vertical="center" wrapText="1"/>
    </xf>
    <xf numFmtId="165" fontId="0" fillId="3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0" xfId="3" applyNumberFormat="1" applyFont="1" applyAlignment="1">
      <alignment horizontal="center" vertical="center"/>
    </xf>
    <xf numFmtId="165" fontId="0" fillId="4" borderId="1" xfId="3" applyNumberFormat="1" applyFont="1" applyFill="1" applyBorder="1" applyAlignment="1">
      <alignment horizontal="center" vertical="center" wrapText="1"/>
    </xf>
    <xf numFmtId="165" fontId="0" fillId="5" borderId="1" xfId="3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0" fillId="5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3" fontId="0" fillId="4" borderId="3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7" borderId="4" xfId="0" applyFill="1" applyBorder="1"/>
    <xf numFmtId="166" fontId="0" fillId="0" borderId="5" xfId="0" applyNumberFormat="1" applyBorder="1"/>
    <xf numFmtId="166" fontId="0" fillId="0" borderId="10" xfId="0" applyNumberFormat="1" applyBorder="1"/>
    <xf numFmtId="0" fontId="0" fillId="10" borderId="8" xfId="0" applyFill="1" applyBorder="1"/>
    <xf numFmtId="0" fontId="0" fillId="9" borderId="8" xfId="0" applyFill="1" applyBorder="1"/>
    <xf numFmtId="166" fontId="0" fillId="9" borderId="14" xfId="0" applyNumberFormat="1" applyFill="1" applyBorder="1"/>
    <xf numFmtId="0" fontId="9" fillId="10" borderId="8" xfId="0" applyFont="1" applyFill="1" applyBorder="1"/>
    <xf numFmtId="166" fontId="0" fillId="10" borderId="8" xfId="0" applyNumberFormat="1" applyFill="1" applyBorder="1"/>
    <xf numFmtId="0" fontId="0" fillId="10" borderId="9" xfId="0" applyFill="1" applyBorder="1"/>
    <xf numFmtId="166" fontId="0" fillId="7" borderId="5" xfId="0" applyNumberFormat="1" applyFill="1" applyBorder="1"/>
    <xf numFmtId="166" fontId="11" fillId="9" borderId="14" xfId="0" applyNumberFormat="1" applyFont="1" applyFill="1" applyBorder="1"/>
    <xf numFmtId="0" fontId="0" fillId="0" borderId="4" xfId="0" applyBorder="1" applyAlignment="1">
      <alignment wrapText="1"/>
    </xf>
    <xf numFmtId="0" fontId="14" fillId="0" borderId="0" xfId="0" applyFont="1" applyBorder="1"/>
    <xf numFmtId="3" fontId="0" fillId="0" borderId="0" xfId="0" applyNumberFormat="1" applyFill="1" applyBorder="1" applyAlignment="1">
      <alignment horizontal="left"/>
    </xf>
    <xf numFmtId="0" fontId="15" fillId="0" borderId="0" xfId="9" applyFill="1" applyBorder="1"/>
    <xf numFmtId="0" fontId="11" fillId="0" borderId="4" xfId="0" applyFont="1" applyBorder="1"/>
    <xf numFmtId="0" fontId="11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0" xfId="0" applyFill="1" applyBorder="1"/>
    <xf numFmtId="0" fontId="0" fillId="7" borderId="0" xfId="0" applyFill="1" applyBorder="1"/>
    <xf numFmtId="0" fontId="0" fillId="9" borderId="0" xfId="0" applyFill="1" applyBorder="1"/>
    <xf numFmtId="166" fontId="0" fillId="0" borderId="12" xfId="0" applyNumberFormat="1" applyBorder="1"/>
    <xf numFmtId="166" fontId="0" fillId="0" borderId="13" xfId="0" applyNumberFormat="1" applyBorder="1"/>
    <xf numFmtId="0" fontId="0" fillId="0" borderId="11" xfId="0" applyFill="1" applyBorder="1"/>
    <xf numFmtId="166" fontId="0" fillId="0" borderId="13" xfId="0" applyNumberFormat="1" applyFill="1" applyBorder="1"/>
    <xf numFmtId="166" fontId="11" fillId="9" borderId="13" xfId="0" applyNumberFormat="1" applyFont="1" applyFill="1" applyBorder="1"/>
    <xf numFmtId="0" fontId="0" fillId="0" borderId="4" xfId="0" applyFill="1" applyBorder="1"/>
    <xf numFmtId="0" fontId="13" fillId="0" borderId="8" xfId="0" applyFont="1" applyFill="1" applyBorder="1"/>
    <xf numFmtId="166" fontId="16" fillId="0" borderId="14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11" borderId="15" xfId="0" applyFill="1" applyBorder="1"/>
    <xf numFmtId="0" fontId="0" fillId="11" borderId="16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11" borderId="18" xfId="0" applyFill="1" applyBorder="1"/>
    <xf numFmtId="0" fontId="0" fillId="11" borderId="1" xfId="0" applyFill="1" applyBorder="1"/>
    <xf numFmtId="0" fontId="0" fillId="11" borderId="19" xfId="0" applyFill="1" applyBorder="1"/>
    <xf numFmtId="0" fontId="0" fillId="7" borderId="1" xfId="0" applyFill="1" applyBorder="1"/>
    <xf numFmtId="0" fontId="0" fillId="7" borderId="19" xfId="0" applyFill="1" applyBorder="1"/>
    <xf numFmtId="0" fontId="0" fillId="0" borderId="18" xfId="0" applyBorder="1"/>
    <xf numFmtId="0" fontId="0" fillId="0" borderId="1" xfId="0" applyBorder="1"/>
    <xf numFmtId="0" fontId="0" fillId="0" borderId="19" xfId="0" applyBorder="1"/>
    <xf numFmtId="0" fontId="0" fillId="7" borderId="18" xfId="0" applyFill="1" applyBorder="1"/>
    <xf numFmtId="0" fontId="0" fillId="0" borderId="19" xfId="0" applyFill="1" applyBorder="1"/>
    <xf numFmtId="0" fontId="0" fillId="6" borderId="18" xfId="0" applyFill="1" applyBorder="1"/>
    <xf numFmtId="0" fontId="0" fillId="6" borderId="1" xfId="0" applyFill="1" applyBorder="1"/>
    <xf numFmtId="0" fontId="0" fillId="6" borderId="19" xfId="0" applyFill="1" applyBorder="1"/>
    <xf numFmtId="0" fontId="0" fillId="0" borderId="18" xfId="0" applyFill="1" applyBorder="1"/>
    <xf numFmtId="0" fontId="0" fillId="0" borderId="1" xfId="0" applyFill="1" applyBorder="1"/>
    <xf numFmtId="0" fontId="0" fillId="0" borderId="8" xfId="0" applyBorder="1" applyAlignment="1">
      <alignment wrapText="1"/>
    </xf>
    <xf numFmtId="0" fontId="0" fillId="9" borderId="8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11" borderId="20" xfId="0" applyFill="1" applyBorder="1"/>
    <xf numFmtId="0" fontId="0" fillId="11" borderId="21" xfId="0" applyFill="1" applyBorder="1"/>
    <xf numFmtId="0" fontId="0" fillId="11" borderId="22" xfId="0" applyFill="1" applyBorder="1"/>
    <xf numFmtId="166" fontId="0" fillId="0" borderId="0" xfId="0" applyNumberFormat="1" applyBorder="1"/>
    <xf numFmtId="167" fontId="0" fillId="0" borderId="12" xfId="0" applyNumberFormat="1" applyFont="1" applyBorder="1"/>
    <xf numFmtId="0" fontId="0" fillId="0" borderId="4" xfId="0" applyFont="1" applyBorder="1"/>
    <xf numFmtId="167" fontId="0" fillId="0" borderId="13" xfId="0" applyNumberFormat="1" applyBorder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167" fontId="20" fillId="17" borderId="14" xfId="0" applyNumberFormat="1" applyFont="1" applyFill="1" applyBorder="1"/>
    <xf numFmtId="0" fontId="11" fillId="0" borderId="0" xfId="0" applyFont="1" applyFill="1" applyBorder="1"/>
    <xf numFmtId="166" fontId="11" fillId="9" borderId="10" xfId="0" applyNumberFormat="1" applyFont="1" applyFill="1" applyBorder="1"/>
    <xf numFmtId="0" fontId="10" fillId="7" borderId="1" xfId="0" applyFont="1" applyFill="1" applyBorder="1"/>
    <xf numFmtId="0" fontId="13" fillId="6" borderId="1" xfId="0" applyFont="1" applyFill="1" applyBorder="1"/>
    <xf numFmtId="0" fontId="0" fillId="12" borderId="1" xfId="0" applyFill="1" applyBorder="1"/>
    <xf numFmtId="0" fontId="10" fillId="0" borderId="1" xfId="0" applyFont="1" applyFill="1" applyBorder="1"/>
    <xf numFmtId="0" fontId="9" fillId="0" borderId="1" xfId="0" applyFont="1" applyFill="1" applyBorder="1"/>
    <xf numFmtId="0" fontId="13" fillId="0" borderId="1" xfId="0" applyFont="1" applyFill="1" applyBorder="1"/>
    <xf numFmtId="0" fontId="17" fillId="7" borderId="1" xfId="0" applyFont="1" applyFill="1" applyBorder="1"/>
    <xf numFmtId="0" fontId="17" fillId="0" borderId="1" xfId="0" applyFont="1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18" fillId="15" borderId="1" xfId="0" applyFont="1" applyFill="1" applyBorder="1"/>
    <xf numFmtId="0" fontId="10" fillId="6" borderId="1" xfId="0" applyFont="1" applyFill="1" applyBorder="1"/>
    <xf numFmtId="0" fontId="0" fillId="0" borderId="3" xfId="0" applyBorder="1"/>
    <xf numFmtId="0" fontId="0" fillId="0" borderId="2" xfId="0" applyBorder="1"/>
    <xf numFmtId="0" fontId="0" fillId="0" borderId="16" xfId="0" applyFill="1" applyBorder="1"/>
    <xf numFmtId="0" fontId="0" fillId="0" borderId="0" xfId="0" applyFont="1" applyBorder="1"/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23" xfId="0" applyFill="1" applyBorder="1" applyAlignment="1">
      <alignment vertical="top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6" xfId="0" applyFill="1" applyBorder="1"/>
    <xf numFmtId="0" fontId="0" fillId="0" borderId="21" xfId="0" applyFill="1" applyBorder="1"/>
    <xf numFmtId="0" fontId="11" fillId="0" borderId="0" xfId="0" applyFont="1" applyBorder="1"/>
    <xf numFmtId="0" fontId="0" fillId="0" borderId="29" xfId="0" applyBorder="1"/>
    <xf numFmtId="0" fontId="15" fillId="0" borderId="0" xfId="9" applyBorder="1"/>
    <xf numFmtId="0" fontId="19" fillId="16" borderId="8" xfId="0" applyFont="1" applyFill="1" applyBorder="1"/>
    <xf numFmtId="0" fontId="0" fillId="15" borderId="19" xfId="0" applyFill="1" applyBorder="1"/>
    <xf numFmtId="0" fontId="11" fillId="0" borderId="0" xfId="0" applyFont="1" applyBorder="1" applyAlignment="1">
      <alignment vertical="top"/>
    </xf>
    <xf numFmtId="0" fontId="0" fillId="0" borderId="30" xfId="0" applyBorder="1"/>
    <xf numFmtId="0" fontId="0" fillId="0" borderId="17" xfId="0" applyFill="1" applyBorder="1"/>
    <xf numFmtId="0" fontId="0" fillId="0" borderId="22" xfId="0" applyFill="1" applyBorder="1"/>
    <xf numFmtId="0" fontId="0" fillId="14" borderId="19" xfId="0" applyFill="1" applyBorder="1"/>
    <xf numFmtId="0" fontId="0" fillId="6" borderId="26" xfId="0" applyFill="1" applyBorder="1"/>
    <xf numFmtId="0" fontId="0" fillId="15" borderId="26" xfId="0" applyFill="1" applyBorder="1"/>
    <xf numFmtId="0" fontId="0" fillId="13" borderId="18" xfId="0" applyFill="1" applyBorder="1"/>
    <xf numFmtId="0" fontId="0" fillId="13" borderId="19" xfId="0" applyFill="1" applyBorder="1"/>
    <xf numFmtId="0" fontId="0" fillId="0" borderId="20" xfId="0" applyFill="1" applyBorder="1"/>
    <xf numFmtId="0" fontId="0" fillId="14" borderId="18" xfId="0" applyFill="1" applyBorder="1"/>
    <xf numFmtId="0" fontId="10" fillId="6" borderId="19" xfId="0" applyFont="1" applyFill="1" applyBorder="1"/>
    <xf numFmtId="0" fontId="10" fillId="7" borderId="19" xfId="0" applyFont="1" applyFill="1" applyBorder="1"/>
    <xf numFmtId="0" fontId="10" fillId="0" borderId="19" xfId="0" applyFont="1" applyFill="1" applyBorder="1"/>
    <xf numFmtId="0" fontId="10" fillId="7" borderId="18" xfId="0" applyFont="1" applyFill="1" applyBorder="1"/>
    <xf numFmtId="0" fontId="0" fillId="12" borderId="19" xfId="0" applyFill="1" applyBorder="1"/>
    <xf numFmtId="0" fontId="10" fillId="0" borderId="18" xfId="0" applyFont="1" applyFill="1" applyBorder="1"/>
    <xf numFmtId="0" fontId="17" fillId="7" borderId="19" xfId="0" applyFont="1" applyFill="1" applyBorder="1"/>
    <xf numFmtId="0" fontId="17" fillId="0" borderId="19" xfId="0" applyFont="1" applyFill="1" applyBorder="1"/>
    <xf numFmtId="0" fontId="0" fillId="15" borderId="18" xfId="0" applyFill="1" applyBorder="1"/>
    <xf numFmtId="0" fontId="13" fillId="6" borderId="19" xfId="0" applyFont="1" applyFill="1" applyBorder="1"/>
    <xf numFmtId="0" fontId="0" fillId="12" borderId="18" xfId="0" applyFill="1" applyBorder="1"/>
    <xf numFmtId="0" fontId="9" fillId="0" borderId="18" xfId="0" applyFont="1" applyFill="1" applyBorder="1"/>
    <xf numFmtId="0" fontId="13" fillId="0" borderId="19" xfId="0" applyFont="1" applyFill="1" applyBorder="1"/>
    <xf numFmtId="0" fontId="18" fillId="15" borderId="18" xfId="0" applyFont="1" applyFill="1" applyBorder="1"/>
    <xf numFmtId="0" fontId="13" fillId="6" borderId="18" xfId="0" applyFont="1" applyFill="1" applyBorder="1"/>
    <xf numFmtId="0" fontId="13" fillId="0" borderId="18" xfId="0" applyFont="1" applyFill="1" applyBorder="1"/>
    <xf numFmtId="0" fontId="0" fillId="9" borderId="9" xfId="0" applyFill="1" applyBorder="1"/>
    <xf numFmtId="0" fontId="11" fillId="18" borderId="20" xfId="0" applyFont="1" applyFill="1" applyBorder="1"/>
    <xf numFmtId="0" fontId="11" fillId="18" borderId="21" xfId="0" applyFont="1" applyFill="1" applyBorder="1"/>
    <xf numFmtId="0" fontId="11" fillId="18" borderId="22" xfId="0" applyFont="1" applyFill="1" applyBorder="1"/>
    <xf numFmtId="0" fontId="11" fillId="18" borderId="27" xfId="0" applyFont="1" applyFill="1" applyBorder="1"/>
    <xf numFmtId="0" fontId="11" fillId="18" borderId="4" xfId="0" applyFont="1" applyFill="1" applyBorder="1" applyAlignment="1">
      <alignment horizontal="center" vertical="center"/>
    </xf>
    <xf numFmtId="0" fontId="11" fillId="18" borderId="6" xfId="0" applyFont="1" applyFill="1" applyBorder="1" applyAlignment="1">
      <alignment horizontal="center" vertical="center"/>
    </xf>
    <xf numFmtId="166" fontId="11" fillId="18" borderId="12" xfId="0" applyNumberFormat="1" applyFont="1" applyFill="1" applyBorder="1" applyAlignment="1">
      <alignment horizontal="center" vertical="center"/>
    </xf>
    <xf numFmtId="0" fontId="11" fillId="18" borderId="8" xfId="0" applyFont="1" applyFill="1" applyBorder="1" applyAlignment="1">
      <alignment horizontal="center" vertical="center"/>
    </xf>
    <xf numFmtId="0" fontId="11" fillId="18" borderId="9" xfId="0" applyFont="1" applyFill="1" applyBorder="1" applyAlignment="1">
      <alignment horizontal="center" vertical="center"/>
    </xf>
    <xf numFmtId="166" fontId="11" fillId="18" borderId="1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49" fontId="21" fillId="0" borderId="4" xfId="0" applyNumberFormat="1" applyFont="1" applyBorder="1" applyAlignment="1"/>
    <xf numFmtId="49" fontId="11" fillId="0" borderId="4" xfId="0" applyNumberFormat="1" applyFont="1" applyBorder="1" applyAlignment="1"/>
    <xf numFmtId="0" fontId="11" fillId="0" borderId="4" xfId="0" applyFont="1" applyBorder="1" applyAlignment="1">
      <alignment wrapText="1"/>
    </xf>
    <xf numFmtId="0" fontId="0" fillId="19" borderId="0" xfId="0" applyFill="1" applyAlignment="1">
      <alignment horizontal="center" vertical="center"/>
    </xf>
    <xf numFmtId="0" fontId="0" fillId="19" borderId="5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12" fillId="18" borderId="4" xfId="0" applyFont="1" applyFill="1" applyBorder="1" applyAlignment="1">
      <alignment horizontal="center" vertical="center"/>
    </xf>
    <xf numFmtId="0" fontId="11" fillId="18" borderId="12" xfId="0" applyFont="1" applyFill="1" applyBorder="1" applyAlignment="1">
      <alignment horizontal="center" vertical="center"/>
    </xf>
    <xf numFmtId="0" fontId="11" fillId="18" borderId="14" xfId="0" applyFont="1" applyFill="1" applyBorder="1" applyAlignment="1">
      <alignment horizontal="center" vertical="center"/>
    </xf>
    <xf numFmtId="0" fontId="11" fillId="18" borderId="13" xfId="0" applyFont="1" applyFill="1" applyBorder="1" applyAlignment="1">
      <alignment vertical="center"/>
    </xf>
    <xf numFmtId="0" fontId="11" fillId="18" borderId="14" xfId="0" applyFont="1" applyFill="1" applyBorder="1" applyAlignment="1">
      <alignment vertical="center"/>
    </xf>
    <xf numFmtId="0" fontId="11" fillId="18" borderId="12" xfId="0" applyFont="1" applyFill="1" applyBorder="1" applyAlignment="1">
      <alignment vertical="center"/>
    </xf>
    <xf numFmtId="0" fontId="11" fillId="18" borderId="13" xfId="0" applyFont="1" applyFill="1" applyBorder="1" applyAlignment="1">
      <alignment horizontal="center" vertical="center"/>
    </xf>
    <xf numFmtId="166" fontId="0" fillId="9" borderId="10" xfId="0" applyNumberFormat="1" applyFill="1" applyBorder="1"/>
    <xf numFmtId="166" fontId="0" fillId="9" borderId="7" xfId="0" applyNumberFormat="1" applyFill="1" applyBorder="1"/>
    <xf numFmtId="166" fontId="0" fillId="10" borderId="7" xfId="0" applyNumberFormat="1" applyFill="1" applyBorder="1"/>
    <xf numFmtId="166" fontId="0" fillId="0" borderId="7" xfId="0" applyNumberFormat="1" applyBorder="1"/>
    <xf numFmtId="166" fontId="9" fillId="10" borderId="7" xfId="0" applyNumberFormat="1" applyFont="1" applyFill="1" applyBorder="1"/>
    <xf numFmtId="0" fontId="0" fillId="8" borderId="1" xfId="0" applyFill="1" applyBorder="1"/>
    <xf numFmtId="0" fontId="9" fillId="10" borderId="0" xfId="0" applyFont="1" applyFill="1" applyBorder="1"/>
    <xf numFmtId="0" fontId="0" fillId="7" borderId="16" xfId="0" applyFill="1" applyBorder="1"/>
    <xf numFmtId="0" fontId="0" fillId="7" borderId="21" xfId="0" applyFill="1" applyBorder="1"/>
    <xf numFmtId="0" fontId="0" fillId="7" borderId="2" xfId="0" applyFill="1" applyBorder="1"/>
    <xf numFmtId="0" fontId="0" fillId="8" borderId="21" xfId="0" applyFill="1" applyBorder="1"/>
    <xf numFmtId="0" fontId="0" fillId="8" borderId="19" xfId="0" applyFill="1" applyBorder="1"/>
    <xf numFmtId="0" fontId="0" fillId="0" borderId="15" xfId="0" applyFill="1" applyBorder="1"/>
    <xf numFmtId="0" fontId="0" fillId="7" borderId="17" xfId="0" applyFill="1" applyBorder="1"/>
    <xf numFmtId="0" fontId="0" fillId="0" borderId="31" xfId="0" applyBorder="1"/>
    <xf numFmtId="0" fontId="0" fillId="0" borderId="32" xfId="0" applyBorder="1"/>
    <xf numFmtId="0" fontId="0" fillId="8" borderId="18" xfId="0" applyFill="1" applyBorder="1"/>
    <xf numFmtId="0" fontId="0" fillId="7" borderId="15" xfId="0" applyFill="1" applyBorder="1"/>
    <xf numFmtId="0" fontId="11" fillId="0" borderId="0" xfId="0" applyFont="1"/>
    <xf numFmtId="166" fontId="0" fillId="0" borderId="0" xfId="0" applyNumberFormat="1"/>
    <xf numFmtId="0" fontId="12" fillId="0" borderId="0" xfId="0" applyFont="1" applyFill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166" fontId="0" fillId="0" borderId="13" xfId="0" applyNumberFormat="1" applyBorder="1" applyAlignment="1">
      <alignment vertical="center"/>
    </xf>
    <xf numFmtId="0" fontId="0" fillId="0" borderId="10" xfId="0" applyFill="1" applyBorder="1"/>
    <xf numFmtId="0" fontId="0" fillId="7" borderId="11" xfId="0" applyFill="1" applyBorder="1"/>
    <xf numFmtId="0" fontId="0" fillId="7" borderId="10" xfId="0" applyFill="1" applyBorder="1"/>
    <xf numFmtId="0" fontId="0" fillId="6" borderId="0" xfId="0" applyFill="1" applyBorder="1"/>
    <xf numFmtId="0" fontId="0" fillId="6" borderId="11" xfId="0" applyFill="1" applyBorder="1"/>
    <xf numFmtId="0" fontId="0" fillId="0" borderId="7" xfId="0" applyBorder="1"/>
    <xf numFmtId="0" fontId="0" fillId="0" borderId="8" xfId="0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10" xfId="0" applyBorder="1" applyAlignment="1">
      <alignment horizontal="center"/>
    </xf>
    <xf numFmtId="166" fontId="11" fillId="10" borderId="8" xfId="0" applyNumberFormat="1" applyFont="1" applyFill="1" applyBorder="1"/>
    <xf numFmtId="0" fontId="0" fillId="11" borderId="17" xfId="0" applyFill="1" applyBorder="1"/>
    <xf numFmtId="0" fontId="0" fillId="11" borderId="33" xfId="0" applyFill="1" applyBorder="1"/>
    <xf numFmtId="0" fontId="0" fillId="0" borderId="33" xfId="0" applyBorder="1"/>
    <xf numFmtId="0" fontId="0" fillId="11" borderId="34" xfId="0" applyFill="1" applyBorder="1"/>
    <xf numFmtId="0" fontId="0" fillId="0" borderId="34" xfId="0" applyBorder="1"/>
    <xf numFmtId="0" fontId="22" fillId="0" borderId="0" xfId="0" applyFont="1" applyAlignment="1"/>
    <xf numFmtId="166" fontId="11" fillId="9" borderId="7" xfId="0" applyNumberFormat="1" applyFont="1" applyFill="1" applyBorder="1"/>
    <xf numFmtId="0" fontId="0" fillId="11" borderId="35" xfId="0" applyFill="1" applyBorder="1"/>
    <xf numFmtId="0" fontId="0" fillId="0" borderId="35" xfId="0" applyBorder="1"/>
    <xf numFmtId="0" fontId="0" fillId="19" borderId="12" xfId="0" applyFill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11" borderId="4" xfId="0" applyFill="1" applyBorder="1"/>
    <xf numFmtId="0" fontId="0" fillId="12" borderId="4" xfId="0" applyFill="1" applyBorder="1"/>
    <xf numFmtId="0" fontId="0" fillId="12" borderId="6" xfId="0" applyFill="1" applyBorder="1"/>
    <xf numFmtId="0" fontId="0" fillId="12" borderId="5" xfId="0" applyFill="1" applyBorder="1"/>
    <xf numFmtId="0" fontId="0" fillId="11" borderId="39" xfId="0" applyFill="1" applyBorder="1"/>
    <xf numFmtId="0" fontId="0" fillId="11" borderId="40" xfId="0" applyFill="1" applyBorder="1"/>
    <xf numFmtId="0" fontId="0" fillId="11" borderId="41" xfId="0" applyFill="1" applyBorder="1"/>
    <xf numFmtId="0" fontId="0" fillId="11" borderId="42" xfId="0" applyFill="1" applyBorder="1"/>
    <xf numFmtId="0" fontId="0" fillId="11" borderId="43" xfId="0" applyFill="1" applyBorder="1"/>
    <xf numFmtId="0" fontId="0" fillId="11" borderId="44" xfId="0" applyFill="1" applyBorder="1"/>
    <xf numFmtId="0" fontId="0" fillId="11" borderId="45" xfId="0" applyFill="1" applyBorder="1"/>
    <xf numFmtId="0" fontId="0" fillId="11" borderId="46" xfId="0" applyFill="1" applyBorder="1"/>
    <xf numFmtId="0" fontId="0" fillId="11" borderId="47" xfId="0" applyFill="1" applyBorder="1"/>
    <xf numFmtId="0" fontId="0" fillId="11" borderId="11" xfId="0" applyFill="1" applyBorder="1"/>
    <xf numFmtId="0" fontId="0" fillId="0" borderId="48" xfId="0" applyFill="1" applyBorder="1"/>
    <xf numFmtId="0" fontId="0" fillId="0" borderId="49" xfId="0" applyFill="1" applyBorder="1"/>
    <xf numFmtId="0" fontId="0" fillId="11" borderId="50" xfId="0" applyFill="1" applyBorder="1"/>
    <xf numFmtId="0" fontId="0" fillId="11" borderId="51" xfId="0" applyFill="1" applyBorder="1"/>
    <xf numFmtId="0" fontId="0" fillId="11" borderId="52" xfId="0" applyFill="1" applyBorder="1"/>
    <xf numFmtId="0" fontId="0" fillId="0" borderId="44" xfId="0" applyBorder="1"/>
    <xf numFmtId="0" fontId="0" fillId="0" borderId="46" xfId="0" applyFill="1" applyBorder="1"/>
    <xf numFmtId="0" fontId="0" fillId="11" borderId="53" xfId="0" applyFill="1" applyBorder="1"/>
    <xf numFmtId="0" fontId="0" fillId="0" borderId="54" xfId="0" applyFill="1" applyBorder="1"/>
    <xf numFmtId="0" fontId="0" fillId="0" borderId="52" xfId="0" applyFill="1" applyBorder="1"/>
    <xf numFmtId="0" fontId="0" fillId="0" borderId="44" xfId="0" applyFill="1" applyBorder="1"/>
    <xf numFmtId="0" fontId="0" fillId="0" borderId="41" xfId="0" applyFill="1" applyBorder="1"/>
    <xf numFmtId="0" fontId="0" fillId="0" borderId="39" xfId="0" applyFill="1" applyBorder="1"/>
    <xf numFmtId="0" fontId="0" fillId="0" borderId="45" xfId="0" applyFill="1" applyBorder="1"/>
    <xf numFmtId="0" fontId="0" fillId="0" borderId="55" xfId="0" applyBorder="1"/>
    <xf numFmtId="0" fontId="0" fillId="0" borderId="46" xfId="0" applyBorder="1"/>
    <xf numFmtId="0" fontId="0" fillId="0" borderId="48" xfId="0" applyBorder="1"/>
    <xf numFmtId="0" fontId="0" fillId="11" borderId="0" xfId="0" applyFill="1" applyBorder="1"/>
    <xf numFmtId="0" fontId="0" fillId="0" borderId="56" xfId="0" applyFill="1" applyBorder="1"/>
    <xf numFmtId="0" fontId="0" fillId="0" borderId="55" xfId="0" applyFill="1" applyBorder="1"/>
    <xf numFmtId="0" fontId="0" fillId="11" borderId="54" xfId="0" applyFill="1" applyBorder="1"/>
    <xf numFmtId="0" fontId="0" fillId="0" borderId="57" xfId="0" applyFill="1" applyBorder="1"/>
    <xf numFmtId="0" fontId="0" fillId="0" borderId="58" xfId="0" applyFill="1" applyBorder="1"/>
    <xf numFmtId="0" fontId="0" fillId="11" borderId="59" xfId="0" applyFill="1" applyBorder="1"/>
    <xf numFmtId="0" fontId="0" fillId="0" borderId="54" xfId="0" applyBorder="1"/>
    <xf numFmtId="0" fontId="0" fillId="0" borderId="52" xfId="0" applyBorder="1"/>
    <xf numFmtId="0" fontId="0" fillId="11" borderId="60" xfId="0" applyFill="1" applyBorder="1"/>
    <xf numFmtId="0" fontId="0" fillId="11" borderId="49" xfId="0" applyFill="1" applyBorder="1"/>
    <xf numFmtId="0" fontId="0" fillId="11" borderId="55" xfId="0" applyFill="1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166" fontId="0" fillId="0" borderId="11" xfId="0" applyNumberFormat="1" applyBorder="1"/>
    <xf numFmtId="166" fontId="0" fillId="0" borderId="11" xfId="0" applyNumberFormat="1" applyFont="1" applyBorder="1"/>
    <xf numFmtId="166" fontId="11" fillId="0" borderId="11" xfId="0" applyNumberFormat="1" applyFont="1" applyBorder="1"/>
    <xf numFmtId="166" fontId="11" fillId="10" borderId="9" xfId="0" applyNumberFormat="1" applyFont="1" applyFill="1" applyBorder="1"/>
    <xf numFmtId="166" fontId="0" fillId="0" borderId="6" xfId="0" applyNumberFormat="1" applyBorder="1"/>
    <xf numFmtId="0" fontId="0" fillId="20" borderId="5" xfId="0" applyFill="1" applyBorder="1" applyAlignment="1">
      <alignment horizontal="center"/>
    </xf>
    <xf numFmtId="0" fontId="23" fillId="0" borderId="4" xfId="0" applyFont="1" applyBorder="1"/>
    <xf numFmtId="0" fontId="23" fillId="0" borderId="0" xfId="0" applyFont="1" applyBorder="1"/>
    <xf numFmtId="0" fontId="0" fillId="0" borderId="6" xfId="0" applyBorder="1" applyAlignment="1">
      <alignment wrapText="1"/>
    </xf>
    <xf numFmtId="0" fontId="0" fillId="21" borderId="12" xfId="0" applyFill="1" applyBorder="1" applyAlignment="1">
      <alignment horizontal="center"/>
    </xf>
    <xf numFmtId="0" fontId="0" fillId="21" borderId="13" xfId="0" applyFill="1" applyBorder="1"/>
    <xf numFmtId="0" fontId="0" fillId="21" borderId="14" xfId="0" applyFill="1" applyBorder="1"/>
    <xf numFmtId="0" fontId="0" fillId="0" borderId="14" xfId="0" applyBorder="1"/>
    <xf numFmtId="0" fontId="0" fillId="0" borderId="12" xfId="0" applyBorder="1"/>
    <xf numFmtId="0" fontId="0" fillId="0" borderId="0" xfId="0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0" xfId="0" applyFill="1" applyBorder="1"/>
    <xf numFmtId="0" fontId="0" fillId="7" borderId="0" xfId="0" applyFill="1" applyBorder="1"/>
    <xf numFmtId="0" fontId="0" fillId="7" borderId="11" xfId="0" applyFill="1" applyBorder="1"/>
    <xf numFmtId="0" fontId="0" fillId="7" borderId="10" xfId="0" applyFill="1" applyBorder="1"/>
    <xf numFmtId="0" fontId="0" fillId="6" borderId="0" xfId="0" applyFill="1" applyBorder="1"/>
    <xf numFmtId="0" fontId="0" fillId="0" borderId="10" xfId="0" applyFill="1" applyBorder="1"/>
    <xf numFmtId="166" fontId="0" fillId="0" borderId="12" xfId="0" applyNumberFormat="1" applyBorder="1"/>
    <xf numFmtId="166" fontId="0" fillId="0" borderId="13" xfId="0" applyNumberFormat="1" applyBorder="1"/>
    <xf numFmtId="0" fontId="0" fillId="6" borderId="10" xfId="0" applyFill="1" applyBorder="1"/>
    <xf numFmtId="0" fontId="0" fillId="6" borderId="11" xfId="0" applyFill="1" applyBorder="1"/>
    <xf numFmtId="0" fontId="0" fillId="0" borderId="11" xfId="0" applyFill="1" applyBorder="1"/>
    <xf numFmtId="0" fontId="15" fillId="0" borderId="0" xfId="9" applyFill="1" applyBorder="1"/>
    <xf numFmtId="0" fontId="0" fillId="0" borderId="0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1" xfId="0" applyBorder="1"/>
    <xf numFmtId="166" fontId="0" fillId="0" borderId="13" xfId="0" applyNumberFormat="1" applyBorder="1"/>
    <xf numFmtId="0" fontId="0" fillId="0" borderId="65" xfId="0" applyBorder="1" applyAlignment="1">
      <alignment vertical="top" wrapText="1"/>
    </xf>
    <xf numFmtId="0" fontId="0" fillId="0" borderId="10" xfId="0" applyBorder="1"/>
    <xf numFmtId="0" fontId="0" fillId="0" borderId="0" xfId="0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0" xfId="0" applyFill="1" applyBorder="1"/>
    <xf numFmtId="0" fontId="0" fillId="7" borderId="0" xfId="0" applyFill="1" applyBorder="1"/>
    <xf numFmtId="0" fontId="0" fillId="7" borderId="10" xfId="0" applyFill="1" applyBorder="1"/>
    <xf numFmtId="0" fontId="0" fillId="6" borderId="0" xfId="0" applyFill="1" applyBorder="1"/>
    <xf numFmtId="0" fontId="0" fillId="0" borderId="10" xfId="0" applyFill="1" applyBorder="1"/>
    <xf numFmtId="166" fontId="0" fillId="0" borderId="12" xfId="0" applyNumberFormat="1" applyBorder="1"/>
    <xf numFmtId="166" fontId="0" fillId="0" borderId="13" xfId="0" applyNumberFormat="1" applyBorder="1"/>
    <xf numFmtId="0" fontId="0" fillId="6" borderId="11" xfId="0" applyFill="1" applyBorder="1"/>
    <xf numFmtId="0" fontId="0" fillId="0" borderId="5" xfId="0" applyBorder="1" applyAlignment="1">
      <alignment horizontal="center"/>
    </xf>
    <xf numFmtId="166" fontId="11" fillId="9" borderId="14" xfId="0" applyNumberFormat="1" applyFont="1" applyFill="1" applyBorder="1"/>
    <xf numFmtId="0" fontId="0" fillId="9" borderId="8" xfId="0" applyFill="1" applyBorder="1"/>
    <xf numFmtId="0" fontId="0" fillId="6" borderId="10" xfId="0" applyFill="1" applyBorder="1"/>
    <xf numFmtId="0" fontId="0" fillId="6" borderId="0" xfId="0" applyFill="1"/>
    <xf numFmtId="0" fontId="0" fillId="6" borderId="11" xfId="0" applyFill="1" applyBorder="1"/>
    <xf numFmtId="0" fontId="0" fillId="0" borderId="65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65" xfId="0" applyBorder="1" applyAlignment="1">
      <alignment wrapText="1"/>
    </xf>
    <xf numFmtId="0" fontId="0" fillId="0" borderId="66" xfId="0" applyBorder="1"/>
    <xf numFmtId="0" fontId="9" fillId="10" borderId="66" xfId="0" applyFont="1" applyFill="1" applyBorder="1"/>
    <xf numFmtId="166" fontId="11" fillId="9" borderId="67" xfId="0" applyNumberFormat="1" applyFont="1" applyFill="1" applyBorder="1"/>
    <xf numFmtId="0" fontId="0" fillId="0" borderId="68" xfId="0" applyBorder="1"/>
    <xf numFmtId="0" fontId="0" fillId="0" borderId="64" xfId="0" applyBorder="1"/>
    <xf numFmtId="0" fontId="10" fillId="6" borderId="0" xfId="0" applyFont="1" applyFill="1"/>
    <xf numFmtId="0" fontId="10" fillId="6" borderId="11" xfId="0" applyFont="1" applyFill="1" applyBorder="1"/>
    <xf numFmtId="0" fontId="11" fillId="0" borderId="0" xfId="0" applyFont="1"/>
    <xf numFmtId="0" fontId="0" fillId="0" borderId="0" xfId="0" applyFill="1"/>
    <xf numFmtId="0" fontId="0" fillId="0" borderId="11" xfId="0" applyFill="1" applyBorder="1"/>
    <xf numFmtId="0" fontId="0" fillId="0" borderId="10" xfId="0" applyFill="1" applyBorder="1"/>
    <xf numFmtId="0" fontId="11" fillId="0" borderId="0" xfId="0" applyFont="1" applyAlignment="1">
      <alignment wrapText="1"/>
    </xf>
    <xf numFmtId="0" fontId="15" fillId="0" borderId="0" xfId="9"/>
    <xf numFmtId="166" fontId="0" fillId="0" borderId="12" xfId="0" applyNumberFormat="1" applyFill="1" applyBorder="1"/>
    <xf numFmtId="166" fontId="11" fillId="10" borderId="13" xfId="0" applyNumberFormat="1" applyFont="1" applyFill="1" applyBorder="1"/>
    <xf numFmtId="166" fontId="11" fillId="10" borderId="14" xfId="0" applyNumberFormat="1" applyFont="1" applyFill="1" applyBorder="1"/>
    <xf numFmtId="0" fontId="0" fillId="0" borderId="0" xfId="0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0" xfId="0" applyFill="1" applyBorder="1"/>
    <xf numFmtId="0" fontId="0" fillId="7" borderId="0" xfId="0" applyFill="1" applyBorder="1"/>
    <xf numFmtId="0" fontId="0" fillId="7" borderId="11" xfId="0" applyFill="1" applyBorder="1"/>
    <xf numFmtId="0" fontId="0" fillId="7" borderId="10" xfId="0" applyFill="1" applyBorder="1"/>
    <xf numFmtId="0" fontId="0" fillId="6" borderId="0" xfId="0" applyFill="1" applyBorder="1"/>
    <xf numFmtId="0" fontId="0" fillId="0" borderId="10" xfId="0" applyFill="1" applyBorder="1"/>
    <xf numFmtId="166" fontId="0" fillId="0" borderId="12" xfId="0" applyNumberFormat="1" applyBorder="1"/>
    <xf numFmtId="166" fontId="0" fillId="0" borderId="13" xfId="0" applyNumberFormat="1" applyBorder="1"/>
    <xf numFmtId="0" fontId="0" fillId="6" borderId="10" xfId="0" applyFill="1" applyBorder="1"/>
    <xf numFmtId="0" fontId="0" fillId="6" borderId="11" xfId="0" applyFill="1" applyBorder="1"/>
    <xf numFmtId="0" fontId="0" fillId="0" borderId="11" xfId="0" applyFill="1" applyBorder="1"/>
    <xf numFmtId="166" fontId="11" fillId="9" borderId="14" xfId="0" applyNumberFormat="1" applyFont="1" applyFill="1" applyBorder="1"/>
    <xf numFmtId="0" fontId="0" fillId="9" borderId="8" xfId="0" applyFill="1" applyBorder="1"/>
    <xf numFmtId="166" fontId="0" fillId="0" borderId="0" xfId="0" applyNumberFormat="1" applyBorder="1"/>
    <xf numFmtId="166" fontId="0" fillId="0" borderId="4" xfId="0" applyNumberFormat="1" applyBorder="1"/>
    <xf numFmtId="0" fontId="0" fillId="0" borderId="0" xfId="0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0" xfId="0" applyFill="1" applyBorder="1"/>
    <xf numFmtId="0" fontId="0" fillId="7" borderId="0" xfId="0" applyFill="1" applyBorder="1"/>
    <xf numFmtId="0" fontId="0" fillId="7" borderId="11" xfId="0" applyFill="1" applyBorder="1"/>
    <xf numFmtId="0" fontId="0" fillId="7" borderId="10" xfId="0" applyFill="1" applyBorder="1"/>
    <xf numFmtId="0" fontId="0" fillId="6" borderId="0" xfId="0" applyFill="1" applyBorder="1"/>
    <xf numFmtId="0" fontId="0" fillId="0" borderId="10" xfId="0" applyFill="1" applyBorder="1"/>
    <xf numFmtId="166" fontId="0" fillId="0" borderId="12" xfId="0" applyNumberFormat="1" applyBorder="1"/>
    <xf numFmtId="166" fontId="0" fillId="0" borderId="13" xfId="0" applyNumberFormat="1" applyBorder="1"/>
    <xf numFmtId="0" fontId="0" fillId="6" borderId="10" xfId="0" applyFill="1" applyBorder="1"/>
    <xf numFmtId="0" fontId="0" fillId="6" borderId="11" xfId="0" applyFill="1" applyBorder="1"/>
    <xf numFmtId="0" fontId="0" fillId="0" borderId="11" xfId="0" applyFill="1" applyBorder="1"/>
    <xf numFmtId="166" fontId="11" fillId="9" borderId="14" xfId="0" applyNumberFormat="1" applyFont="1" applyFill="1" applyBorder="1"/>
    <xf numFmtId="0" fontId="0" fillId="9" borderId="8" xfId="0" applyFill="1" applyBorder="1"/>
    <xf numFmtId="0" fontId="0" fillId="0" borderId="0" xfId="0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0" xfId="0" applyFill="1" applyBorder="1"/>
    <xf numFmtId="0" fontId="0" fillId="7" borderId="0" xfId="0" applyFill="1" applyBorder="1"/>
    <xf numFmtId="0" fontId="0" fillId="7" borderId="11" xfId="0" applyFill="1" applyBorder="1"/>
    <xf numFmtId="0" fontId="0" fillId="7" borderId="10" xfId="0" applyFill="1" applyBorder="1"/>
    <xf numFmtId="0" fontId="0" fillId="0" borderId="10" xfId="0" applyFill="1" applyBorder="1"/>
    <xf numFmtId="166" fontId="0" fillId="0" borderId="12" xfId="0" applyNumberFormat="1" applyBorder="1"/>
    <xf numFmtId="166" fontId="0" fillId="0" borderId="13" xfId="0" applyNumberFormat="1" applyBorder="1"/>
    <xf numFmtId="0" fontId="0" fillId="0" borderId="11" xfId="0" applyFill="1" applyBorder="1"/>
    <xf numFmtId="0" fontId="9" fillId="10" borderId="8" xfId="0" applyFont="1" applyFill="1" applyBorder="1"/>
    <xf numFmtId="166" fontId="0" fillId="0" borderId="13" xfId="0" applyNumberFormat="1" applyFill="1" applyBorder="1"/>
    <xf numFmtId="166" fontId="11" fillId="9" borderId="13" xfId="0" applyNumberFormat="1" applyFont="1" applyFill="1" applyBorder="1"/>
    <xf numFmtId="166" fontId="11" fillId="9" borderId="14" xfId="0" applyNumberFormat="1" applyFont="1" applyFill="1" applyBorder="1"/>
    <xf numFmtId="0" fontId="0" fillId="13" borderId="0" xfId="0" applyFill="1" applyBorder="1"/>
    <xf numFmtId="0" fontId="0" fillId="13" borderId="10" xfId="0" applyFill="1" applyBorder="1"/>
    <xf numFmtId="0" fontId="0" fillId="13" borderId="11" xfId="0" applyFill="1" applyBorder="1"/>
    <xf numFmtId="0" fontId="9" fillId="10" borderId="0" xfId="0" applyFont="1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0" xfId="0" applyBorder="1"/>
    <xf numFmtId="0" fontId="15" fillId="0" borderId="0" xfId="9" applyFill="1" applyBorder="1"/>
    <xf numFmtId="3" fontId="0" fillId="0" borderId="0" xfId="0" applyNumberFormat="1" applyFill="1" applyBorder="1" applyAlignment="1">
      <alignment horizontal="left"/>
    </xf>
    <xf numFmtId="0" fontId="0" fillId="0" borderId="0" xfId="0" applyBorder="1"/>
    <xf numFmtId="0" fontId="15" fillId="0" borderId="0" xfId="9" applyFill="1" applyBorder="1"/>
    <xf numFmtId="3" fontId="0" fillId="0" borderId="0" xfId="0" applyNumberFormat="1" applyFill="1" applyBorder="1" applyAlignment="1">
      <alignment horizontal="left"/>
    </xf>
    <xf numFmtId="0" fontId="0" fillId="0" borderId="0" xfId="0" applyBorder="1"/>
    <xf numFmtId="0" fontId="15" fillId="0" borderId="0" xfId="9" applyFill="1" applyBorder="1"/>
    <xf numFmtId="3" fontId="0" fillId="0" borderId="0" xfId="0" applyNumberFormat="1" applyFill="1" applyBorder="1" applyAlignment="1">
      <alignment horizontal="left"/>
    </xf>
    <xf numFmtId="0" fontId="0" fillId="0" borderId="0" xfId="0" applyBorder="1"/>
    <xf numFmtId="0" fontId="15" fillId="0" borderId="0" xfId="9" applyFill="1" applyBorder="1"/>
    <xf numFmtId="3" fontId="0" fillId="0" borderId="0" xfId="0" applyNumberFormat="1" applyFill="1" applyBorder="1" applyAlignment="1">
      <alignment horizontal="left"/>
    </xf>
    <xf numFmtId="0" fontId="0" fillId="0" borderId="0" xfId="0" applyBorder="1"/>
    <xf numFmtId="0" fontId="15" fillId="0" borderId="0" xfId="9" applyFill="1" applyBorder="1"/>
    <xf numFmtId="3" fontId="0" fillId="0" borderId="0" xfId="0" applyNumberFormat="1" applyFill="1" applyBorder="1" applyAlignment="1">
      <alignment horizontal="left"/>
    </xf>
    <xf numFmtId="0" fontId="0" fillId="0" borderId="0" xfId="0" applyBorder="1"/>
    <xf numFmtId="0" fontId="15" fillId="0" borderId="0" xfId="9" applyFill="1" applyBorder="1"/>
    <xf numFmtId="3" fontId="0" fillId="0" borderId="0" xfId="0" applyNumberFormat="1" applyFill="1" applyBorder="1" applyAlignment="1">
      <alignment horizontal="left"/>
    </xf>
    <xf numFmtId="0" fontId="12" fillId="11" borderId="0" xfId="0" applyFont="1" applyFill="1"/>
    <xf numFmtId="0" fontId="0" fillId="0" borderId="0" xfId="0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0" xfId="0" applyFill="1" applyBorder="1"/>
    <xf numFmtId="0" fontId="0" fillId="7" borderId="0" xfId="0" applyFill="1" applyBorder="1"/>
    <xf numFmtId="0" fontId="0" fillId="7" borderId="11" xfId="0" applyFill="1" applyBorder="1"/>
    <xf numFmtId="0" fontId="0" fillId="7" borderId="10" xfId="0" applyFill="1" applyBorder="1"/>
    <xf numFmtId="166" fontId="0" fillId="0" borderId="12" xfId="0" applyNumberFormat="1" applyBorder="1"/>
    <xf numFmtId="166" fontId="0" fillId="0" borderId="13" xfId="0" applyNumberFormat="1" applyBorder="1"/>
    <xf numFmtId="0" fontId="0" fillId="0" borderId="11" xfId="0" applyFill="1" applyBorder="1"/>
    <xf numFmtId="166" fontId="0" fillId="0" borderId="13" xfId="0" applyNumberFormat="1" applyFill="1" applyBorder="1"/>
    <xf numFmtId="166" fontId="11" fillId="9" borderId="13" xfId="0" applyNumberFormat="1" applyFont="1" applyFill="1" applyBorder="1"/>
    <xf numFmtId="166" fontId="11" fillId="9" borderId="14" xfId="0" applyNumberFormat="1" applyFont="1" applyFill="1" applyBorder="1"/>
    <xf numFmtId="166" fontId="0" fillId="0" borderId="13" xfId="0" applyNumberFormat="1" applyFont="1" applyBorder="1"/>
    <xf numFmtId="0" fontId="0" fillId="11" borderId="0" xfId="0" applyFill="1" applyBorder="1"/>
    <xf numFmtId="0" fontId="0" fillId="11" borderId="11" xfId="0" applyFill="1" applyBorder="1"/>
    <xf numFmtId="0" fontId="0" fillId="11" borderId="10" xfId="0" applyFill="1" applyBorder="1"/>
    <xf numFmtId="0" fontId="0" fillId="11" borderId="8" xfId="0" applyFill="1" applyBorder="1"/>
    <xf numFmtId="0" fontId="0" fillId="0" borderId="4" xfId="0" applyBorder="1" applyAlignment="1">
      <alignment wrapText="1"/>
    </xf>
    <xf numFmtId="0" fontId="24" fillId="0" borderId="0" xfId="0" applyFont="1"/>
    <xf numFmtId="0" fontId="0" fillId="8" borderId="0" xfId="0" applyFill="1" applyBorder="1"/>
    <xf numFmtId="0" fontId="0" fillId="8" borderId="11" xfId="0" applyFill="1" applyBorder="1"/>
    <xf numFmtId="0" fontId="0" fillId="8" borderId="10" xfId="0" applyFill="1" applyBorder="1"/>
    <xf numFmtId="166" fontId="0" fillId="0" borderId="6" xfId="0" applyNumberFormat="1" applyBorder="1"/>
    <xf numFmtId="166" fontId="0" fillId="0" borderId="11" xfId="0" applyNumberFormat="1" applyBorder="1"/>
    <xf numFmtId="0" fontId="24" fillId="0" borderId="0" xfId="0" applyFont="1" applyBorder="1"/>
    <xf numFmtId="0" fontId="0" fillId="0" borderId="8" xfId="0" applyFill="1" applyBorder="1"/>
    <xf numFmtId="0" fontId="24" fillId="0" borderId="11" xfId="0" applyFont="1" applyBorder="1"/>
    <xf numFmtId="0" fontId="0" fillId="8" borderId="0" xfId="0" applyFill="1"/>
    <xf numFmtId="0" fontId="0" fillId="7" borderId="0" xfId="0" applyFill="1"/>
    <xf numFmtId="166" fontId="0" fillId="0" borderId="0" xfId="0" applyNumberFormat="1" applyBorder="1"/>
    <xf numFmtId="0" fontId="0" fillId="11" borderId="0" xfId="0" applyFill="1"/>
    <xf numFmtId="166" fontId="0" fillId="8" borderId="0" xfId="0" applyNumberFormat="1" applyFill="1" applyBorder="1"/>
    <xf numFmtId="166" fontId="24" fillId="0" borderId="11" xfId="0" applyNumberFormat="1" applyFont="1" applyBorder="1"/>
    <xf numFmtId="0" fontId="11" fillId="9" borderId="0" xfId="0" applyFont="1" applyFill="1" applyBorder="1"/>
    <xf numFmtId="0" fontId="11" fillId="9" borderId="9" xfId="0" applyFont="1" applyFill="1" applyBorder="1"/>
    <xf numFmtId="0" fontId="11" fillId="9" borderId="8" xfId="0" applyFont="1" applyFill="1" applyBorder="1"/>
    <xf numFmtId="166" fontId="11" fillId="9" borderId="9" xfId="0" applyNumberFormat="1" applyFont="1" applyFill="1" applyBorder="1"/>
    <xf numFmtId="0" fontId="0" fillId="11" borderId="4" xfId="0" applyFill="1" applyBorder="1" applyAlignment="1">
      <alignment wrapText="1"/>
    </xf>
    <xf numFmtId="0" fontId="0" fillId="11" borderId="12" xfId="0" applyFill="1" applyBorder="1" applyAlignment="1">
      <alignment horizontal="center"/>
    </xf>
    <xf numFmtId="0" fontId="0" fillId="11" borderId="12" xfId="0" applyFill="1" applyBorder="1"/>
    <xf numFmtId="0" fontId="0" fillId="0" borderId="0" xfId="0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0" xfId="0" applyFill="1" applyBorder="1"/>
    <xf numFmtId="0" fontId="0" fillId="0" borderId="10" xfId="0" applyFill="1" applyBorder="1"/>
    <xf numFmtId="166" fontId="0" fillId="0" borderId="12" xfId="0" applyNumberFormat="1" applyBorder="1"/>
    <xf numFmtId="166" fontId="0" fillId="0" borderId="13" xfId="0" applyNumberFormat="1" applyBorder="1"/>
    <xf numFmtId="0" fontId="0" fillId="0" borderId="11" xfId="0" applyFill="1" applyBorder="1"/>
    <xf numFmtId="166" fontId="11" fillId="9" borderId="14" xfId="0" applyNumberFormat="1" applyFont="1" applyFill="1" applyBorder="1"/>
    <xf numFmtId="0" fontId="0" fillId="9" borderId="9" xfId="0" applyFill="1" applyBorder="1"/>
    <xf numFmtId="0" fontId="0" fillId="11" borderId="0" xfId="0" applyFill="1" applyBorder="1"/>
    <xf numFmtId="0" fontId="0" fillId="11" borderId="11" xfId="0" applyFill="1" applyBorder="1"/>
    <xf numFmtId="0" fontId="0" fillId="22" borderId="0" xfId="0" applyFill="1" applyBorder="1"/>
    <xf numFmtId="0" fontId="0" fillId="11" borderId="10" xfId="0" applyFill="1" applyBorder="1"/>
    <xf numFmtId="0" fontId="0" fillId="22" borderId="11" xfId="0" applyFill="1" applyBorder="1"/>
    <xf numFmtId="0" fontId="0" fillId="22" borderId="10" xfId="0" applyFill="1" applyBorder="1"/>
    <xf numFmtId="0" fontId="7" fillId="0" borderId="0" xfId="4"/>
    <xf numFmtId="0" fontId="12" fillId="0" borderId="0" xfId="4" applyFont="1" applyFill="1"/>
    <xf numFmtId="166" fontId="7" fillId="0" borderId="12" xfId="4" applyNumberFormat="1" applyBorder="1"/>
    <xf numFmtId="166" fontId="7" fillId="0" borderId="13" xfId="4" applyNumberFormat="1" applyBorder="1"/>
    <xf numFmtId="0" fontId="7" fillId="0" borderId="10" xfId="4" applyBorder="1"/>
    <xf numFmtId="0" fontId="7" fillId="0" borderId="0" xfId="4" applyBorder="1"/>
    <xf numFmtId="0" fontId="7" fillId="0" borderId="11" xfId="4" applyBorder="1"/>
    <xf numFmtId="0" fontId="7" fillId="0" borderId="4" xfId="4" applyBorder="1"/>
    <xf numFmtId="0" fontId="7" fillId="0" borderId="5" xfId="4" applyBorder="1"/>
    <xf numFmtId="0" fontId="7" fillId="0" borderId="6" xfId="4" applyBorder="1"/>
    <xf numFmtId="166" fontId="7" fillId="0" borderId="13" xfId="4" applyNumberFormat="1" applyBorder="1" applyAlignment="1">
      <alignment vertical="center"/>
    </xf>
    <xf numFmtId="0" fontId="7" fillId="0" borderId="0" xfId="4" applyFill="1" applyBorder="1"/>
    <xf numFmtId="0" fontId="7" fillId="0" borderId="11" xfId="4" applyFill="1" applyBorder="1"/>
    <xf numFmtId="0" fontId="7" fillId="0" borderId="10" xfId="4" applyFill="1" applyBorder="1"/>
    <xf numFmtId="0" fontId="7" fillId="7" borderId="0" xfId="4" applyFill="1" applyBorder="1"/>
    <xf numFmtId="0" fontId="7" fillId="7" borderId="11" xfId="4" applyFill="1" applyBorder="1"/>
    <xf numFmtId="0" fontId="7" fillId="7" borderId="10" xfId="4" applyFill="1" applyBorder="1"/>
    <xf numFmtId="0" fontId="7" fillId="6" borderId="0" xfId="4" applyFill="1" applyBorder="1"/>
    <xf numFmtId="0" fontId="7" fillId="6" borderId="11" xfId="4" applyFill="1" applyBorder="1"/>
    <xf numFmtId="0" fontId="7" fillId="0" borderId="7" xfId="4" applyBorder="1"/>
    <xf numFmtId="0" fontId="7" fillId="0" borderId="8" xfId="4" applyBorder="1"/>
    <xf numFmtId="0" fontId="7" fillId="9" borderId="0" xfId="4" applyFill="1" applyBorder="1"/>
    <xf numFmtId="166" fontId="11" fillId="9" borderId="13" xfId="4" applyNumberFormat="1" applyFont="1" applyFill="1" applyBorder="1"/>
    <xf numFmtId="0" fontId="7" fillId="0" borderId="8" xfId="4" applyFill="1" applyBorder="1"/>
    <xf numFmtId="0" fontId="7" fillId="0" borderId="9" xfId="4" applyFill="1" applyBorder="1"/>
    <xf numFmtId="0" fontId="7" fillId="0" borderId="7" xfId="4" applyFill="1" applyBorder="1"/>
    <xf numFmtId="0" fontId="7" fillId="0" borderId="9" xfId="4" applyBorder="1"/>
    <xf numFmtId="0" fontId="7" fillId="7" borderId="0" xfId="4" applyFill="1"/>
    <xf numFmtId="0" fontId="7" fillId="9" borderId="9" xfId="4" applyFill="1" applyBorder="1"/>
    <xf numFmtId="166" fontId="11" fillId="9" borderId="14" xfId="4" applyNumberFormat="1" applyFont="1" applyFill="1" applyBorder="1"/>
    <xf numFmtId="0" fontId="7" fillId="0" borderId="0" xfId="4" applyBorder="1" applyAlignment="1">
      <alignment wrapText="1"/>
    </xf>
    <xf numFmtId="0" fontId="7" fillId="0" borderId="0" xfId="4" applyFill="1"/>
    <xf numFmtId="0" fontId="7" fillId="6" borderId="10" xfId="4" applyFill="1" applyBorder="1"/>
    <xf numFmtId="0" fontId="7" fillId="0" borderId="4" xfId="4" applyFill="1" applyBorder="1"/>
    <xf numFmtId="0" fontId="7" fillId="0" borderId="6" xfId="4" applyFill="1" applyBorder="1"/>
    <xf numFmtId="0" fontId="7" fillId="0" borderId="5" xfId="4" applyFill="1" applyBorder="1"/>
    <xf numFmtId="0" fontId="25" fillId="0" borderId="0" xfId="58" applyFill="1" applyBorder="1"/>
    <xf numFmtId="0" fontId="7" fillId="0" borderId="12" xfId="4" applyBorder="1" applyAlignment="1">
      <alignment horizontal="center"/>
    </xf>
    <xf numFmtId="0" fontId="7" fillId="0" borderId="13" xfId="4" applyBorder="1"/>
    <xf numFmtId="0" fontId="7" fillId="0" borderId="14" xfId="4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7" fillId="0" borderId="5" xfId="4" applyBorder="1" applyAlignment="1">
      <alignment horizontal="center" vertical="center"/>
    </xf>
    <xf numFmtId="0" fontId="7" fillId="0" borderId="4" xfId="4" applyBorder="1" applyAlignment="1">
      <alignment horizontal="center" vertical="center"/>
    </xf>
    <xf numFmtId="0" fontId="7" fillId="0" borderId="6" xfId="4" applyBorder="1" applyAlignment="1">
      <alignment horizontal="center" vertical="center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19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6" xfId="0" applyFont="1" applyFill="1" applyBorder="1" applyAlignment="1">
      <alignment horizontal="center" vertical="center"/>
    </xf>
    <xf numFmtId="0" fontId="11" fillId="18" borderId="5" xfId="0" applyFont="1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3" applyNumberFormat="1" applyFont="1" applyFill="1" applyBorder="1" applyAlignment="1">
      <alignment horizontal="center" vertical="center" wrapText="1"/>
    </xf>
    <xf numFmtId="0" fontId="0" fillId="18" borderId="13" xfId="0" applyFill="1" applyBorder="1"/>
    <xf numFmtId="0" fontId="0" fillId="18" borderId="14" xfId="0" applyFill="1" applyBorder="1"/>
    <xf numFmtId="0" fontId="11" fillId="18" borderId="12" xfId="0" applyFont="1" applyFill="1" applyBorder="1" applyAlignment="1">
      <alignment horizontal="center"/>
    </xf>
  </cellXfs>
  <cellStyles count="59">
    <cellStyle name="Čárka" xfId="3" builtinId="3"/>
    <cellStyle name="Čárka 10" xfId="36"/>
    <cellStyle name="Čárka 11" xfId="42"/>
    <cellStyle name="Čárka 12" xfId="48"/>
    <cellStyle name="Čárka 13" xfId="54"/>
    <cellStyle name="Čárka 2" xfId="1"/>
    <cellStyle name="Čárka 2 10" xfId="52"/>
    <cellStyle name="Čárka 2 2" xfId="7"/>
    <cellStyle name="Čárka 2 2 2" xfId="14"/>
    <cellStyle name="Čárka 2 2 3" xfId="20"/>
    <cellStyle name="Čárka 2 2 4" xfId="26"/>
    <cellStyle name="Čárka 2 2 5" xfId="32"/>
    <cellStyle name="Čárka 2 2 6" xfId="38"/>
    <cellStyle name="Čárka 2 2 7" xfId="44"/>
    <cellStyle name="Čárka 2 2 8" xfId="50"/>
    <cellStyle name="Čárka 2 2 9" xfId="56"/>
    <cellStyle name="Čárka 2 3" xfId="10"/>
    <cellStyle name="Čárka 2 4" xfId="16"/>
    <cellStyle name="Čárka 2 5" xfId="22"/>
    <cellStyle name="Čárka 2 6" xfId="28"/>
    <cellStyle name="Čárka 2 7" xfId="34"/>
    <cellStyle name="Čárka 2 8" xfId="40"/>
    <cellStyle name="Čárka 2 9" xfId="46"/>
    <cellStyle name="Čárka 3" xfId="2"/>
    <cellStyle name="Čárka 3 10" xfId="53"/>
    <cellStyle name="Čárka 3 2" xfId="8"/>
    <cellStyle name="Čárka 3 2 2" xfId="15"/>
    <cellStyle name="Čárka 3 2 3" xfId="21"/>
    <cellStyle name="Čárka 3 2 4" xfId="27"/>
    <cellStyle name="Čárka 3 2 5" xfId="33"/>
    <cellStyle name="Čárka 3 2 6" xfId="39"/>
    <cellStyle name="Čárka 3 2 7" xfId="45"/>
    <cellStyle name="Čárka 3 2 8" xfId="51"/>
    <cellStyle name="Čárka 3 2 9" xfId="57"/>
    <cellStyle name="Čárka 3 3" xfId="11"/>
    <cellStyle name="Čárka 3 4" xfId="17"/>
    <cellStyle name="Čárka 3 5" xfId="23"/>
    <cellStyle name="Čárka 3 6" xfId="29"/>
    <cellStyle name="Čárka 3 7" xfId="35"/>
    <cellStyle name="Čárka 3 8" xfId="41"/>
    <cellStyle name="Čárka 3 9" xfId="47"/>
    <cellStyle name="Čárka 4" xfId="5"/>
    <cellStyle name="Čárka 5" xfId="6"/>
    <cellStyle name="Čárka 5 2" xfId="13"/>
    <cellStyle name="Čárka 5 3" xfId="19"/>
    <cellStyle name="Čárka 5 4" xfId="25"/>
    <cellStyle name="Čárka 5 5" xfId="31"/>
    <cellStyle name="Čárka 5 6" xfId="37"/>
    <cellStyle name="Čárka 5 7" xfId="43"/>
    <cellStyle name="Čárka 5 8" xfId="49"/>
    <cellStyle name="Čárka 5 9" xfId="55"/>
    <cellStyle name="Čárka 6" xfId="12"/>
    <cellStyle name="Čárka 7" xfId="18"/>
    <cellStyle name="Čárka 8" xfId="24"/>
    <cellStyle name="Čárka 9" xfId="30"/>
    <cellStyle name="Hypertextový odkaz" xfId="9" builtinId="8"/>
    <cellStyle name="Hypertextový odkaz 2" xfId="58"/>
    <cellStyle name="Normální" xfId="0" builtinId="0"/>
    <cellStyle name="Normální 2" xfId="4"/>
  </cellStyles>
  <dxfs count="0"/>
  <tableStyles count="0" defaultTableStyle="TableStyleMedium2" defaultPivotStyle="PivotStyleLight16"/>
  <colors>
    <mruColors>
      <color rgb="FFD9DEE7"/>
      <color rgb="FFE8EBF0"/>
      <color rgb="FFFF7453"/>
      <color rgb="FFFFCCFF"/>
      <color rgb="FFFF99FF"/>
      <color rgb="FF758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aterina.klepackova@mu-sokolov.cz" TargetMode="External"/><Relationship Id="rId13" Type="http://schemas.openxmlformats.org/officeDocument/2006/relationships/hyperlink" Target="mailto:starosta@andelskahora.cz" TargetMode="External"/><Relationship Id="rId18" Type="http://schemas.openxmlformats.org/officeDocument/2006/relationships/hyperlink" Target="mailto:bene&#314;ife2020@gmail.com" TargetMode="External"/><Relationship Id="rId26" Type="http://schemas.openxmlformats.org/officeDocument/2006/relationships/hyperlink" Target="mailto:katerina.klepackova@mu-sokolov.cz" TargetMode="External"/><Relationship Id="rId39" Type="http://schemas.openxmlformats.org/officeDocument/2006/relationships/hyperlink" Target="mailto:v.sekyrova@mmkv.cz" TargetMode="External"/><Relationship Id="rId3" Type="http://schemas.openxmlformats.org/officeDocument/2006/relationships/hyperlink" Target="mailto:katerina.klepackova@mu-sokolov.cz" TargetMode="External"/><Relationship Id="rId21" Type="http://schemas.openxmlformats.org/officeDocument/2006/relationships/hyperlink" Target="mailto:m.vlasak@mpkv.cz" TargetMode="External"/><Relationship Id="rId34" Type="http://schemas.openxmlformats.org/officeDocument/2006/relationships/hyperlink" Target="mailto:v.sekyrova@mmkv.cz" TargetMode="External"/><Relationship Id="rId42" Type="http://schemas.openxmlformats.org/officeDocument/2006/relationships/hyperlink" Target="mailto:v.sekyrova@mmkv.cz" TargetMode="External"/><Relationship Id="rId7" Type="http://schemas.openxmlformats.org/officeDocument/2006/relationships/hyperlink" Target="mailto:katerina.klepackova@mu-sokolov.cz" TargetMode="External"/><Relationship Id="rId12" Type="http://schemas.openxmlformats.org/officeDocument/2006/relationships/hyperlink" Target="mailto:katerina.klepackova@mu-sokolov.cz" TargetMode="External"/><Relationship Id="rId17" Type="http://schemas.openxmlformats.org/officeDocument/2006/relationships/hyperlink" Target="mailto:reditel@hradloket.cz" TargetMode="External"/><Relationship Id="rId25" Type="http://schemas.openxmlformats.org/officeDocument/2006/relationships/hyperlink" Target="mailto:katerina.klepackova@mu-sokolov.cz" TargetMode="External"/><Relationship Id="rId33" Type="http://schemas.openxmlformats.org/officeDocument/2006/relationships/hyperlink" Target="mailto:m.paluskova@nejdek.cz" TargetMode="External"/><Relationship Id="rId38" Type="http://schemas.openxmlformats.org/officeDocument/2006/relationships/hyperlink" Target="mailto:v.sekyrova@mmkv.cz" TargetMode="External"/><Relationship Id="rId2" Type="http://schemas.openxmlformats.org/officeDocument/2006/relationships/hyperlink" Target="mailto:petr.kragl@mp-sokolov.cz" TargetMode="External"/><Relationship Id="rId16" Type="http://schemas.openxmlformats.org/officeDocument/2006/relationships/hyperlink" Target="mailto:reditel@hradloket.cz" TargetMode="External"/><Relationship Id="rId20" Type="http://schemas.openxmlformats.org/officeDocument/2006/relationships/hyperlink" Target="mailto:petr.kubis@mp-sokolov.cz" TargetMode="External"/><Relationship Id="rId29" Type="http://schemas.openxmlformats.org/officeDocument/2006/relationships/hyperlink" Target="mailto:a.volna@nejdek.cz" TargetMode="External"/><Relationship Id="rId41" Type="http://schemas.openxmlformats.org/officeDocument/2006/relationships/hyperlink" Target="mailto:v.sekyrova@mmkv.cz" TargetMode="External"/><Relationship Id="rId1" Type="http://schemas.openxmlformats.org/officeDocument/2006/relationships/hyperlink" Target="mailto:katerina.klepackova@mu-sokolov.cz" TargetMode="External"/><Relationship Id="rId6" Type="http://schemas.openxmlformats.org/officeDocument/2006/relationships/hyperlink" Target="mailto:katerina.klepackova@mu-sokolov.cz" TargetMode="External"/><Relationship Id="rId11" Type="http://schemas.openxmlformats.org/officeDocument/2006/relationships/hyperlink" Target="mailto:katerina.klepackova@mu-sokolov.cz" TargetMode="External"/><Relationship Id="rId24" Type="http://schemas.openxmlformats.org/officeDocument/2006/relationships/hyperlink" Target="mailto:martin.bisa@kr-karlovarsky.cz" TargetMode="External"/><Relationship Id="rId32" Type="http://schemas.openxmlformats.org/officeDocument/2006/relationships/hyperlink" Target="mailto:m.paluskova@nejdek.cz" TargetMode="External"/><Relationship Id="rId37" Type="http://schemas.openxmlformats.org/officeDocument/2006/relationships/hyperlink" Target="mailto:v.sekyrova@mmkv.cz" TargetMode="External"/><Relationship Id="rId40" Type="http://schemas.openxmlformats.org/officeDocument/2006/relationships/hyperlink" Target="mailto:v.sekyrova@mmkv.cz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mailto:katerina.klepackova@mu-sokolov.cz" TargetMode="External"/><Relationship Id="rId15" Type="http://schemas.openxmlformats.org/officeDocument/2006/relationships/hyperlink" Target="mailto:reditel@hradloket.cz" TargetMode="External"/><Relationship Id="rId23" Type="http://schemas.openxmlformats.org/officeDocument/2006/relationships/hyperlink" Target="mailto:hodbod@fokus-mb.cz" TargetMode="External"/><Relationship Id="rId28" Type="http://schemas.openxmlformats.org/officeDocument/2006/relationships/hyperlink" Target="mailto:m.paluskova@nejdek.cz" TargetMode="External"/><Relationship Id="rId36" Type="http://schemas.openxmlformats.org/officeDocument/2006/relationships/hyperlink" Target="mailto:v.sekyrova@mmkv.cz" TargetMode="External"/><Relationship Id="rId10" Type="http://schemas.openxmlformats.org/officeDocument/2006/relationships/hyperlink" Target="mailto:katerina.klepackova@mu-sokolov.cz" TargetMode="External"/><Relationship Id="rId19" Type="http://schemas.openxmlformats.org/officeDocument/2006/relationships/hyperlink" Target="mailto:m.vlasak@mpkv.cz" TargetMode="External"/><Relationship Id="rId31" Type="http://schemas.openxmlformats.org/officeDocument/2006/relationships/hyperlink" Target="mailto:a.volna@nejdek.cz" TargetMode="External"/><Relationship Id="rId44" Type="http://schemas.openxmlformats.org/officeDocument/2006/relationships/hyperlink" Target="mailto:katerina.klepackova@mu-sokolov.cz" TargetMode="External"/><Relationship Id="rId4" Type="http://schemas.openxmlformats.org/officeDocument/2006/relationships/hyperlink" Target="mailto:katerina.klepackova@mu-sokolov.cz" TargetMode="External"/><Relationship Id="rId9" Type="http://schemas.openxmlformats.org/officeDocument/2006/relationships/hyperlink" Target="mailto:katerina.klepackova@mu-sokolov.cz" TargetMode="External"/><Relationship Id="rId14" Type="http://schemas.openxmlformats.org/officeDocument/2006/relationships/hyperlink" Target="mailto:hodbod@fokus-mb.cz" TargetMode="External"/><Relationship Id="rId22" Type="http://schemas.openxmlformats.org/officeDocument/2006/relationships/hyperlink" Target="mailto:m.vlasak@mpkv.cz" TargetMode="External"/><Relationship Id="rId27" Type="http://schemas.openxmlformats.org/officeDocument/2006/relationships/hyperlink" Target="mailto:majerska@instand.cz" TargetMode="External"/><Relationship Id="rId30" Type="http://schemas.openxmlformats.org/officeDocument/2006/relationships/hyperlink" Target="mailto:a.volna@nejdek.cz" TargetMode="External"/><Relationship Id="rId35" Type="http://schemas.openxmlformats.org/officeDocument/2006/relationships/hyperlink" Target="mailto:v.sekyrova@mmkv.cz" TargetMode="External"/><Relationship Id="rId43" Type="http://schemas.openxmlformats.org/officeDocument/2006/relationships/hyperlink" Target="mailto:v.sekyrova@mmkv.cz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C10" sqref="C10"/>
    </sheetView>
  </sheetViews>
  <sheetFormatPr defaultRowHeight="14.4" x14ac:dyDescent="0.3"/>
  <cols>
    <col min="1" max="1" width="12" customWidth="1"/>
    <col min="2" max="2" width="20.5546875" customWidth="1"/>
    <col min="3" max="3" width="39.33203125" customWidth="1"/>
    <col min="4" max="4" width="17.33203125" customWidth="1"/>
    <col min="5" max="5" width="15.44140625" customWidth="1"/>
    <col min="6" max="6" width="15.5546875" customWidth="1"/>
    <col min="7" max="14" width="13.44140625" customWidth="1"/>
    <col min="15" max="15" width="12.5546875" customWidth="1"/>
    <col min="16" max="16" width="11.44140625" customWidth="1"/>
    <col min="17" max="17" width="15.88671875" customWidth="1"/>
  </cols>
  <sheetData>
    <row r="1" spans="1:19" ht="21" x14ac:dyDescent="0.4">
      <c r="A1" s="1" t="s">
        <v>46</v>
      </c>
    </row>
    <row r="2" spans="1:19" ht="21" customHeight="1" x14ac:dyDescent="0.3">
      <c r="A2" s="591" t="s">
        <v>47</v>
      </c>
      <c r="B2" s="592" t="s">
        <v>48</v>
      </c>
      <c r="C2" s="592" t="s">
        <v>50</v>
      </c>
      <c r="D2" s="592" t="s">
        <v>51</v>
      </c>
      <c r="E2" s="592" t="s">
        <v>49</v>
      </c>
      <c r="F2" s="592" t="s">
        <v>66</v>
      </c>
      <c r="G2" s="591" t="s">
        <v>52</v>
      </c>
      <c r="H2" s="591"/>
      <c r="I2" s="591"/>
      <c r="J2" s="591"/>
      <c r="K2" s="591"/>
      <c r="L2" s="591"/>
      <c r="M2" s="591"/>
      <c r="N2" s="591"/>
      <c r="O2" s="591"/>
      <c r="P2" s="592" t="s">
        <v>68</v>
      </c>
      <c r="Q2" s="592" t="s">
        <v>53</v>
      </c>
    </row>
    <row r="3" spans="1:19" ht="55.5" customHeight="1" x14ac:dyDescent="0.3">
      <c r="A3" s="591"/>
      <c r="B3" s="592"/>
      <c r="C3" s="592"/>
      <c r="D3" s="592"/>
      <c r="E3" s="592"/>
      <c r="F3" s="592"/>
      <c r="G3" s="4">
        <v>2021</v>
      </c>
      <c r="H3" s="4">
        <v>2022</v>
      </c>
      <c r="I3" s="4">
        <v>2023</v>
      </c>
      <c r="J3" s="4">
        <v>2024</v>
      </c>
      <c r="K3" s="4">
        <v>2025</v>
      </c>
      <c r="L3" s="4">
        <v>2026</v>
      </c>
      <c r="M3" s="4">
        <v>2027</v>
      </c>
      <c r="N3" s="4">
        <v>2028</v>
      </c>
      <c r="O3" s="4">
        <v>2029</v>
      </c>
      <c r="P3" s="592"/>
      <c r="Q3" s="592"/>
      <c r="R3" s="2"/>
      <c r="S3" s="2"/>
    </row>
    <row r="4" spans="1:19" ht="72" x14ac:dyDescent="0.3">
      <c r="A4" s="3" t="s">
        <v>54</v>
      </c>
      <c r="B4" s="3" t="s">
        <v>55</v>
      </c>
      <c r="C4" s="3" t="s">
        <v>57</v>
      </c>
      <c r="D4" s="3" t="s">
        <v>62</v>
      </c>
      <c r="E4" s="3">
        <v>1</v>
      </c>
      <c r="F4" s="5">
        <f>G4+H4+I4+J4+K4+L4+M4+N4+O4</f>
        <v>365000</v>
      </c>
      <c r="G4" s="5"/>
      <c r="H4" s="5"/>
      <c r="I4" s="5">
        <v>65000</v>
      </c>
      <c r="J4" s="5">
        <v>100000</v>
      </c>
      <c r="K4" s="5">
        <v>100000</v>
      </c>
      <c r="L4" s="5">
        <v>100000</v>
      </c>
      <c r="M4" s="5"/>
      <c r="N4" s="5"/>
      <c r="O4" s="5"/>
      <c r="P4" s="3">
        <v>3</v>
      </c>
      <c r="Q4" s="3" t="s">
        <v>67</v>
      </c>
    </row>
    <row r="5" spans="1:19" ht="104.25" customHeight="1" x14ac:dyDescent="0.3">
      <c r="A5" s="3" t="s">
        <v>54</v>
      </c>
      <c r="B5" s="3" t="s">
        <v>56</v>
      </c>
      <c r="C5" s="3" t="s">
        <v>65</v>
      </c>
      <c r="D5" s="3" t="s">
        <v>63</v>
      </c>
      <c r="E5" s="3">
        <v>2</v>
      </c>
      <c r="F5" s="5">
        <f>G5+H5+I5+J5+K5+L5+M5+N5+O5</f>
        <v>1500000</v>
      </c>
      <c r="G5" s="5"/>
      <c r="H5" s="5">
        <v>150000</v>
      </c>
      <c r="I5" s="5">
        <v>200000</v>
      </c>
      <c r="J5" s="5">
        <v>300000</v>
      </c>
      <c r="K5" s="5">
        <v>400000</v>
      </c>
      <c r="L5" s="5">
        <v>350000</v>
      </c>
      <c r="M5" s="5">
        <v>75000</v>
      </c>
      <c r="N5" s="5">
        <v>25000</v>
      </c>
      <c r="O5" s="5"/>
      <c r="P5" s="3">
        <v>3</v>
      </c>
      <c r="Q5" s="3" t="s">
        <v>64</v>
      </c>
    </row>
    <row r="6" spans="1:19" ht="72" x14ac:dyDescent="0.3">
      <c r="A6" s="3" t="s">
        <v>54</v>
      </c>
      <c r="B6" s="3" t="s">
        <v>58</v>
      </c>
      <c r="C6" s="3" t="s">
        <v>60</v>
      </c>
      <c r="D6" s="3" t="s">
        <v>59</v>
      </c>
      <c r="E6" s="3">
        <v>3</v>
      </c>
      <c r="F6" s="5">
        <f t="shared" ref="F6:F36" si="0">G6+H6+I6+J6+K6+L6+M6+N6+O6</f>
        <v>800000</v>
      </c>
      <c r="G6" s="5"/>
      <c r="H6" s="5">
        <v>100000</v>
      </c>
      <c r="I6" s="5">
        <v>100000</v>
      </c>
      <c r="J6" s="5">
        <v>100000</v>
      </c>
      <c r="K6" s="5">
        <v>100000</v>
      </c>
      <c r="L6" s="5">
        <v>100000</v>
      </c>
      <c r="M6" s="5">
        <v>100000</v>
      </c>
      <c r="N6" s="5">
        <v>100000</v>
      </c>
      <c r="O6" s="5">
        <v>100000</v>
      </c>
      <c r="P6" s="3">
        <v>2</v>
      </c>
      <c r="Q6" s="3" t="s">
        <v>61</v>
      </c>
    </row>
    <row r="7" spans="1:19" x14ac:dyDescent="0.3">
      <c r="A7" s="3"/>
      <c r="B7" s="3"/>
      <c r="C7" s="3"/>
      <c r="D7" s="3"/>
      <c r="E7" s="3"/>
      <c r="F7" s="5">
        <f t="shared" si="0"/>
        <v>0</v>
      </c>
      <c r="G7" s="5"/>
      <c r="H7" s="5"/>
      <c r="I7" s="5"/>
      <c r="J7" s="5"/>
      <c r="K7" s="5"/>
      <c r="L7" s="5"/>
      <c r="M7" s="5"/>
      <c r="N7" s="5"/>
      <c r="O7" s="5"/>
      <c r="P7" s="3"/>
      <c r="Q7" s="3"/>
    </row>
    <row r="8" spans="1:19" x14ac:dyDescent="0.3">
      <c r="A8" s="3"/>
      <c r="B8" s="3"/>
      <c r="C8" s="3"/>
      <c r="D8" s="3"/>
      <c r="E8" s="3"/>
      <c r="F8" s="5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3"/>
      <c r="Q8" s="3"/>
    </row>
    <row r="9" spans="1:19" x14ac:dyDescent="0.3">
      <c r="A9" s="3"/>
      <c r="B9" s="3"/>
      <c r="C9" s="3"/>
      <c r="D9" s="3"/>
      <c r="E9" s="3"/>
      <c r="F9" s="5">
        <f t="shared" si="0"/>
        <v>0</v>
      </c>
      <c r="G9" s="5"/>
      <c r="H9" s="5"/>
      <c r="I9" s="5"/>
      <c r="J9" s="5"/>
      <c r="K9" s="5"/>
      <c r="L9" s="5"/>
      <c r="M9" s="5"/>
      <c r="N9" s="5"/>
      <c r="O9" s="5"/>
      <c r="P9" s="3"/>
      <c r="Q9" s="3"/>
    </row>
    <row r="10" spans="1:19" x14ac:dyDescent="0.3">
      <c r="A10" s="3"/>
      <c r="B10" s="3"/>
      <c r="C10" s="3"/>
      <c r="D10" s="3"/>
      <c r="E10" s="3"/>
      <c r="F10" s="5">
        <f t="shared" si="0"/>
        <v>0</v>
      </c>
      <c r="G10" s="5"/>
      <c r="H10" s="5"/>
      <c r="I10" s="5"/>
      <c r="J10" s="5"/>
      <c r="K10" s="5"/>
      <c r="L10" s="5"/>
      <c r="M10" s="5"/>
      <c r="N10" s="5"/>
      <c r="O10" s="5"/>
      <c r="P10" s="3"/>
      <c r="Q10" s="3"/>
    </row>
    <row r="11" spans="1:19" x14ac:dyDescent="0.3">
      <c r="A11" s="3"/>
      <c r="B11" s="3"/>
      <c r="C11" s="3"/>
      <c r="D11" s="3"/>
      <c r="E11" s="3"/>
      <c r="F11" s="5">
        <f t="shared" si="0"/>
        <v>0</v>
      </c>
      <c r="G11" s="5"/>
      <c r="H11" s="5"/>
      <c r="I11" s="5"/>
      <c r="J11" s="5"/>
      <c r="K11" s="5"/>
      <c r="L11" s="5"/>
      <c r="M11" s="5"/>
      <c r="N11" s="5"/>
      <c r="O11" s="5"/>
      <c r="P11" s="3"/>
      <c r="Q11" s="3"/>
    </row>
    <row r="12" spans="1:19" x14ac:dyDescent="0.3">
      <c r="A12" s="3"/>
      <c r="B12" s="3"/>
      <c r="C12" s="3"/>
      <c r="D12" s="3"/>
      <c r="E12" s="3"/>
      <c r="F12" s="5">
        <f t="shared" si="0"/>
        <v>0</v>
      </c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</row>
    <row r="13" spans="1:19" x14ac:dyDescent="0.3">
      <c r="A13" s="3"/>
      <c r="B13" s="3"/>
      <c r="C13" s="3"/>
      <c r="D13" s="3"/>
      <c r="E13" s="3"/>
      <c r="F13" s="5">
        <f t="shared" si="0"/>
        <v>0</v>
      </c>
      <c r="G13" s="5"/>
      <c r="H13" s="5"/>
      <c r="I13" s="5"/>
      <c r="J13" s="5"/>
      <c r="K13" s="5"/>
      <c r="L13" s="5"/>
      <c r="M13" s="5"/>
      <c r="N13" s="5"/>
      <c r="O13" s="5"/>
      <c r="P13" s="3"/>
      <c r="Q13" s="3"/>
    </row>
    <row r="14" spans="1:19" x14ac:dyDescent="0.3">
      <c r="A14" s="3"/>
      <c r="B14" s="3"/>
      <c r="C14" s="3"/>
      <c r="D14" s="3"/>
      <c r="E14" s="3"/>
      <c r="F14" s="5">
        <f t="shared" si="0"/>
        <v>0</v>
      </c>
      <c r="G14" s="5"/>
      <c r="H14" s="5"/>
      <c r="I14" s="5"/>
      <c r="J14" s="5"/>
      <c r="K14" s="5"/>
      <c r="L14" s="5"/>
      <c r="M14" s="5"/>
      <c r="N14" s="5"/>
      <c r="O14" s="5"/>
      <c r="P14" s="3"/>
      <c r="Q14" s="3"/>
    </row>
    <row r="15" spans="1:19" x14ac:dyDescent="0.3">
      <c r="A15" s="3"/>
      <c r="B15" s="3"/>
      <c r="C15" s="3"/>
      <c r="D15" s="3"/>
      <c r="E15" s="3"/>
      <c r="F15" s="5">
        <f t="shared" si="0"/>
        <v>0</v>
      </c>
      <c r="G15" s="5"/>
      <c r="H15" s="5"/>
      <c r="I15" s="5"/>
      <c r="J15" s="5"/>
      <c r="K15" s="5"/>
      <c r="L15" s="5"/>
      <c r="M15" s="5"/>
      <c r="N15" s="5"/>
      <c r="O15" s="5"/>
      <c r="P15" s="3"/>
      <c r="Q15" s="3"/>
    </row>
    <row r="16" spans="1:19" x14ac:dyDescent="0.3">
      <c r="A16" s="3"/>
      <c r="B16" s="3"/>
      <c r="C16" s="3"/>
      <c r="D16" s="3"/>
      <c r="E16" s="3"/>
      <c r="F16" s="5">
        <f t="shared" si="0"/>
        <v>0</v>
      </c>
      <c r="G16" s="5"/>
      <c r="H16" s="5"/>
      <c r="I16" s="5"/>
      <c r="J16" s="5"/>
      <c r="K16" s="5"/>
      <c r="L16" s="5"/>
      <c r="M16" s="5"/>
      <c r="N16" s="5"/>
      <c r="O16" s="5"/>
      <c r="P16" s="3"/>
      <c r="Q16" s="3"/>
    </row>
    <row r="17" spans="1:17" x14ac:dyDescent="0.3">
      <c r="A17" s="3"/>
      <c r="B17" s="3"/>
      <c r="C17" s="3"/>
      <c r="D17" s="3"/>
      <c r="E17" s="3"/>
      <c r="F17" s="5">
        <f t="shared" si="0"/>
        <v>0</v>
      </c>
      <c r="G17" s="5"/>
      <c r="H17" s="5"/>
      <c r="I17" s="5"/>
      <c r="J17" s="5"/>
      <c r="K17" s="5"/>
      <c r="L17" s="5"/>
      <c r="M17" s="5"/>
      <c r="N17" s="5"/>
      <c r="O17" s="5"/>
      <c r="P17" s="3"/>
      <c r="Q17" s="3"/>
    </row>
    <row r="18" spans="1:17" x14ac:dyDescent="0.3">
      <c r="A18" s="3"/>
      <c r="B18" s="3"/>
      <c r="C18" s="3"/>
      <c r="D18" s="3"/>
      <c r="E18" s="3"/>
      <c r="F18" s="5">
        <f t="shared" si="0"/>
        <v>0</v>
      </c>
      <c r="G18" s="5"/>
      <c r="H18" s="5"/>
      <c r="I18" s="5"/>
      <c r="J18" s="5"/>
      <c r="K18" s="5"/>
      <c r="L18" s="5"/>
      <c r="M18" s="5"/>
      <c r="N18" s="5"/>
      <c r="O18" s="5"/>
      <c r="P18" s="3"/>
      <c r="Q18" s="3"/>
    </row>
    <row r="19" spans="1:17" x14ac:dyDescent="0.3">
      <c r="A19" s="3"/>
      <c r="B19" s="3"/>
      <c r="C19" s="3"/>
      <c r="D19" s="3"/>
      <c r="E19" s="3"/>
      <c r="F19" s="5">
        <f t="shared" si="0"/>
        <v>0</v>
      </c>
      <c r="G19" s="5"/>
      <c r="H19" s="5"/>
      <c r="I19" s="5"/>
      <c r="J19" s="5"/>
      <c r="K19" s="5"/>
      <c r="L19" s="5"/>
      <c r="M19" s="5"/>
      <c r="N19" s="5"/>
      <c r="O19" s="5"/>
      <c r="P19" s="3"/>
      <c r="Q19" s="3"/>
    </row>
    <row r="20" spans="1:17" x14ac:dyDescent="0.3">
      <c r="A20" s="3"/>
      <c r="B20" s="3"/>
      <c r="C20" s="3"/>
      <c r="D20" s="3"/>
      <c r="E20" s="3"/>
      <c r="F20" s="5">
        <f t="shared" si="0"/>
        <v>0</v>
      </c>
      <c r="G20" s="5"/>
      <c r="H20" s="5"/>
      <c r="I20" s="5"/>
      <c r="J20" s="5"/>
      <c r="K20" s="5"/>
      <c r="L20" s="5"/>
      <c r="M20" s="5"/>
      <c r="N20" s="5"/>
      <c r="O20" s="5"/>
      <c r="P20" s="3"/>
      <c r="Q20" s="3"/>
    </row>
    <row r="21" spans="1:17" x14ac:dyDescent="0.3">
      <c r="A21" s="3"/>
      <c r="B21" s="3"/>
      <c r="C21" s="3"/>
      <c r="D21" s="3"/>
      <c r="E21" s="3"/>
      <c r="F21" s="5">
        <f t="shared" si="0"/>
        <v>0</v>
      </c>
      <c r="G21" s="5"/>
      <c r="H21" s="5"/>
      <c r="I21" s="5"/>
      <c r="J21" s="5"/>
      <c r="K21" s="5"/>
      <c r="L21" s="5"/>
      <c r="M21" s="5"/>
      <c r="N21" s="5"/>
      <c r="O21" s="5"/>
      <c r="P21" s="3"/>
      <c r="Q21" s="3"/>
    </row>
    <row r="22" spans="1:17" x14ac:dyDescent="0.3">
      <c r="A22" s="3"/>
      <c r="B22" s="3"/>
      <c r="C22" s="3"/>
      <c r="D22" s="3"/>
      <c r="E22" s="3"/>
      <c r="F22" s="5">
        <f t="shared" si="0"/>
        <v>0</v>
      </c>
      <c r="G22" s="5"/>
      <c r="H22" s="5"/>
      <c r="I22" s="5"/>
      <c r="J22" s="5"/>
      <c r="K22" s="5"/>
      <c r="L22" s="5"/>
      <c r="M22" s="5"/>
      <c r="N22" s="5"/>
      <c r="O22" s="5"/>
      <c r="P22" s="3"/>
      <c r="Q22" s="3"/>
    </row>
    <row r="23" spans="1:17" x14ac:dyDescent="0.3">
      <c r="A23" s="3"/>
      <c r="B23" s="3"/>
      <c r="C23" s="3"/>
      <c r="D23" s="3"/>
      <c r="E23" s="3"/>
      <c r="F23" s="5">
        <f t="shared" si="0"/>
        <v>0</v>
      </c>
      <c r="G23" s="5"/>
      <c r="H23" s="5"/>
      <c r="I23" s="5"/>
      <c r="J23" s="5"/>
      <c r="K23" s="5"/>
      <c r="L23" s="5"/>
      <c r="M23" s="5"/>
      <c r="N23" s="5"/>
      <c r="O23" s="5"/>
      <c r="P23" s="3"/>
      <c r="Q23" s="3"/>
    </row>
    <row r="24" spans="1:17" x14ac:dyDescent="0.3">
      <c r="A24" s="3"/>
      <c r="B24" s="3"/>
      <c r="C24" s="3"/>
      <c r="D24" s="3"/>
      <c r="E24" s="3"/>
      <c r="F24" s="5">
        <f t="shared" si="0"/>
        <v>0</v>
      </c>
      <c r="G24" s="5"/>
      <c r="H24" s="5"/>
      <c r="I24" s="5"/>
      <c r="J24" s="5"/>
      <c r="K24" s="5"/>
      <c r="L24" s="5"/>
      <c r="M24" s="5"/>
      <c r="N24" s="5"/>
      <c r="O24" s="5"/>
      <c r="P24" s="3"/>
      <c r="Q24" s="3"/>
    </row>
    <row r="25" spans="1:17" x14ac:dyDescent="0.3">
      <c r="A25" s="3"/>
      <c r="B25" s="3"/>
      <c r="C25" s="3"/>
      <c r="D25" s="3"/>
      <c r="E25" s="3"/>
      <c r="F25" s="5">
        <f t="shared" si="0"/>
        <v>0</v>
      </c>
      <c r="G25" s="5"/>
      <c r="H25" s="5"/>
      <c r="I25" s="5"/>
      <c r="J25" s="5"/>
      <c r="K25" s="5"/>
      <c r="L25" s="5"/>
      <c r="M25" s="5"/>
      <c r="N25" s="5"/>
      <c r="O25" s="5"/>
      <c r="P25" s="3"/>
      <c r="Q25" s="3"/>
    </row>
    <row r="26" spans="1:17" x14ac:dyDescent="0.3">
      <c r="A26" s="3"/>
      <c r="B26" s="3"/>
      <c r="C26" s="3"/>
      <c r="D26" s="3"/>
      <c r="E26" s="3"/>
      <c r="F26" s="5">
        <f t="shared" si="0"/>
        <v>0</v>
      </c>
      <c r="G26" s="5"/>
      <c r="H26" s="5"/>
      <c r="I26" s="5"/>
      <c r="J26" s="5"/>
      <c r="K26" s="5"/>
      <c r="L26" s="5"/>
      <c r="M26" s="5"/>
      <c r="N26" s="5"/>
      <c r="O26" s="5"/>
      <c r="P26" s="3"/>
      <c r="Q26" s="3"/>
    </row>
    <row r="27" spans="1:17" x14ac:dyDescent="0.3">
      <c r="A27" s="3"/>
      <c r="B27" s="3"/>
      <c r="C27" s="3"/>
      <c r="D27" s="3"/>
      <c r="E27" s="3"/>
      <c r="F27" s="5">
        <f t="shared" si="0"/>
        <v>0</v>
      </c>
      <c r="G27" s="5"/>
      <c r="H27" s="5"/>
      <c r="I27" s="5"/>
      <c r="J27" s="5"/>
      <c r="K27" s="5"/>
      <c r="L27" s="5"/>
      <c r="M27" s="5"/>
      <c r="N27" s="5"/>
      <c r="O27" s="5"/>
      <c r="P27" s="3"/>
      <c r="Q27" s="3"/>
    </row>
    <row r="28" spans="1:17" x14ac:dyDescent="0.3">
      <c r="A28" s="3"/>
      <c r="B28" s="3"/>
      <c r="C28" s="3"/>
      <c r="D28" s="3"/>
      <c r="E28" s="3"/>
      <c r="F28" s="5">
        <f t="shared" si="0"/>
        <v>0</v>
      </c>
      <c r="G28" s="5"/>
      <c r="H28" s="5"/>
      <c r="I28" s="5"/>
      <c r="J28" s="5"/>
      <c r="K28" s="5"/>
      <c r="L28" s="5"/>
      <c r="M28" s="5"/>
      <c r="N28" s="5"/>
      <c r="O28" s="5"/>
      <c r="P28" s="3"/>
      <c r="Q28" s="3"/>
    </row>
    <row r="29" spans="1:17" x14ac:dyDescent="0.3">
      <c r="A29" s="3"/>
      <c r="B29" s="3"/>
      <c r="C29" s="3"/>
      <c r="D29" s="3"/>
      <c r="E29" s="3"/>
      <c r="F29" s="5">
        <f t="shared" si="0"/>
        <v>0</v>
      </c>
      <c r="G29" s="5"/>
      <c r="H29" s="5"/>
      <c r="I29" s="5"/>
      <c r="J29" s="5"/>
      <c r="K29" s="5"/>
      <c r="L29" s="5"/>
      <c r="M29" s="5"/>
      <c r="N29" s="5"/>
      <c r="O29" s="5"/>
      <c r="P29" s="3"/>
      <c r="Q29" s="3"/>
    </row>
    <row r="30" spans="1:17" x14ac:dyDescent="0.3">
      <c r="A30" s="3"/>
      <c r="B30" s="3"/>
      <c r="C30" s="3"/>
      <c r="D30" s="3"/>
      <c r="E30" s="3"/>
      <c r="F30" s="5">
        <f t="shared" si="0"/>
        <v>0</v>
      </c>
      <c r="G30" s="5"/>
      <c r="H30" s="5"/>
      <c r="I30" s="5"/>
      <c r="J30" s="5"/>
      <c r="K30" s="5"/>
      <c r="L30" s="5"/>
      <c r="M30" s="5"/>
      <c r="N30" s="5"/>
      <c r="O30" s="5"/>
      <c r="P30" s="3"/>
      <c r="Q30" s="3"/>
    </row>
    <row r="31" spans="1:17" x14ac:dyDescent="0.3">
      <c r="A31" s="3"/>
      <c r="B31" s="3"/>
      <c r="C31" s="3"/>
      <c r="D31" s="3"/>
      <c r="E31" s="3"/>
      <c r="F31" s="5">
        <f t="shared" si="0"/>
        <v>0</v>
      </c>
      <c r="G31" s="5"/>
      <c r="H31" s="5"/>
      <c r="I31" s="5"/>
      <c r="J31" s="5"/>
      <c r="K31" s="5"/>
      <c r="L31" s="5"/>
      <c r="M31" s="5"/>
      <c r="N31" s="5"/>
      <c r="O31" s="5"/>
      <c r="P31" s="3"/>
      <c r="Q31" s="3"/>
    </row>
    <row r="32" spans="1:17" x14ac:dyDescent="0.3">
      <c r="A32" s="3"/>
      <c r="B32" s="3"/>
      <c r="C32" s="3"/>
      <c r="D32" s="3"/>
      <c r="E32" s="3"/>
      <c r="F32" s="5">
        <f t="shared" si="0"/>
        <v>0</v>
      </c>
      <c r="G32" s="5"/>
      <c r="H32" s="5"/>
      <c r="I32" s="5"/>
      <c r="J32" s="5"/>
      <c r="K32" s="5"/>
      <c r="L32" s="5"/>
      <c r="M32" s="5"/>
      <c r="N32" s="5"/>
      <c r="O32" s="5"/>
      <c r="P32" s="3"/>
      <c r="Q32" s="3"/>
    </row>
    <row r="33" spans="1:17" x14ac:dyDescent="0.3">
      <c r="A33" s="3"/>
      <c r="B33" s="3"/>
      <c r="C33" s="3"/>
      <c r="D33" s="3"/>
      <c r="E33" s="3"/>
      <c r="F33" s="5">
        <f t="shared" si="0"/>
        <v>0</v>
      </c>
      <c r="G33" s="5"/>
      <c r="H33" s="5"/>
      <c r="I33" s="5"/>
      <c r="J33" s="5"/>
      <c r="K33" s="5"/>
      <c r="L33" s="5"/>
      <c r="M33" s="5"/>
      <c r="N33" s="5"/>
      <c r="O33" s="5"/>
      <c r="P33" s="3"/>
      <c r="Q33" s="3"/>
    </row>
    <row r="34" spans="1:17" x14ac:dyDescent="0.3">
      <c r="A34" s="3"/>
      <c r="B34" s="3"/>
      <c r="C34" s="3"/>
      <c r="D34" s="3"/>
      <c r="E34" s="3"/>
      <c r="F34" s="5">
        <f t="shared" si="0"/>
        <v>0</v>
      </c>
      <c r="G34" s="5"/>
      <c r="H34" s="5"/>
      <c r="I34" s="5"/>
      <c r="J34" s="5"/>
      <c r="K34" s="5"/>
      <c r="L34" s="5"/>
      <c r="M34" s="5"/>
      <c r="N34" s="5"/>
      <c r="O34" s="5"/>
      <c r="P34" s="3"/>
      <c r="Q34" s="3"/>
    </row>
    <row r="35" spans="1:17" x14ac:dyDescent="0.3">
      <c r="A35" s="3"/>
      <c r="B35" s="3"/>
      <c r="C35" s="3"/>
      <c r="D35" s="3"/>
      <c r="E35" s="3"/>
      <c r="F35" s="5">
        <f t="shared" si="0"/>
        <v>0</v>
      </c>
      <c r="G35" s="5"/>
      <c r="H35" s="5"/>
      <c r="I35" s="5"/>
      <c r="J35" s="5"/>
      <c r="K35" s="5"/>
      <c r="L35" s="5"/>
      <c r="M35" s="5"/>
      <c r="N35" s="5"/>
      <c r="O35" s="5"/>
      <c r="P35" s="3"/>
      <c r="Q35" s="3"/>
    </row>
    <row r="36" spans="1:17" x14ac:dyDescent="0.3">
      <c r="A36" s="3"/>
      <c r="B36" s="3"/>
      <c r="C36" s="3"/>
      <c r="D36" s="3"/>
      <c r="E36" s="3"/>
      <c r="F36" s="5">
        <f t="shared" si="0"/>
        <v>0</v>
      </c>
      <c r="G36" s="5"/>
      <c r="H36" s="5"/>
      <c r="I36" s="5"/>
      <c r="J36" s="5"/>
      <c r="K36" s="5"/>
      <c r="L36" s="5"/>
      <c r="M36" s="5"/>
      <c r="N36" s="5"/>
      <c r="O36" s="5"/>
      <c r="P36" s="3"/>
      <c r="Q36" s="3"/>
    </row>
  </sheetData>
  <mergeCells count="9">
    <mergeCell ref="G2:O2"/>
    <mergeCell ref="P2:P3"/>
    <mergeCell ref="Q2:Q3"/>
    <mergeCell ref="A2:A3"/>
    <mergeCell ref="B2:B3"/>
    <mergeCell ref="C2:C3"/>
    <mergeCell ref="D2:D3"/>
    <mergeCell ref="E2:E3"/>
    <mergeCell ref="F2:F3"/>
  </mergeCells>
  <phoneticPr fontId="0" type="noConversion"/>
  <dataValidations count="3">
    <dataValidation type="whole" allowBlank="1" showInputMessage="1" showErrorMessage="1" sqref="E4:E36">
      <formula1>1</formula1>
      <formula2>3</formula2>
    </dataValidation>
    <dataValidation type="textLength" operator="lessThanOrEqual" allowBlank="1" showInputMessage="1" showErrorMessage="1" sqref="Q4:Q36">
      <formula1>100</formula1>
    </dataValidation>
    <dataValidation type="textLength" operator="lessThanOrEqual" allowBlank="1" showInputMessage="1" showErrorMessage="1" sqref="C4:C36">
      <formula1>250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444"/>
  <sheetViews>
    <sheetView tabSelected="1" topLeftCell="A210" workbookViewId="0">
      <selection activeCell="B221" sqref="B221"/>
    </sheetView>
  </sheetViews>
  <sheetFormatPr defaultRowHeight="14.4" x14ac:dyDescent="0.3"/>
  <cols>
    <col min="1" max="1" width="8.88671875" style="188"/>
    <col min="2" max="2" width="8.88671875" style="194"/>
    <col min="3" max="3" width="36.33203125" customWidth="1"/>
    <col min="4" max="4" width="16" customWidth="1"/>
    <col min="5" max="5" width="32.88671875" customWidth="1"/>
    <col min="6" max="6" width="30.44140625" customWidth="1"/>
    <col min="7" max="90" width="2.77734375" customWidth="1"/>
  </cols>
  <sheetData>
    <row r="1" spans="1:90" ht="15" customHeight="1" x14ac:dyDescent="0.3">
      <c r="A1" s="189"/>
      <c r="B1" s="192"/>
      <c r="C1" s="191"/>
      <c r="D1" s="176"/>
      <c r="E1" s="177"/>
      <c r="F1" s="178" t="s">
        <v>153</v>
      </c>
      <c r="G1" s="608">
        <v>2021</v>
      </c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7"/>
      <c r="S1" s="608">
        <v>2022</v>
      </c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7"/>
      <c r="AE1" s="608">
        <v>2023</v>
      </c>
      <c r="AF1" s="606"/>
      <c r="AG1" s="606"/>
      <c r="AH1" s="606"/>
      <c r="AI1" s="606"/>
      <c r="AJ1" s="606"/>
      <c r="AK1" s="606"/>
      <c r="AL1" s="606"/>
      <c r="AM1" s="606"/>
      <c r="AN1" s="606"/>
      <c r="AO1" s="606"/>
      <c r="AP1" s="607"/>
      <c r="AQ1" s="608">
        <v>2024</v>
      </c>
      <c r="AR1" s="606"/>
      <c r="AS1" s="606"/>
      <c r="AT1" s="606"/>
      <c r="AU1" s="606"/>
      <c r="AV1" s="606"/>
      <c r="AW1" s="606"/>
      <c r="AX1" s="606"/>
      <c r="AY1" s="606"/>
      <c r="AZ1" s="606"/>
      <c r="BA1" s="606"/>
      <c r="BB1" s="607"/>
      <c r="BC1" s="608">
        <v>2025</v>
      </c>
      <c r="BD1" s="606"/>
      <c r="BE1" s="606"/>
      <c r="BF1" s="606"/>
      <c r="BG1" s="606"/>
      <c r="BH1" s="606"/>
      <c r="BI1" s="606"/>
      <c r="BJ1" s="606"/>
      <c r="BK1" s="606"/>
      <c r="BL1" s="606"/>
      <c r="BM1" s="606"/>
      <c r="BN1" s="607"/>
      <c r="BO1" s="608">
        <v>2026</v>
      </c>
      <c r="BP1" s="606"/>
      <c r="BQ1" s="606"/>
      <c r="BR1" s="606"/>
      <c r="BS1" s="606"/>
      <c r="BT1" s="606"/>
      <c r="BU1" s="606"/>
      <c r="BV1" s="606"/>
      <c r="BW1" s="606"/>
      <c r="BX1" s="606"/>
      <c r="BY1" s="606"/>
      <c r="BZ1" s="607"/>
      <c r="CA1" s="606">
        <v>2027</v>
      </c>
      <c r="CB1" s="606"/>
      <c r="CC1" s="606"/>
      <c r="CD1" s="606"/>
      <c r="CE1" s="606"/>
      <c r="CF1" s="606"/>
      <c r="CG1" s="606"/>
      <c r="CH1" s="606"/>
      <c r="CI1" s="606"/>
      <c r="CJ1" s="606"/>
      <c r="CK1" s="606"/>
      <c r="CL1" s="607"/>
    </row>
    <row r="2" spans="1:90" ht="15" customHeight="1" thickBot="1" x14ac:dyDescent="0.35">
      <c r="A2" s="190" t="s">
        <v>462</v>
      </c>
      <c r="B2" s="193" t="s">
        <v>155</v>
      </c>
      <c r="C2" s="179" t="s">
        <v>154</v>
      </c>
      <c r="D2" s="179"/>
      <c r="E2" s="180"/>
      <c r="F2" s="181"/>
      <c r="G2" s="172">
        <v>1</v>
      </c>
      <c r="H2" s="173">
        <v>2</v>
      </c>
      <c r="I2" s="173">
        <v>3</v>
      </c>
      <c r="J2" s="173">
        <v>4</v>
      </c>
      <c r="K2" s="173">
        <v>5</v>
      </c>
      <c r="L2" s="173">
        <v>6</v>
      </c>
      <c r="M2" s="173">
        <v>7</v>
      </c>
      <c r="N2" s="173">
        <v>8</v>
      </c>
      <c r="O2" s="173">
        <v>9</v>
      </c>
      <c r="P2" s="173">
        <v>10</v>
      </c>
      <c r="Q2" s="173">
        <v>11</v>
      </c>
      <c r="R2" s="174">
        <v>12</v>
      </c>
      <c r="S2" s="172">
        <v>1</v>
      </c>
      <c r="T2" s="173">
        <v>2</v>
      </c>
      <c r="U2" s="173">
        <v>3</v>
      </c>
      <c r="V2" s="173">
        <v>4</v>
      </c>
      <c r="W2" s="173">
        <v>5</v>
      </c>
      <c r="X2" s="173">
        <v>6</v>
      </c>
      <c r="Y2" s="173">
        <v>7</v>
      </c>
      <c r="Z2" s="173">
        <v>8</v>
      </c>
      <c r="AA2" s="173">
        <v>9</v>
      </c>
      <c r="AB2" s="173">
        <v>10</v>
      </c>
      <c r="AC2" s="173">
        <v>11</v>
      </c>
      <c r="AD2" s="174">
        <v>12</v>
      </c>
      <c r="AE2" s="172">
        <v>1</v>
      </c>
      <c r="AF2" s="173">
        <v>2</v>
      </c>
      <c r="AG2" s="173">
        <v>3</v>
      </c>
      <c r="AH2" s="173">
        <v>4</v>
      </c>
      <c r="AI2" s="173">
        <v>5</v>
      </c>
      <c r="AJ2" s="173">
        <v>6</v>
      </c>
      <c r="AK2" s="173">
        <v>7</v>
      </c>
      <c r="AL2" s="173">
        <v>8</v>
      </c>
      <c r="AM2" s="173">
        <v>9</v>
      </c>
      <c r="AN2" s="173">
        <v>10</v>
      </c>
      <c r="AO2" s="173">
        <v>11</v>
      </c>
      <c r="AP2" s="174">
        <v>12</v>
      </c>
      <c r="AQ2" s="172">
        <v>1</v>
      </c>
      <c r="AR2" s="173">
        <v>2</v>
      </c>
      <c r="AS2" s="173">
        <v>3</v>
      </c>
      <c r="AT2" s="173">
        <v>4</v>
      </c>
      <c r="AU2" s="173">
        <v>5</v>
      </c>
      <c r="AV2" s="173">
        <v>6</v>
      </c>
      <c r="AW2" s="173">
        <v>7</v>
      </c>
      <c r="AX2" s="173">
        <v>8</v>
      </c>
      <c r="AY2" s="173">
        <v>9</v>
      </c>
      <c r="AZ2" s="173">
        <v>10</v>
      </c>
      <c r="BA2" s="173">
        <v>11</v>
      </c>
      <c r="BB2" s="174">
        <v>12</v>
      </c>
      <c r="BC2" s="172">
        <v>1</v>
      </c>
      <c r="BD2" s="173">
        <v>2</v>
      </c>
      <c r="BE2" s="173">
        <v>3</v>
      </c>
      <c r="BF2" s="173">
        <v>4</v>
      </c>
      <c r="BG2" s="173">
        <v>5</v>
      </c>
      <c r="BH2" s="173">
        <v>6</v>
      </c>
      <c r="BI2" s="173">
        <v>7</v>
      </c>
      <c r="BJ2" s="173">
        <v>8</v>
      </c>
      <c r="BK2" s="173">
        <v>9</v>
      </c>
      <c r="BL2" s="173">
        <v>10</v>
      </c>
      <c r="BM2" s="173">
        <v>11</v>
      </c>
      <c r="BN2" s="174">
        <v>12</v>
      </c>
      <c r="BO2" s="172">
        <v>1</v>
      </c>
      <c r="BP2" s="173">
        <v>2</v>
      </c>
      <c r="BQ2" s="173">
        <v>3</v>
      </c>
      <c r="BR2" s="173">
        <v>4</v>
      </c>
      <c r="BS2" s="173">
        <v>5</v>
      </c>
      <c r="BT2" s="173">
        <v>6</v>
      </c>
      <c r="BU2" s="173">
        <v>7</v>
      </c>
      <c r="BV2" s="173">
        <v>8</v>
      </c>
      <c r="BW2" s="173">
        <v>9</v>
      </c>
      <c r="BX2" s="173">
        <v>10</v>
      </c>
      <c r="BY2" s="173">
        <v>11</v>
      </c>
      <c r="BZ2" s="174">
        <v>12</v>
      </c>
      <c r="CA2" s="175">
        <v>1</v>
      </c>
      <c r="CB2" s="173">
        <v>2</v>
      </c>
      <c r="CC2" s="173">
        <v>3</v>
      </c>
      <c r="CD2" s="173">
        <v>4</v>
      </c>
      <c r="CE2" s="173">
        <v>5</v>
      </c>
      <c r="CF2" s="173">
        <v>6</v>
      </c>
      <c r="CG2" s="173">
        <v>7</v>
      </c>
      <c r="CH2" s="173">
        <v>8</v>
      </c>
      <c r="CI2" s="173">
        <v>9</v>
      </c>
      <c r="CJ2" s="173">
        <v>10</v>
      </c>
      <c r="CK2" s="173">
        <v>11</v>
      </c>
      <c r="CL2" s="174">
        <v>12</v>
      </c>
    </row>
    <row r="3" spans="1:90" ht="15" customHeight="1" x14ac:dyDescent="0.3">
      <c r="A3" s="603" t="s">
        <v>461</v>
      </c>
      <c r="B3" s="192">
        <v>408</v>
      </c>
      <c r="C3" s="52" t="s">
        <v>258</v>
      </c>
      <c r="D3" s="56" t="s">
        <v>112</v>
      </c>
      <c r="E3" s="57"/>
      <c r="F3" s="65"/>
      <c r="G3" s="76"/>
      <c r="H3" s="77"/>
      <c r="I3" s="126"/>
      <c r="J3" s="126"/>
      <c r="K3" s="126"/>
      <c r="L3" s="126"/>
      <c r="M3" s="126"/>
      <c r="N3" s="126"/>
      <c r="O3" s="126"/>
      <c r="P3" s="126"/>
      <c r="Q3" s="126"/>
      <c r="R3" s="146"/>
      <c r="S3" s="76"/>
      <c r="T3" s="77"/>
      <c r="U3" s="77"/>
      <c r="V3" s="77"/>
      <c r="W3" s="77"/>
      <c r="X3" s="77"/>
      <c r="Y3" s="77"/>
      <c r="Z3" s="77"/>
      <c r="AA3" s="77"/>
      <c r="AB3" s="77"/>
      <c r="AC3" s="77"/>
      <c r="AD3" s="78"/>
      <c r="AE3" s="76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76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8"/>
      <c r="BC3" s="76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8"/>
      <c r="BO3" s="76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8"/>
      <c r="CA3" s="133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8"/>
    </row>
    <row r="4" spans="1:90" ht="15" customHeight="1" x14ac:dyDescent="0.3">
      <c r="A4" s="604"/>
      <c r="C4" s="60"/>
      <c r="D4" s="60"/>
      <c r="E4" s="61" t="s">
        <v>169</v>
      </c>
      <c r="F4" s="66">
        <v>1000000</v>
      </c>
      <c r="G4" s="84"/>
      <c r="H4" s="85"/>
      <c r="I4" s="93"/>
      <c r="J4" s="93"/>
      <c r="K4" s="93"/>
      <c r="L4" s="93"/>
      <c r="M4" s="93"/>
      <c r="N4" s="93"/>
      <c r="O4" s="93"/>
      <c r="P4" s="93"/>
      <c r="Q4" s="93"/>
      <c r="R4" s="88"/>
      <c r="S4" s="87"/>
      <c r="T4" s="82"/>
      <c r="U4" s="82"/>
      <c r="V4" s="82"/>
      <c r="W4" s="82"/>
      <c r="X4" s="82"/>
      <c r="Y4" s="82"/>
      <c r="Z4" s="82"/>
      <c r="AA4" s="82"/>
      <c r="AB4" s="82"/>
      <c r="AC4" s="82"/>
      <c r="AD4" s="83"/>
      <c r="AE4" s="84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6"/>
      <c r="AQ4" s="84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6"/>
      <c r="BC4" s="84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6"/>
      <c r="BO4" s="84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6"/>
      <c r="CA4" s="134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6"/>
    </row>
    <row r="5" spans="1:90" ht="15" customHeight="1" x14ac:dyDescent="0.3">
      <c r="A5" s="604"/>
      <c r="C5" s="60"/>
      <c r="D5" s="60"/>
      <c r="E5" s="61" t="s">
        <v>179</v>
      </c>
      <c r="F5" s="66">
        <v>200000</v>
      </c>
      <c r="G5" s="84"/>
      <c r="H5" s="85"/>
      <c r="I5" s="93"/>
      <c r="J5" s="93"/>
      <c r="K5" s="93"/>
      <c r="L5" s="93"/>
      <c r="M5" s="93"/>
      <c r="N5" s="93"/>
      <c r="O5" s="93"/>
      <c r="P5" s="93"/>
      <c r="Q5" s="93"/>
      <c r="R5" s="88"/>
      <c r="S5" s="92"/>
      <c r="T5" s="93"/>
      <c r="U5" s="93"/>
      <c r="V5" s="93"/>
      <c r="W5" s="93"/>
      <c r="X5" s="93"/>
      <c r="Y5" s="93"/>
      <c r="Z5" s="93"/>
      <c r="AA5" s="93"/>
      <c r="AB5" s="93"/>
      <c r="AC5" s="93"/>
      <c r="AD5" s="86"/>
      <c r="AE5" s="158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56"/>
      <c r="AQ5" s="84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6"/>
      <c r="BC5" s="84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6"/>
      <c r="BO5" s="84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6"/>
      <c r="CA5" s="134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6"/>
    </row>
    <row r="6" spans="1:90" ht="15" customHeight="1" x14ac:dyDescent="0.3">
      <c r="A6" s="604"/>
      <c r="C6" s="60"/>
      <c r="D6" s="60"/>
      <c r="E6" s="67" t="s">
        <v>170</v>
      </c>
      <c r="F6" s="66"/>
      <c r="G6" s="84"/>
      <c r="H6" s="85"/>
      <c r="I6" s="93"/>
      <c r="J6" s="93"/>
      <c r="K6" s="93"/>
      <c r="L6" s="93"/>
      <c r="M6" s="93"/>
      <c r="N6" s="93"/>
      <c r="O6" s="93"/>
      <c r="P6" s="93"/>
      <c r="Q6" s="93"/>
      <c r="R6" s="88"/>
      <c r="S6" s="92"/>
      <c r="T6" s="93"/>
      <c r="U6" s="93"/>
      <c r="V6" s="93"/>
      <c r="W6" s="93"/>
      <c r="X6" s="93"/>
      <c r="Y6" s="93"/>
      <c r="Z6" s="93"/>
      <c r="AA6" s="93"/>
      <c r="AB6" s="93"/>
      <c r="AC6" s="93"/>
      <c r="AD6" s="86"/>
      <c r="AE6" s="87"/>
      <c r="AF6" s="82"/>
      <c r="AG6" s="82"/>
      <c r="AH6" s="82"/>
      <c r="AI6" s="82"/>
      <c r="AJ6" s="82"/>
      <c r="AK6" s="82"/>
      <c r="AL6" s="85"/>
      <c r="AM6" s="85"/>
      <c r="AN6" s="85"/>
      <c r="AO6" s="85"/>
      <c r="AP6" s="86"/>
      <c r="AQ6" s="84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6"/>
      <c r="BC6" s="84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6"/>
      <c r="BO6" s="84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6"/>
      <c r="CA6" s="134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6"/>
    </row>
    <row r="7" spans="1:90" ht="15" customHeight="1" x14ac:dyDescent="0.3">
      <c r="A7" s="604"/>
      <c r="C7" s="60"/>
      <c r="D7" s="60"/>
      <c r="E7" s="67" t="s">
        <v>180</v>
      </c>
      <c r="F7" s="66"/>
      <c r="G7" s="84"/>
      <c r="H7" s="85"/>
      <c r="I7" s="93"/>
      <c r="J7" s="93"/>
      <c r="K7" s="93"/>
      <c r="L7" s="93"/>
      <c r="M7" s="93"/>
      <c r="N7" s="93"/>
      <c r="O7" s="93"/>
      <c r="P7" s="93"/>
      <c r="Q7" s="93"/>
      <c r="R7" s="88"/>
      <c r="S7" s="92"/>
      <c r="T7" s="93"/>
      <c r="U7" s="93"/>
      <c r="V7" s="93"/>
      <c r="W7" s="93"/>
      <c r="X7" s="93"/>
      <c r="Y7" s="93"/>
      <c r="Z7" s="93"/>
      <c r="AA7" s="93"/>
      <c r="AB7" s="93"/>
      <c r="AC7" s="93"/>
      <c r="AD7" s="86"/>
      <c r="AE7" s="84"/>
      <c r="AF7" s="85"/>
      <c r="AG7" s="85"/>
      <c r="AH7" s="85"/>
      <c r="AI7" s="85"/>
      <c r="AJ7" s="85"/>
      <c r="AK7" s="85"/>
      <c r="AL7" s="82"/>
      <c r="AM7" s="82"/>
      <c r="AN7" s="82"/>
      <c r="AO7" s="82"/>
      <c r="AP7" s="83"/>
      <c r="AQ7" s="84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6"/>
      <c r="BC7" s="84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6"/>
      <c r="BO7" s="84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6"/>
      <c r="CA7" s="134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6"/>
    </row>
    <row r="8" spans="1:90" ht="15" customHeight="1" x14ac:dyDescent="0.3">
      <c r="A8" s="604"/>
      <c r="C8" s="60" t="s">
        <v>259</v>
      </c>
      <c r="D8" s="60" t="s">
        <v>113</v>
      </c>
      <c r="E8" s="61"/>
      <c r="F8" s="66"/>
      <c r="G8" s="84"/>
      <c r="H8" s="85"/>
      <c r="I8" s="85"/>
      <c r="J8" s="85"/>
      <c r="K8" s="85"/>
      <c r="L8" s="85"/>
      <c r="M8" s="85"/>
      <c r="N8" s="85"/>
      <c r="O8" s="85"/>
      <c r="P8" s="85"/>
      <c r="Q8" s="85"/>
      <c r="R8" s="88"/>
      <c r="S8" s="92"/>
      <c r="T8" s="93"/>
      <c r="U8" s="93"/>
      <c r="V8" s="93"/>
      <c r="W8" s="93"/>
      <c r="X8" s="93"/>
      <c r="Y8" s="93"/>
      <c r="Z8" s="93"/>
      <c r="AA8" s="93"/>
      <c r="AB8" s="93"/>
      <c r="AC8" s="93"/>
      <c r="AD8" s="88"/>
      <c r="AE8" s="92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88"/>
      <c r="AQ8" s="84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6"/>
      <c r="BC8" s="84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6"/>
      <c r="BO8" s="84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6"/>
      <c r="CA8" s="134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6"/>
    </row>
    <row r="9" spans="1:90" ht="15" customHeight="1" x14ac:dyDescent="0.3">
      <c r="A9" s="604"/>
      <c r="C9" s="60" t="s">
        <v>260</v>
      </c>
      <c r="D9" s="60"/>
      <c r="E9" s="67" t="s">
        <v>181</v>
      </c>
      <c r="F9" s="66"/>
      <c r="G9" s="84"/>
      <c r="H9" s="85"/>
      <c r="I9" s="85"/>
      <c r="J9" s="85"/>
      <c r="K9" s="85"/>
      <c r="L9" s="85"/>
      <c r="M9" s="85"/>
      <c r="N9" s="85"/>
      <c r="O9" s="85"/>
      <c r="P9" s="85"/>
      <c r="Q9" s="85"/>
      <c r="R9" s="88"/>
      <c r="S9" s="92"/>
      <c r="T9" s="93"/>
      <c r="U9" s="93"/>
      <c r="V9" s="93"/>
      <c r="W9" s="93"/>
      <c r="X9" s="93"/>
      <c r="Y9" s="93"/>
      <c r="Z9" s="93"/>
      <c r="AA9" s="93"/>
      <c r="AB9" s="93"/>
      <c r="AC9" s="93"/>
      <c r="AD9" s="88"/>
      <c r="AE9" s="92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88"/>
      <c r="AQ9" s="89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6"/>
      <c r="BC9" s="84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6"/>
      <c r="BO9" s="84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6"/>
      <c r="CA9" s="134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6"/>
    </row>
    <row r="10" spans="1:90" ht="15" customHeight="1" x14ac:dyDescent="0.3">
      <c r="A10" s="604"/>
      <c r="C10" s="62" t="s">
        <v>261</v>
      </c>
      <c r="D10" s="60"/>
      <c r="E10" s="67" t="s">
        <v>182</v>
      </c>
      <c r="F10" s="66">
        <v>100000</v>
      </c>
      <c r="G10" s="84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8"/>
      <c r="S10" s="92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88"/>
      <c r="AE10" s="92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88"/>
      <c r="AQ10" s="84"/>
      <c r="AR10" s="90"/>
      <c r="AS10" s="90"/>
      <c r="AT10" s="90"/>
      <c r="AU10" s="90"/>
      <c r="AV10" s="85"/>
      <c r="AW10" s="85"/>
      <c r="AX10" s="85"/>
      <c r="AY10" s="85"/>
      <c r="AZ10" s="85"/>
      <c r="BA10" s="85"/>
      <c r="BB10" s="86"/>
      <c r="BC10" s="84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6"/>
      <c r="BO10" s="84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6"/>
      <c r="CA10" s="134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6"/>
    </row>
    <row r="11" spans="1:90" ht="15" customHeight="1" x14ac:dyDescent="0.3">
      <c r="A11" s="604"/>
      <c r="C11" s="62" t="s">
        <v>262</v>
      </c>
      <c r="D11" s="60"/>
      <c r="E11" s="67" t="s">
        <v>263</v>
      </c>
      <c r="F11" s="66">
        <v>6000000</v>
      </c>
      <c r="G11" s="84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8"/>
      <c r="S11" s="92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88"/>
      <c r="AE11" s="92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88"/>
      <c r="AQ11" s="92"/>
      <c r="AR11" s="93"/>
      <c r="AS11" s="93"/>
      <c r="AT11" s="93"/>
      <c r="AU11" s="93"/>
      <c r="AV11" s="112"/>
      <c r="AW11" s="112"/>
      <c r="AX11" s="112"/>
      <c r="AY11" s="112"/>
      <c r="AZ11" s="112"/>
      <c r="BA11" s="112"/>
      <c r="BB11" s="164"/>
      <c r="BC11" s="169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64"/>
      <c r="BO11" s="89"/>
      <c r="BP11" s="90"/>
      <c r="BQ11" s="90"/>
      <c r="BR11" s="90"/>
      <c r="BS11" s="90"/>
      <c r="BT11" s="90"/>
      <c r="BU11" s="85"/>
      <c r="BV11" s="85"/>
      <c r="BW11" s="85"/>
      <c r="BX11" s="85"/>
      <c r="BY11" s="85"/>
      <c r="BZ11" s="86"/>
      <c r="CA11" s="134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6"/>
    </row>
    <row r="12" spans="1:90" ht="15" customHeight="1" x14ac:dyDescent="0.3">
      <c r="A12" s="604"/>
      <c r="C12" s="60"/>
      <c r="D12" s="60"/>
      <c r="E12" s="67" t="s">
        <v>264</v>
      </c>
      <c r="F12" s="66">
        <v>20000000</v>
      </c>
      <c r="G12" s="84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8"/>
      <c r="S12" s="92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88"/>
      <c r="AE12" s="92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88"/>
      <c r="AQ12" s="92"/>
      <c r="AR12" s="93"/>
      <c r="AS12" s="93"/>
      <c r="AT12" s="93"/>
      <c r="AU12" s="93"/>
      <c r="AV12" s="90"/>
      <c r="AW12" s="90"/>
      <c r="AX12" s="90"/>
      <c r="AY12" s="90"/>
      <c r="AZ12" s="90"/>
      <c r="BA12" s="90"/>
      <c r="BB12" s="91"/>
      <c r="BC12" s="89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1"/>
      <c r="BO12" s="89"/>
      <c r="BP12" s="90"/>
      <c r="BQ12" s="90"/>
      <c r="BR12" s="90"/>
      <c r="BS12" s="90"/>
      <c r="BT12" s="90"/>
      <c r="BU12" s="85"/>
      <c r="BV12" s="85"/>
      <c r="BW12" s="85"/>
      <c r="BX12" s="85"/>
      <c r="BY12" s="85"/>
      <c r="BZ12" s="86"/>
      <c r="CA12" s="134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6"/>
    </row>
    <row r="13" spans="1:90" ht="15" customHeight="1" x14ac:dyDescent="0.3">
      <c r="A13" s="604"/>
      <c r="C13" s="60"/>
      <c r="D13" s="60"/>
      <c r="E13" s="67" t="s">
        <v>265</v>
      </c>
      <c r="F13" s="66">
        <v>3000000</v>
      </c>
      <c r="G13" s="8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8"/>
      <c r="S13" s="92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88"/>
      <c r="AE13" s="92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88"/>
      <c r="AQ13" s="92"/>
      <c r="AR13" s="93"/>
      <c r="AS13" s="93"/>
      <c r="AT13" s="93"/>
      <c r="AU13" s="93"/>
      <c r="AV13" s="90"/>
      <c r="AW13" s="90"/>
      <c r="AX13" s="90"/>
      <c r="AY13" s="90"/>
      <c r="AZ13" s="90"/>
      <c r="BA13" s="90"/>
      <c r="BB13" s="91"/>
      <c r="BC13" s="89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1"/>
      <c r="BO13" s="89"/>
      <c r="BP13" s="90"/>
      <c r="BQ13" s="90"/>
      <c r="BR13" s="90"/>
      <c r="BS13" s="90"/>
      <c r="BT13" s="90"/>
      <c r="BU13" s="93"/>
      <c r="BV13" s="93"/>
      <c r="BW13" s="93"/>
      <c r="BX13" s="93"/>
      <c r="BY13" s="93"/>
      <c r="BZ13" s="88"/>
      <c r="CA13" s="134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6"/>
    </row>
    <row r="14" spans="1:90" ht="15" customHeight="1" x14ac:dyDescent="0.3">
      <c r="A14" s="604"/>
      <c r="C14" s="60"/>
      <c r="D14" s="60"/>
      <c r="E14" s="67" t="s">
        <v>186</v>
      </c>
      <c r="F14" s="66"/>
      <c r="G14" s="84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8"/>
      <c r="S14" s="92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88"/>
      <c r="AE14" s="92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88"/>
      <c r="AQ14" s="92"/>
      <c r="AR14" s="93"/>
      <c r="AS14" s="93"/>
      <c r="AT14" s="93"/>
      <c r="AU14" s="93"/>
      <c r="AV14" s="93"/>
      <c r="AW14" s="93"/>
      <c r="AX14" s="93"/>
      <c r="AY14" s="85"/>
      <c r="AZ14" s="85"/>
      <c r="BA14" s="85"/>
      <c r="BB14" s="86"/>
      <c r="BC14" s="84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6"/>
      <c r="BO14" s="84"/>
      <c r="BP14" s="85"/>
      <c r="BQ14" s="85"/>
      <c r="BR14" s="85"/>
      <c r="BS14" s="85"/>
      <c r="BT14" s="85"/>
      <c r="BU14" s="112"/>
      <c r="BV14" s="112"/>
      <c r="BW14" s="112"/>
      <c r="BX14" s="112"/>
      <c r="BY14" s="112"/>
      <c r="BZ14" s="164"/>
      <c r="CA14" s="134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6"/>
    </row>
    <row r="15" spans="1:90" ht="15" customHeight="1" x14ac:dyDescent="0.3">
      <c r="A15" s="604"/>
      <c r="C15" s="60"/>
      <c r="D15" s="60"/>
      <c r="E15" s="67" t="s">
        <v>187</v>
      </c>
      <c r="F15" s="66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84"/>
      <c r="T15" s="85"/>
      <c r="U15" s="85"/>
      <c r="V15" s="85"/>
      <c r="W15" s="85"/>
      <c r="X15" s="93"/>
      <c r="Y15" s="93"/>
      <c r="Z15" s="93"/>
      <c r="AA15" s="93"/>
      <c r="AB15" s="93"/>
      <c r="AC15" s="93"/>
      <c r="AD15" s="88"/>
      <c r="AE15" s="92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88"/>
      <c r="AQ15" s="92"/>
      <c r="AR15" s="93"/>
      <c r="AS15" s="93"/>
      <c r="AT15" s="93"/>
      <c r="AU15" s="93"/>
      <c r="AV15" s="93"/>
      <c r="AW15" s="93"/>
      <c r="AX15" s="93"/>
      <c r="AY15" s="85"/>
      <c r="AZ15" s="85"/>
      <c r="BA15" s="85"/>
      <c r="BB15" s="86"/>
      <c r="BC15" s="84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6"/>
      <c r="BO15" s="84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6"/>
      <c r="CA15" s="149"/>
      <c r="CB15" s="90"/>
      <c r="CC15" s="90"/>
      <c r="CD15" s="90"/>
      <c r="CE15" s="90"/>
      <c r="CF15" s="85"/>
      <c r="CG15" s="85"/>
      <c r="CH15" s="85"/>
      <c r="CI15" s="85"/>
      <c r="CJ15" s="85"/>
      <c r="CK15" s="85"/>
      <c r="CL15" s="86"/>
    </row>
    <row r="16" spans="1:90" ht="15" customHeight="1" thickBot="1" x14ac:dyDescent="0.35">
      <c r="A16" s="605"/>
      <c r="B16" s="195"/>
      <c r="C16" s="58"/>
      <c r="D16" s="58"/>
      <c r="E16" s="171" t="s">
        <v>160</v>
      </c>
      <c r="F16" s="47">
        <f>SUM(F4:F15)</f>
        <v>30300000</v>
      </c>
      <c r="G16" s="96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  <c r="S16" s="96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8"/>
      <c r="AE16" s="96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8"/>
      <c r="AQ16" s="96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8"/>
      <c r="BC16" s="96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8"/>
      <c r="BO16" s="96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8"/>
      <c r="CA16" s="135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8"/>
    </row>
    <row r="17" spans="1:90" ht="15" customHeight="1" x14ac:dyDescent="0.3">
      <c r="A17" s="603" t="s">
        <v>461</v>
      </c>
      <c r="B17" s="192">
        <v>409</v>
      </c>
      <c r="C17" s="52" t="s">
        <v>266</v>
      </c>
      <c r="D17" s="56" t="s">
        <v>112</v>
      </c>
      <c r="E17" s="56"/>
      <c r="F17" s="65"/>
      <c r="G17" s="145">
        <v>1</v>
      </c>
      <c r="H17" s="124">
        <v>2</v>
      </c>
      <c r="I17" s="124">
        <v>3</v>
      </c>
      <c r="J17" s="124">
        <v>4</v>
      </c>
      <c r="K17" s="124">
        <v>5</v>
      </c>
      <c r="L17" s="124">
        <v>6</v>
      </c>
      <c r="M17" s="124">
        <v>7</v>
      </c>
      <c r="N17" s="124">
        <v>8</v>
      </c>
      <c r="O17" s="124">
        <v>9</v>
      </c>
      <c r="P17" s="124">
        <v>10</v>
      </c>
      <c r="Q17" s="124">
        <v>11</v>
      </c>
      <c r="R17" s="140">
        <v>12</v>
      </c>
      <c r="S17" s="145">
        <v>1</v>
      </c>
      <c r="T17" s="124">
        <v>2</v>
      </c>
      <c r="U17" s="124">
        <v>3</v>
      </c>
      <c r="V17" s="124">
        <v>4</v>
      </c>
      <c r="W17" s="124">
        <v>5</v>
      </c>
      <c r="X17" s="124">
        <v>6</v>
      </c>
      <c r="Y17" s="124">
        <v>7</v>
      </c>
      <c r="Z17" s="124">
        <v>8</v>
      </c>
      <c r="AA17" s="124">
        <v>9</v>
      </c>
      <c r="AB17" s="124">
        <v>10</v>
      </c>
      <c r="AC17" s="124">
        <v>11</v>
      </c>
      <c r="AD17" s="140">
        <v>12</v>
      </c>
      <c r="AE17" s="145">
        <v>1</v>
      </c>
      <c r="AF17" s="124">
        <v>2</v>
      </c>
      <c r="AG17" s="124">
        <v>3</v>
      </c>
      <c r="AH17" s="124">
        <v>4</v>
      </c>
      <c r="AI17" s="124">
        <v>5</v>
      </c>
      <c r="AJ17" s="124">
        <v>6</v>
      </c>
      <c r="AK17" s="124">
        <v>7</v>
      </c>
      <c r="AL17" s="124">
        <v>8</v>
      </c>
      <c r="AM17" s="124">
        <v>9</v>
      </c>
      <c r="AN17" s="124">
        <v>10</v>
      </c>
      <c r="AO17" s="124">
        <v>11</v>
      </c>
      <c r="AP17" s="140">
        <v>12</v>
      </c>
      <c r="AQ17" s="145">
        <v>1</v>
      </c>
      <c r="AR17" s="124">
        <v>2</v>
      </c>
      <c r="AS17" s="124">
        <v>3</v>
      </c>
      <c r="AT17" s="124">
        <v>4</v>
      </c>
      <c r="AU17" s="124">
        <v>5</v>
      </c>
      <c r="AV17" s="124">
        <v>6</v>
      </c>
      <c r="AW17" s="124">
        <v>7</v>
      </c>
      <c r="AX17" s="124">
        <v>8</v>
      </c>
      <c r="AY17" s="124">
        <v>9</v>
      </c>
      <c r="AZ17" s="124">
        <v>10</v>
      </c>
      <c r="BA17" s="124">
        <v>11</v>
      </c>
      <c r="BB17" s="140">
        <v>12</v>
      </c>
      <c r="BC17" s="145">
        <v>1</v>
      </c>
      <c r="BD17" s="124">
        <v>2</v>
      </c>
      <c r="BE17" s="124">
        <v>3</v>
      </c>
      <c r="BF17" s="124">
        <v>4</v>
      </c>
      <c r="BG17" s="124">
        <v>5</v>
      </c>
      <c r="BH17" s="124">
        <v>6</v>
      </c>
      <c r="BI17" s="124">
        <v>7</v>
      </c>
      <c r="BJ17" s="124">
        <v>8</v>
      </c>
      <c r="BK17" s="124">
        <v>9</v>
      </c>
      <c r="BL17" s="124">
        <v>10</v>
      </c>
      <c r="BM17" s="124">
        <v>11</v>
      </c>
      <c r="BN17" s="140">
        <v>12</v>
      </c>
      <c r="BO17" s="145">
        <v>1</v>
      </c>
      <c r="BP17" s="124">
        <v>2</v>
      </c>
      <c r="BQ17" s="124">
        <v>3</v>
      </c>
      <c r="BR17" s="124">
        <v>4</v>
      </c>
      <c r="BS17" s="124">
        <v>5</v>
      </c>
      <c r="BT17" s="124">
        <v>6</v>
      </c>
      <c r="BU17" s="124">
        <v>7</v>
      </c>
      <c r="BV17" s="124">
        <v>8</v>
      </c>
      <c r="BW17" s="124">
        <v>9</v>
      </c>
      <c r="BX17" s="124">
        <v>10</v>
      </c>
      <c r="BY17" s="124">
        <v>11</v>
      </c>
      <c r="BZ17" s="140">
        <v>12</v>
      </c>
      <c r="CA17" s="132">
        <v>1</v>
      </c>
      <c r="CB17" s="124">
        <v>2</v>
      </c>
      <c r="CC17" s="124">
        <v>3</v>
      </c>
      <c r="CD17" s="124">
        <v>4</v>
      </c>
      <c r="CE17" s="124">
        <v>5</v>
      </c>
      <c r="CF17" s="124">
        <v>6</v>
      </c>
      <c r="CG17" s="124">
        <v>7</v>
      </c>
      <c r="CH17" s="124">
        <v>8</v>
      </c>
      <c r="CI17" s="124">
        <v>9</v>
      </c>
      <c r="CJ17" s="124">
        <v>10</v>
      </c>
      <c r="CK17" s="124">
        <v>11</v>
      </c>
      <c r="CL17" s="124">
        <v>12</v>
      </c>
    </row>
    <row r="18" spans="1:90" ht="15" customHeight="1" x14ac:dyDescent="0.3">
      <c r="A18" s="604"/>
      <c r="C18" s="60"/>
      <c r="D18" s="60"/>
      <c r="E18" s="60" t="s">
        <v>169</v>
      </c>
      <c r="F18" s="68">
        <v>250000</v>
      </c>
      <c r="G18" s="84"/>
      <c r="H18" s="85"/>
      <c r="I18" s="85"/>
      <c r="J18" s="85"/>
      <c r="K18" s="85"/>
      <c r="L18" s="85"/>
      <c r="M18" s="85"/>
      <c r="N18" s="93"/>
      <c r="O18" s="93"/>
      <c r="P18" s="93"/>
      <c r="Q18" s="85"/>
      <c r="R18" s="86"/>
      <c r="S18" s="87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3"/>
      <c r="AE18" s="84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6"/>
      <c r="AQ18" s="84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6"/>
      <c r="BC18" s="84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6"/>
      <c r="BO18" s="84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  <c r="CA18" s="134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6"/>
    </row>
    <row r="19" spans="1:90" ht="15" customHeight="1" x14ac:dyDescent="0.3">
      <c r="A19" s="604"/>
      <c r="C19" s="60"/>
      <c r="D19" s="60"/>
      <c r="E19" s="60" t="s">
        <v>179</v>
      </c>
      <c r="F19" s="68">
        <v>200000</v>
      </c>
      <c r="G19" s="84"/>
      <c r="H19" s="85"/>
      <c r="I19" s="85"/>
      <c r="J19" s="85"/>
      <c r="K19" s="85"/>
      <c r="L19" s="85"/>
      <c r="M19" s="85"/>
      <c r="N19" s="93"/>
      <c r="O19" s="93"/>
      <c r="P19" s="93"/>
      <c r="Q19" s="85"/>
      <c r="R19" s="86"/>
      <c r="S19" s="92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86"/>
      <c r="AE19" s="158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56"/>
      <c r="AQ19" s="84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6"/>
      <c r="BC19" s="84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6"/>
      <c r="BO19" s="84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  <c r="CA19" s="134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6"/>
    </row>
    <row r="20" spans="1:90" ht="15" customHeight="1" x14ac:dyDescent="0.3">
      <c r="A20" s="604"/>
      <c r="C20" s="60" t="s">
        <v>267</v>
      </c>
      <c r="D20" s="60"/>
      <c r="E20" s="62" t="s">
        <v>170</v>
      </c>
      <c r="F20" s="68"/>
      <c r="G20" s="84"/>
      <c r="H20" s="85"/>
      <c r="I20" s="85"/>
      <c r="J20" s="85"/>
      <c r="K20" s="85"/>
      <c r="L20" s="85"/>
      <c r="M20" s="85"/>
      <c r="N20" s="93"/>
      <c r="O20" s="93"/>
      <c r="P20" s="93"/>
      <c r="Q20" s="85"/>
      <c r="R20" s="86"/>
      <c r="S20" s="9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86"/>
      <c r="AE20" s="87"/>
      <c r="AF20" s="82"/>
      <c r="AG20" s="82"/>
      <c r="AH20" s="82"/>
      <c r="AI20" s="82"/>
      <c r="AJ20" s="82"/>
      <c r="AK20" s="82"/>
      <c r="AL20" s="85"/>
      <c r="AM20" s="85"/>
      <c r="AN20" s="85"/>
      <c r="AO20" s="85"/>
      <c r="AP20" s="86"/>
      <c r="AQ20" s="84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6"/>
      <c r="BC20" s="84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6"/>
      <c r="BO20" s="84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  <c r="CA20" s="134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6"/>
    </row>
    <row r="21" spans="1:90" ht="15" customHeight="1" x14ac:dyDescent="0.3">
      <c r="A21" s="604"/>
      <c r="C21" s="60" t="s">
        <v>260</v>
      </c>
      <c r="D21" s="60"/>
      <c r="E21" s="62" t="s">
        <v>180</v>
      </c>
      <c r="F21" s="68"/>
      <c r="G21" s="84"/>
      <c r="H21" s="85"/>
      <c r="I21" s="85"/>
      <c r="J21" s="85"/>
      <c r="K21" s="85"/>
      <c r="L21" s="85"/>
      <c r="M21" s="85"/>
      <c r="N21" s="93"/>
      <c r="O21" s="93"/>
      <c r="P21" s="93"/>
      <c r="Q21" s="85"/>
      <c r="R21" s="86"/>
      <c r="S21" s="92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86"/>
      <c r="AE21" s="84"/>
      <c r="AF21" s="85"/>
      <c r="AG21" s="85"/>
      <c r="AH21" s="85"/>
      <c r="AI21" s="85"/>
      <c r="AJ21" s="85"/>
      <c r="AK21" s="85"/>
      <c r="AL21" s="82"/>
      <c r="AM21" s="82"/>
      <c r="AN21" s="82"/>
      <c r="AO21" s="82"/>
      <c r="AP21" s="83"/>
      <c r="AQ21" s="84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6"/>
      <c r="BC21" s="84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6"/>
      <c r="BO21" s="84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  <c r="CA21" s="134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6"/>
    </row>
    <row r="22" spans="1:90" ht="15" customHeight="1" x14ac:dyDescent="0.3">
      <c r="A22" s="604"/>
      <c r="C22" s="62" t="s">
        <v>261</v>
      </c>
      <c r="D22" s="60" t="s">
        <v>113</v>
      </c>
      <c r="E22" s="60"/>
      <c r="F22" s="66"/>
      <c r="G22" s="84"/>
      <c r="H22" s="85"/>
      <c r="I22" s="85"/>
      <c r="J22" s="85"/>
      <c r="K22" s="85"/>
      <c r="L22" s="85"/>
      <c r="M22" s="85"/>
      <c r="N22" s="93"/>
      <c r="O22" s="93"/>
      <c r="P22" s="93"/>
      <c r="Q22" s="85"/>
      <c r="R22" s="86"/>
      <c r="S22" s="9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88"/>
      <c r="AE22" s="92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88"/>
      <c r="AQ22" s="84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6"/>
      <c r="BC22" s="84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6"/>
      <c r="BO22" s="84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  <c r="CA22" s="134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6"/>
    </row>
    <row r="23" spans="1:90" ht="15" customHeight="1" x14ac:dyDescent="0.3">
      <c r="A23" s="604"/>
      <c r="C23" s="62" t="s">
        <v>262</v>
      </c>
      <c r="D23" s="60"/>
      <c r="E23" s="62" t="s">
        <v>181</v>
      </c>
      <c r="F23" s="66"/>
      <c r="G23" s="84"/>
      <c r="H23" s="85"/>
      <c r="I23" s="85"/>
      <c r="J23" s="85"/>
      <c r="K23" s="85"/>
      <c r="L23" s="85"/>
      <c r="M23" s="85"/>
      <c r="N23" s="93"/>
      <c r="O23" s="93"/>
      <c r="P23" s="93"/>
      <c r="Q23" s="85"/>
      <c r="R23" s="86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88"/>
      <c r="AE23" s="92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88"/>
      <c r="AQ23" s="89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6"/>
      <c r="BC23" s="84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6"/>
      <c r="BO23" s="84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  <c r="CA23" s="134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6"/>
    </row>
    <row r="24" spans="1:90" ht="15" customHeight="1" x14ac:dyDescent="0.3">
      <c r="A24" s="604"/>
      <c r="C24" s="60"/>
      <c r="D24" s="60"/>
      <c r="E24" s="62" t="s">
        <v>182</v>
      </c>
      <c r="F24" s="66">
        <v>100000</v>
      </c>
      <c r="G24" s="84"/>
      <c r="H24" s="85"/>
      <c r="I24" s="85"/>
      <c r="J24" s="85"/>
      <c r="K24" s="85"/>
      <c r="L24" s="85"/>
      <c r="M24" s="85"/>
      <c r="N24" s="93"/>
      <c r="O24" s="93"/>
      <c r="P24" s="93"/>
      <c r="Q24" s="85"/>
      <c r="R24" s="86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88"/>
      <c r="AE24" s="92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88"/>
      <c r="AQ24" s="84"/>
      <c r="AR24" s="90"/>
      <c r="AS24" s="90"/>
      <c r="AT24" s="90"/>
      <c r="AU24" s="90"/>
      <c r="AV24" s="85"/>
      <c r="AW24" s="85"/>
      <c r="AX24" s="85"/>
      <c r="AY24" s="85"/>
      <c r="AZ24" s="85"/>
      <c r="BA24" s="85"/>
      <c r="BB24" s="86"/>
      <c r="BC24" s="84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6"/>
      <c r="BO24" s="84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  <c r="CA24" s="134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6"/>
    </row>
    <row r="25" spans="1:90" ht="15" customHeight="1" x14ac:dyDescent="0.3">
      <c r="A25" s="604"/>
      <c r="C25" s="62"/>
      <c r="D25" s="60"/>
      <c r="E25" s="62" t="s">
        <v>268</v>
      </c>
      <c r="F25" s="66">
        <v>3000000</v>
      </c>
      <c r="G25" s="8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88"/>
      <c r="AE25" s="92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88"/>
      <c r="AQ25" s="92"/>
      <c r="AR25" s="93"/>
      <c r="AS25" s="93"/>
      <c r="AT25" s="93"/>
      <c r="AU25" s="93"/>
      <c r="AV25" s="112"/>
      <c r="AW25" s="112"/>
      <c r="AX25" s="112"/>
      <c r="AY25" s="112"/>
      <c r="AZ25" s="112"/>
      <c r="BA25" s="112"/>
      <c r="BB25" s="164"/>
      <c r="BC25" s="169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64"/>
      <c r="BO25" s="89"/>
      <c r="BP25" s="90"/>
      <c r="BQ25" s="90"/>
      <c r="BR25" s="90"/>
      <c r="BS25" s="90"/>
      <c r="BT25" s="90"/>
      <c r="BU25" s="85"/>
      <c r="BV25" s="85"/>
      <c r="BW25" s="85"/>
      <c r="BX25" s="85"/>
      <c r="BY25" s="85"/>
      <c r="BZ25" s="86"/>
      <c r="CA25" s="134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6"/>
    </row>
    <row r="26" spans="1:90" ht="15" customHeight="1" x14ac:dyDescent="0.3">
      <c r="A26" s="604"/>
      <c r="C26" s="62"/>
      <c r="D26" s="60"/>
      <c r="E26" s="62" t="s">
        <v>269</v>
      </c>
      <c r="F26" s="66">
        <v>1000000</v>
      </c>
      <c r="G26" s="84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9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88"/>
      <c r="AE26" s="92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88"/>
      <c r="AQ26" s="92"/>
      <c r="AR26" s="93"/>
      <c r="AS26" s="93"/>
      <c r="AT26" s="93"/>
      <c r="AU26" s="93"/>
      <c r="AV26" s="90"/>
      <c r="AW26" s="90"/>
      <c r="AX26" s="90"/>
      <c r="AY26" s="90"/>
      <c r="AZ26" s="90"/>
      <c r="BA26" s="90"/>
      <c r="BB26" s="91"/>
      <c r="BC26" s="89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1"/>
      <c r="BO26" s="89"/>
      <c r="BP26" s="90"/>
      <c r="BQ26" s="90"/>
      <c r="BR26" s="90"/>
      <c r="BS26" s="90"/>
      <c r="BT26" s="90"/>
      <c r="BU26" s="85"/>
      <c r="BV26" s="85"/>
      <c r="BW26" s="85"/>
      <c r="BX26" s="85"/>
      <c r="BY26" s="85"/>
      <c r="BZ26" s="86"/>
      <c r="CA26" s="134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6"/>
    </row>
    <row r="27" spans="1:90" ht="15" customHeight="1" x14ac:dyDescent="0.3">
      <c r="A27" s="604"/>
      <c r="C27" s="62"/>
      <c r="D27" s="60"/>
      <c r="E27" s="62" t="s">
        <v>270</v>
      </c>
      <c r="F27" s="66">
        <v>1000000</v>
      </c>
      <c r="G27" s="8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/>
      <c r="S27" s="92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88"/>
      <c r="AE27" s="92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88"/>
      <c r="AQ27" s="92"/>
      <c r="AR27" s="93"/>
      <c r="AS27" s="93"/>
      <c r="AT27" s="93"/>
      <c r="AU27" s="93"/>
      <c r="AV27" s="90"/>
      <c r="AW27" s="90"/>
      <c r="AX27" s="90"/>
      <c r="AY27" s="90"/>
      <c r="AZ27" s="90"/>
      <c r="BA27" s="90"/>
      <c r="BB27" s="91"/>
      <c r="BC27" s="89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1"/>
      <c r="BO27" s="89"/>
      <c r="BP27" s="90"/>
      <c r="BQ27" s="90"/>
      <c r="BR27" s="90"/>
      <c r="BS27" s="90"/>
      <c r="BT27" s="90"/>
      <c r="BU27" s="93"/>
      <c r="BV27" s="93"/>
      <c r="BW27" s="93"/>
      <c r="BX27" s="93"/>
      <c r="BY27" s="93"/>
      <c r="BZ27" s="88"/>
      <c r="CA27" s="134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6"/>
    </row>
    <row r="28" spans="1:90" ht="15" customHeight="1" x14ac:dyDescent="0.3">
      <c r="A28" s="604"/>
      <c r="C28" s="62"/>
      <c r="D28" s="60"/>
      <c r="E28" s="62" t="s">
        <v>186</v>
      </c>
      <c r="F28" s="66"/>
      <c r="G28" s="8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/>
      <c r="S28" s="92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88"/>
      <c r="AE28" s="92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88"/>
      <c r="AQ28" s="92"/>
      <c r="AR28" s="93"/>
      <c r="AS28" s="93"/>
      <c r="AT28" s="93"/>
      <c r="AU28" s="93"/>
      <c r="AV28" s="93"/>
      <c r="AW28" s="93"/>
      <c r="AX28" s="93"/>
      <c r="AY28" s="85"/>
      <c r="AZ28" s="85"/>
      <c r="BA28" s="85"/>
      <c r="BB28" s="86"/>
      <c r="BC28" s="84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6"/>
      <c r="BO28" s="84"/>
      <c r="BP28" s="85"/>
      <c r="BQ28" s="85"/>
      <c r="BR28" s="85"/>
      <c r="BS28" s="85"/>
      <c r="BT28" s="85"/>
      <c r="BU28" s="112"/>
      <c r="BV28" s="112"/>
      <c r="BW28" s="112"/>
      <c r="BX28" s="112"/>
      <c r="BY28" s="112"/>
      <c r="BZ28" s="164"/>
      <c r="CA28" s="134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6"/>
    </row>
    <row r="29" spans="1:90" ht="15" customHeight="1" x14ac:dyDescent="0.3">
      <c r="A29" s="604"/>
      <c r="C29" s="60"/>
      <c r="D29" s="60"/>
      <c r="E29" s="62" t="s">
        <v>187</v>
      </c>
      <c r="F29" s="66"/>
      <c r="G29" s="84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  <c r="S29" s="84"/>
      <c r="T29" s="85"/>
      <c r="U29" s="85"/>
      <c r="V29" s="85"/>
      <c r="W29" s="85"/>
      <c r="X29" s="93"/>
      <c r="Y29" s="93"/>
      <c r="Z29" s="93"/>
      <c r="AA29" s="93"/>
      <c r="AB29" s="93"/>
      <c r="AC29" s="93"/>
      <c r="AD29" s="88"/>
      <c r="AE29" s="92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88"/>
      <c r="AQ29" s="92"/>
      <c r="AR29" s="93"/>
      <c r="AS29" s="93"/>
      <c r="AT29" s="93"/>
      <c r="AU29" s="93"/>
      <c r="AV29" s="93"/>
      <c r="AW29" s="93"/>
      <c r="AX29" s="93"/>
      <c r="AY29" s="85"/>
      <c r="AZ29" s="85"/>
      <c r="BA29" s="85"/>
      <c r="BB29" s="86"/>
      <c r="BC29" s="84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6"/>
      <c r="BO29" s="84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  <c r="CA29" s="149"/>
      <c r="CB29" s="90"/>
      <c r="CC29" s="90"/>
      <c r="CD29" s="90"/>
      <c r="CE29" s="90"/>
      <c r="CF29" s="85"/>
      <c r="CG29" s="85"/>
      <c r="CH29" s="85"/>
      <c r="CI29" s="85"/>
      <c r="CJ29" s="85"/>
      <c r="CK29" s="85"/>
      <c r="CL29" s="86"/>
    </row>
    <row r="30" spans="1:90" ht="15" customHeight="1" thickBot="1" x14ac:dyDescent="0.35">
      <c r="A30" s="604"/>
      <c r="B30" s="195"/>
      <c r="C30" s="58"/>
      <c r="D30" s="58"/>
      <c r="E30" s="41" t="s">
        <v>160</v>
      </c>
      <c r="F30" s="47">
        <f>SUM(F18:F29)</f>
        <v>5550000</v>
      </c>
      <c r="G30" s="96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8"/>
      <c r="S30" s="96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8"/>
      <c r="AE30" s="96"/>
      <c r="AF30" s="97"/>
      <c r="AG30" s="97"/>
      <c r="AH30" s="97"/>
      <c r="AI30" s="97"/>
      <c r="AJ30" s="97"/>
      <c r="AK30" s="97"/>
      <c r="AL30" s="97"/>
      <c r="AM30" s="138"/>
      <c r="AN30" s="138"/>
      <c r="AO30" s="138"/>
      <c r="AP30" s="147"/>
      <c r="AQ30" s="153"/>
      <c r="AR30" s="138"/>
      <c r="AS30" s="138"/>
      <c r="AT30" s="138"/>
      <c r="AU30" s="97"/>
      <c r="AV30" s="97"/>
      <c r="AW30" s="97"/>
      <c r="AX30" s="97"/>
      <c r="AY30" s="97"/>
      <c r="AZ30" s="97"/>
      <c r="BA30" s="97"/>
      <c r="BB30" s="98"/>
      <c r="BC30" s="96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8"/>
      <c r="BO30" s="96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8"/>
      <c r="CA30" s="135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8"/>
    </row>
    <row r="31" spans="1:90" ht="15" customHeight="1" x14ac:dyDescent="0.3">
      <c r="A31" s="603" t="s">
        <v>460</v>
      </c>
      <c r="B31" s="192">
        <v>266</v>
      </c>
      <c r="C31" s="52" t="s">
        <v>271</v>
      </c>
      <c r="D31" s="56" t="s">
        <v>112</v>
      </c>
      <c r="E31" s="56"/>
      <c r="F31" s="65"/>
      <c r="G31" s="145">
        <v>1</v>
      </c>
      <c r="H31" s="124">
        <v>2</v>
      </c>
      <c r="I31" s="124">
        <v>3</v>
      </c>
      <c r="J31" s="124">
        <v>4</v>
      </c>
      <c r="K31" s="124">
        <v>5</v>
      </c>
      <c r="L31" s="124">
        <v>6</v>
      </c>
      <c r="M31" s="124">
        <v>7</v>
      </c>
      <c r="N31" s="124">
        <v>8</v>
      </c>
      <c r="O31" s="124">
        <v>9</v>
      </c>
      <c r="P31" s="124">
        <v>10</v>
      </c>
      <c r="Q31" s="124">
        <v>11</v>
      </c>
      <c r="R31" s="140">
        <v>12</v>
      </c>
      <c r="S31" s="145">
        <v>1</v>
      </c>
      <c r="T31" s="124">
        <v>2</v>
      </c>
      <c r="U31" s="124">
        <v>3</v>
      </c>
      <c r="V31" s="124">
        <v>4</v>
      </c>
      <c r="W31" s="124">
        <v>5</v>
      </c>
      <c r="X31" s="124">
        <v>6</v>
      </c>
      <c r="Y31" s="124">
        <v>7</v>
      </c>
      <c r="Z31" s="124">
        <v>8</v>
      </c>
      <c r="AA31" s="124">
        <v>9</v>
      </c>
      <c r="AB31" s="124">
        <v>10</v>
      </c>
      <c r="AC31" s="124">
        <v>11</v>
      </c>
      <c r="AD31" s="140">
        <v>12</v>
      </c>
      <c r="AE31" s="145">
        <v>1</v>
      </c>
      <c r="AF31" s="124">
        <v>2</v>
      </c>
      <c r="AG31" s="124">
        <v>3</v>
      </c>
      <c r="AH31" s="124">
        <v>4</v>
      </c>
      <c r="AI31" s="124">
        <v>5</v>
      </c>
      <c r="AJ31" s="124">
        <v>6</v>
      </c>
      <c r="AK31" s="124">
        <v>7</v>
      </c>
      <c r="AL31" s="124">
        <v>8</v>
      </c>
      <c r="AM31" s="124">
        <v>9</v>
      </c>
      <c r="AN31" s="124">
        <v>10</v>
      </c>
      <c r="AO31" s="124">
        <v>11</v>
      </c>
      <c r="AP31" s="140">
        <v>12</v>
      </c>
      <c r="AQ31" s="145">
        <v>1</v>
      </c>
      <c r="AR31" s="124">
        <v>2</v>
      </c>
      <c r="AS31" s="124">
        <v>3</v>
      </c>
      <c r="AT31" s="124">
        <v>4</v>
      </c>
      <c r="AU31" s="124">
        <v>5</v>
      </c>
      <c r="AV31" s="124">
        <v>6</v>
      </c>
      <c r="AW31" s="124">
        <v>7</v>
      </c>
      <c r="AX31" s="124">
        <v>8</v>
      </c>
      <c r="AY31" s="124">
        <v>9</v>
      </c>
      <c r="AZ31" s="124">
        <v>10</v>
      </c>
      <c r="BA31" s="124">
        <v>11</v>
      </c>
      <c r="BB31" s="140">
        <v>12</v>
      </c>
      <c r="BC31" s="145">
        <v>1</v>
      </c>
      <c r="BD31" s="124">
        <v>2</v>
      </c>
      <c r="BE31" s="124">
        <v>3</v>
      </c>
      <c r="BF31" s="124">
        <v>4</v>
      </c>
      <c r="BG31" s="124">
        <v>5</v>
      </c>
      <c r="BH31" s="124">
        <v>6</v>
      </c>
      <c r="BI31" s="124">
        <v>7</v>
      </c>
      <c r="BJ31" s="124">
        <v>8</v>
      </c>
      <c r="BK31" s="124">
        <v>9</v>
      </c>
      <c r="BL31" s="124">
        <v>10</v>
      </c>
      <c r="BM31" s="124">
        <v>11</v>
      </c>
      <c r="BN31" s="140">
        <v>12</v>
      </c>
      <c r="BO31" s="145">
        <v>1</v>
      </c>
      <c r="BP31" s="124">
        <v>2</v>
      </c>
      <c r="BQ31" s="124">
        <v>3</v>
      </c>
      <c r="BR31" s="124">
        <v>4</v>
      </c>
      <c r="BS31" s="124">
        <v>5</v>
      </c>
      <c r="BT31" s="124">
        <v>6</v>
      </c>
      <c r="BU31" s="124">
        <v>7</v>
      </c>
      <c r="BV31" s="124">
        <v>8</v>
      </c>
      <c r="BW31" s="124">
        <v>9</v>
      </c>
      <c r="BX31" s="124">
        <v>10</v>
      </c>
      <c r="BY31" s="124">
        <v>11</v>
      </c>
      <c r="BZ31" s="140">
        <v>12</v>
      </c>
      <c r="CA31" s="132">
        <v>1</v>
      </c>
      <c r="CB31" s="124">
        <v>2</v>
      </c>
      <c r="CC31" s="124">
        <v>3</v>
      </c>
      <c r="CD31" s="124">
        <v>4</v>
      </c>
      <c r="CE31" s="124">
        <v>5</v>
      </c>
      <c r="CF31" s="124">
        <v>6</v>
      </c>
      <c r="CG31" s="124">
        <v>7</v>
      </c>
      <c r="CH31" s="124">
        <v>8</v>
      </c>
      <c r="CI31" s="124">
        <v>9</v>
      </c>
      <c r="CJ31" s="124">
        <v>10</v>
      </c>
      <c r="CK31" s="124">
        <v>11</v>
      </c>
      <c r="CL31" s="124">
        <v>12</v>
      </c>
    </row>
    <row r="32" spans="1:90" ht="15" customHeight="1" x14ac:dyDescent="0.3">
      <c r="A32" s="604"/>
      <c r="C32" s="60"/>
      <c r="D32" s="60"/>
      <c r="E32" s="60" t="s">
        <v>272</v>
      </c>
      <c r="F32" s="66">
        <v>0</v>
      </c>
      <c r="G32" s="84"/>
      <c r="H32" s="85"/>
      <c r="I32" s="85"/>
      <c r="J32" s="80"/>
      <c r="K32" s="80"/>
      <c r="L32" s="80"/>
      <c r="M32" s="80"/>
      <c r="N32" s="80"/>
      <c r="O32" s="80"/>
      <c r="P32" s="80"/>
      <c r="Q32" s="80"/>
      <c r="R32" s="81"/>
      <c r="S32" s="92"/>
      <c r="T32" s="93"/>
      <c r="U32" s="93"/>
      <c r="V32" s="93"/>
      <c r="W32" s="93"/>
      <c r="X32" s="93"/>
      <c r="Y32" s="93"/>
      <c r="Z32" s="93"/>
      <c r="AA32" s="93"/>
      <c r="AB32" s="80"/>
      <c r="AC32" s="80"/>
      <c r="AD32" s="81"/>
      <c r="AE32" s="79"/>
      <c r="AF32" s="80"/>
      <c r="AG32" s="80"/>
      <c r="AH32" s="85"/>
      <c r="AI32" s="85"/>
      <c r="AJ32" s="113"/>
      <c r="AK32" s="80"/>
      <c r="AL32" s="80"/>
      <c r="AM32" s="80"/>
      <c r="AN32" s="80"/>
      <c r="AO32" s="80"/>
      <c r="AP32" s="86"/>
      <c r="AQ32" s="84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C32" s="84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6"/>
      <c r="BO32" s="84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  <c r="CA32" s="134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6"/>
    </row>
    <row r="33" spans="1:90" ht="15" customHeight="1" x14ac:dyDescent="0.3">
      <c r="A33" s="604"/>
      <c r="C33" s="60"/>
      <c r="D33" s="60"/>
      <c r="E33" s="60" t="s">
        <v>273</v>
      </c>
      <c r="F33" s="66">
        <v>200000</v>
      </c>
      <c r="G33" s="84"/>
      <c r="H33" s="85"/>
      <c r="I33" s="85"/>
      <c r="J33" s="80"/>
      <c r="K33" s="80"/>
      <c r="L33" s="80"/>
      <c r="M33" s="80"/>
      <c r="N33" s="80"/>
      <c r="O33" s="80"/>
      <c r="P33" s="80"/>
      <c r="Q33" s="80"/>
      <c r="R33" s="81"/>
      <c r="S33" s="9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81"/>
      <c r="AE33" s="79"/>
      <c r="AF33" s="80"/>
      <c r="AG33" s="80"/>
      <c r="AH33" s="80"/>
      <c r="AI33" s="85"/>
      <c r="AJ33" s="113"/>
      <c r="AK33" s="113"/>
      <c r="AL33" s="113"/>
      <c r="AM33" s="113"/>
      <c r="AN33" s="113"/>
      <c r="AO33" s="85"/>
      <c r="AP33" s="86"/>
      <c r="AQ33" s="84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C33" s="84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6"/>
      <c r="BO33" s="84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134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6"/>
    </row>
    <row r="34" spans="1:90" ht="15" customHeight="1" x14ac:dyDescent="0.3">
      <c r="A34" s="604"/>
      <c r="C34" s="60"/>
      <c r="D34" s="60"/>
      <c r="E34" s="60" t="s">
        <v>274</v>
      </c>
      <c r="F34" s="66">
        <v>0</v>
      </c>
      <c r="G34" s="84"/>
      <c r="H34" s="85"/>
      <c r="I34" s="85"/>
      <c r="J34" s="80"/>
      <c r="K34" s="80"/>
      <c r="L34" s="80"/>
      <c r="M34" s="80"/>
      <c r="N34" s="80"/>
      <c r="O34" s="80"/>
      <c r="P34" s="80"/>
      <c r="Q34" s="80"/>
      <c r="R34" s="81"/>
      <c r="S34" s="9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81"/>
      <c r="AE34" s="79"/>
      <c r="AF34" s="80"/>
      <c r="AG34" s="80"/>
      <c r="AH34" s="80"/>
      <c r="AI34" s="80"/>
      <c r="AJ34" s="80"/>
      <c r="AK34" s="85"/>
      <c r="AL34" s="85"/>
      <c r="AM34" s="85"/>
      <c r="AN34" s="85"/>
      <c r="AO34" s="113"/>
      <c r="AP34" s="159"/>
      <c r="AQ34" s="165"/>
      <c r="AR34" s="113"/>
      <c r="AS34" s="113"/>
      <c r="AT34" s="113"/>
      <c r="AU34" s="85"/>
      <c r="AV34" s="85"/>
      <c r="AW34" s="85"/>
      <c r="AX34" s="85"/>
      <c r="AY34" s="85"/>
      <c r="AZ34" s="85"/>
      <c r="BA34" s="85"/>
      <c r="BB34" s="86"/>
      <c r="BC34" s="84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6"/>
      <c r="BO34" s="84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  <c r="CA34" s="134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6"/>
    </row>
    <row r="35" spans="1:90" ht="15" customHeight="1" x14ac:dyDescent="0.3">
      <c r="A35" s="604"/>
      <c r="C35" s="60"/>
      <c r="D35" s="60"/>
      <c r="E35" s="62"/>
      <c r="F35" s="66"/>
      <c r="G35" s="8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8"/>
      <c r="S35" s="79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6"/>
      <c r="AE35" s="84"/>
      <c r="AF35" s="85"/>
      <c r="AG35" s="85"/>
      <c r="AH35" s="85"/>
      <c r="AI35" s="80"/>
      <c r="AJ35" s="80"/>
      <c r="AK35" s="80"/>
      <c r="AL35" s="80"/>
      <c r="AM35" s="80"/>
      <c r="AN35" s="80"/>
      <c r="AO35" s="80"/>
      <c r="AP35" s="81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C35" s="84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6"/>
      <c r="BO35" s="84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134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6"/>
    </row>
    <row r="36" spans="1:90" ht="15" customHeight="1" x14ac:dyDescent="0.3">
      <c r="A36" s="604"/>
      <c r="C36" s="60"/>
      <c r="D36" s="60"/>
      <c r="E36" s="62"/>
      <c r="F36" s="66"/>
      <c r="G36" s="8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8"/>
      <c r="S36" s="79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6"/>
      <c r="AE36" s="84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6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6"/>
      <c r="BC36" s="84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6"/>
      <c r="BO36" s="84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  <c r="CA36" s="134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6"/>
    </row>
    <row r="37" spans="1:90" ht="15" customHeight="1" x14ac:dyDescent="0.3">
      <c r="A37" s="604"/>
      <c r="C37" s="60" t="s">
        <v>259</v>
      </c>
      <c r="D37" s="60" t="s">
        <v>113</v>
      </c>
      <c r="E37" s="60"/>
      <c r="F37" s="66"/>
      <c r="G37" s="8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8"/>
      <c r="S37" s="79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8"/>
      <c r="AE37" s="92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88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84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6"/>
      <c r="BO37" s="84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  <c r="CA37" s="134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6"/>
    </row>
    <row r="38" spans="1:90" ht="15" customHeight="1" x14ac:dyDescent="0.3">
      <c r="A38" s="604"/>
      <c r="C38" s="60" t="s">
        <v>275</v>
      </c>
      <c r="D38" s="60"/>
      <c r="E38" s="62" t="s">
        <v>276</v>
      </c>
      <c r="F38" s="66">
        <v>13800000</v>
      </c>
      <c r="G38" s="8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8"/>
      <c r="S38" s="79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8"/>
      <c r="AE38" s="92"/>
      <c r="AF38" s="93"/>
      <c r="AG38" s="93"/>
      <c r="AH38" s="93"/>
      <c r="AI38" s="93"/>
      <c r="AJ38" s="93"/>
      <c r="AK38" s="93"/>
      <c r="AL38" s="93"/>
      <c r="AM38" s="93"/>
      <c r="AN38" s="93"/>
      <c r="AO38" s="80"/>
      <c r="AP38" s="81"/>
      <c r="AQ38" s="79"/>
      <c r="AR38" s="80"/>
      <c r="AS38" s="80"/>
      <c r="AT38" s="80"/>
      <c r="AU38" s="113"/>
      <c r="AV38" s="113"/>
      <c r="AW38" s="113"/>
      <c r="AX38" s="113"/>
      <c r="AY38" s="113"/>
      <c r="AZ38" s="113"/>
      <c r="BA38" s="113"/>
      <c r="BB38" s="159"/>
      <c r="BC38" s="16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6"/>
      <c r="BO38" s="84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  <c r="CA38" s="134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6"/>
    </row>
    <row r="39" spans="1:90" ht="15" customHeight="1" x14ac:dyDescent="0.3">
      <c r="A39" s="604"/>
      <c r="C39" s="62" t="s">
        <v>277</v>
      </c>
      <c r="D39" s="60"/>
      <c r="E39" s="62" t="s">
        <v>278</v>
      </c>
      <c r="F39" s="66">
        <v>3000000</v>
      </c>
      <c r="G39" s="8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8"/>
      <c r="S39" s="79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8"/>
      <c r="AE39" s="92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88"/>
      <c r="AQ39" s="84"/>
      <c r="AR39" s="85"/>
      <c r="AS39" s="85"/>
      <c r="AT39" s="85"/>
      <c r="AU39" s="80"/>
      <c r="AV39" s="80"/>
      <c r="AW39" s="80"/>
      <c r="AX39" s="80"/>
      <c r="AY39" s="80"/>
      <c r="AZ39" s="80"/>
      <c r="BA39" s="80"/>
      <c r="BB39" s="81"/>
      <c r="BC39" s="84"/>
      <c r="BD39" s="113"/>
      <c r="BE39" s="113"/>
      <c r="BF39" s="113"/>
      <c r="BG39" s="113"/>
      <c r="BH39" s="80"/>
      <c r="BI39" s="80"/>
      <c r="BJ39" s="85"/>
      <c r="BK39" s="85"/>
      <c r="BL39" s="85"/>
      <c r="BM39" s="85"/>
      <c r="BN39" s="86"/>
      <c r="BO39" s="84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  <c r="CA39" s="134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6"/>
    </row>
    <row r="40" spans="1:90" ht="15" customHeight="1" x14ac:dyDescent="0.3">
      <c r="A40" s="604"/>
      <c r="C40" s="62" t="s">
        <v>279</v>
      </c>
      <c r="D40" s="60"/>
      <c r="E40" s="62" t="s">
        <v>280</v>
      </c>
      <c r="F40" s="66"/>
      <c r="G40" s="8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8"/>
      <c r="S40" s="79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1"/>
      <c r="AE40" s="79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1"/>
      <c r="AQ40" s="84"/>
      <c r="AR40" s="85"/>
      <c r="AS40" s="85"/>
      <c r="AT40" s="85"/>
      <c r="AU40" s="80"/>
      <c r="AV40" s="80"/>
      <c r="AW40" s="80"/>
      <c r="AX40" s="80"/>
      <c r="AY40" s="80"/>
      <c r="AZ40" s="80"/>
      <c r="BA40" s="80"/>
      <c r="BB40" s="81"/>
      <c r="BC40" s="84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6"/>
      <c r="BO40" s="84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  <c r="CA40" s="134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6"/>
    </row>
    <row r="41" spans="1:90" ht="15" customHeight="1" x14ac:dyDescent="0.3">
      <c r="A41" s="604"/>
      <c r="C41" s="60"/>
      <c r="D41" s="60"/>
      <c r="E41" s="62"/>
      <c r="F41" s="66"/>
      <c r="G41" s="8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8"/>
      <c r="S41" s="9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88"/>
      <c r="AE41" s="79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1"/>
      <c r="AQ41" s="84"/>
      <c r="AR41" s="85"/>
      <c r="AS41" s="85"/>
      <c r="AT41" s="85"/>
      <c r="AU41" s="80"/>
      <c r="AV41" s="80"/>
      <c r="AW41" s="80"/>
      <c r="AX41" s="80"/>
      <c r="AY41" s="80"/>
      <c r="AZ41" s="80"/>
      <c r="BA41" s="80"/>
      <c r="BB41" s="81"/>
      <c r="BC41" s="84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6"/>
      <c r="BO41" s="84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  <c r="CA41" s="134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6"/>
    </row>
    <row r="42" spans="1:90" ht="15" customHeight="1" x14ac:dyDescent="0.3">
      <c r="A42" s="604"/>
      <c r="C42" s="60"/>
      <c r="D42" s="60"/>
      <c r="E42" s="62"/>
      <c r="F42" s="66"/>
      <c r="G42" s="8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8"/>
      <c r="S42" s="9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88"/>
      <c r="AE42" s="79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1"/>
      <c r="AQ42" s="79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1"/>
      <c r="BC42" s="84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6"/>
      <c r="BO42" s="84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  <c r="CA42" s="134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6"/>
    </row>
    <row r="43" spans="1:90" ht="15" customHeight="1" x14ac:dyDescent="0.3">
      <c r="A43" s="604"/>
      <c r="C43" s="60"/>
      <c r="D43" s="60"/>
      <c r="E43" s="62"/>
      <c r="F43" s="66"/>
      <c r="G43" s="8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8"/>
      <c r="S43" s="9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88"/>
      <c r="AE43" s="92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88"/>
      <c r="AQ43" s="79"/>
      <c r="AR43" s="80"/>
      <c r="AS43" s="80"/>
      <c r="AT43" s="80"/>
      <c r="AU43" s="85"/>
      <c r="AV43" s="85"/>
      <c r="AW43" s="85"/>
      <c r="AX43" s="85"/>
      <c r="AY43" s="85"/>
      <c r="AZ43" s="85"/>
      <c r="BA43" s="85"/>
      <c r="BB43" s="86"/>
      <c r="BC43" s="84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6"/>
      <c r="BO43" s="84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134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6"/>
    </row>
    <row r="44" spans="1:90" ht="15" customHeight="1" x14ac:dyDescent="0.3">
      <c r="A44" s="604"/>
      <c r="C44" s="60"/>
      <c r="D44" s="60"/>
      <c r="E44" s="62"/>
      <c r="F44" s="66"/>
      <c r="G44" s="8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6"/>
      <c r="S44" s="84"/>
      <c r="T44" s="85"/>
      <c r="U44" s="85"/>
      <c r="V44" s="85"/>
      <c r="W44" s="85"/>
      <c r="X44" s="93"/>
      <c r="Y44" s="93"/>
      <c r="Z44" s="93"/>
      <c r="AA44" s="93"/>
      <c r="AB44" s="93"/>
      <c r="AC44" s="93"/>
      <c r="AD44" s="88"/>
      <c r="AE44" s="92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88"/>
      <c r="AQ44" s="79"/>
      <c r="AR44" s="80"/>
      <c r="AS44" s="80"/>
      <c r="AT44" s="80"/>
      <c r="AU44" s="85"/>
      <c r="AV44" s="85"/>
      <c r="AW44" s="85"/>
      <c r="AX44" s="85"/>
      <c r="AY44" s="85"/>
      <c r="AZ44" s="85"/>
      <c r="BA44" s="85"/>
      <c r="BB44" s="86"/>
      <c r="BC44" s="84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6"/>
      <c r="BO44" s="84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  <c r="CA44" s="134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6"/>
    </row>
    <row r="45" spans="1:90" ht="15" customHeight="1" thickBot="1" x14ac:dyDescent="0.35">
      <c r="A45" s="605"/>
      <c r="B45" s="195"/>
      <c r="C45" s="58"/>
      <c r="D45" s="58"/>
      <c r="E45" s="41" t="s">
        <v>160</v>
      </c>
      <c r="F45" s="47">
        <f>SUM(F32:F44)</f>
        <v>17000000</v>
      </c>
      <c r="G45" s="96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8"/>
      <c r="S45" s="96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8"/>
      <c r="AE45" s="96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8"/>
      <c r="AQ45" s="96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8"/>
      <c r="BC45" s="96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8"/>
      <c r="BO45" s="96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8"/>
      <c r="CA45" s="135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8"/>
    </row>
    <row r="46" spans="1:90" ht="15" customHeight="1" x14ac:dyDescent="0.3">
      <c r="A46" s="603" t="s">
        <v>461</v>
      </c>
      <c r="B46" s="192">
        <v>304</v>
      </c>
      <c r="C46" s="52" t="s">
        <v>281</v>
      </c>
      <c r="D46" s="56" t="s">
        <v>112</v>
      </c>
      <c r="E46" s="56"/>
      <c r="F46" s="65"/>
      <c r="G46" s="145">
        <v>1</v>
      </c>
      <c r="H46" s="124">
        <v>2</v>
      </c>
      <c r="I46" s="124">
        <v>3</v>
      </c>
      <c r="J46" s="124">
        <v>4</v>
      </c>
      <c r="K46" s="124">
        <v>5</v>
      </c>
      <c r="L46" s="124">
        <v>6</v>
      </c>
      <c r="M46" s="124">
        <v>7</v>
      </c>
      <c r="N46" s="124">
        <v>8</v>
      </c>
      <c r="O46" s="124">
        <v>9</v>
      </c>
      <c r="P46" s="124">
        <v>10</v>
      </c>
      <c r="Q46" s="124">
        <v>11</v>
      </c>
      <c r="R46" s="140">
        <v>12</v>
      </c>
      <c r="S46" s="145">
        <v>1</v>
      </c>
      <c r="T46" s="124">
        <v>2</v>
      </c>
      <c r="U46" s="124">
        <v>3</v>
      </c>
      <c r="V46" s="124">
        <v>4</v>
      </c>
      <c r="W46" s="124">
        <v>5</v>
      </c>
      <c r="X46" s="124">
        <v>6</v>
      </c>
      <c r="Y46" s="124">
        <v>7</v>
      </c>
      <c r="Z46" s="124">
        <v>8</v>
      </c>
      <c r="AA46" s="124">
        <v>9</v>
      </c>
      <c r="AB46" s="124">
        <v>10</v>
      </c>
      <c r="AC46" s="124">
        <v>11</v>
      </c>
      <c r="AD46" s="140">
        <v>12</v>
      </c>
      <c r="AE46" s="145">
        <v>1</v>
      </c>
      <c r="AF46" s="124">
        <v>2</v>
      </c>
      <c r="AG46" s="124">
        <v>3</v>
      </c>
      <c r="AH46" s="124">
        <v>4</v>
      </c>
      <c r="AI46" s="124">
        <v>5</v>
      </c>
      <c r="AJ46" s="124">
        <v>6</v>
      </c>
      <c r="AK46" s="124">
        <v>7</v>
      </c>
      <c r="AL46" s="124">
        <v>8</v>
      </c>
      <c r="AM46" s="124">
        <v>9</v>
      </c>
      <c r="AN46" s="124">
        <v>10</v>
      </c>
      <c r="AO46" s="124">
        <v>11</v>
      </c>
      <c r="AP46" s="140">
        <v>12</v>
      </c>
      <c r="AQ46" s="145">
        <v>1</v>
      </c>
      <c r="AR46" s="124">
        <v>2</v>
      </c>
      <c r="AS46" s="124">
        <v>3</v>
      </c>
      <c r="AT46" s="124">
        <v>4</v>
      </c>
      <c r="AU46" s="124">
        <v>5</v>
      </c>
      <c r="AV46" s="124">
        <v>6</v>
      </c>
      <c r="AW46" s="124">
        <v>7</v>
      </c>
      <c r="AX46" s="124">
        <v>8</v>
      </c>
      <c r="AY46" s="124">
        <v>9</v>
      </c>
      <c r="AZ46" s="124">
        <v>10</v>
      </c>
      <c r="BA46" s="124">
        <v>11</v>
      </c>
      <c r="BB46" s="140">
        <v>12</v>
      </c>
      <c r="BC46" s="145">
        <v>1</v>
      </c>
      <c r="BD46" s="124">
        <v>2</v>
      </c>
      <c r="BE46" s="124">
        <v>3</v>
      </c>
      <c r="BF46" s="124">
        <v>4</v>
      </c>
      <c r="BG46" s="124">
        <v>5</v>
      </c>
      <c r="BH46" s="124">
        <v>6</v>
      </c>
      <c r="BI46" s="124">
        <v>7</v>
      </c>
      <c r="BJ46" s="124">
        <v>8</v>
      </c>
      <c r="BK46" s="124">
        <v>9</v>
      </c>
      <c r="BL46" s="124">
        <v>10</v>
      </c>
      <c r="BM46" s="124">
        <v>11</v>
      </c>
      <c r="BN46" s="140">
        <v>12</v>
      </c>
      <c r="BO46" s="145">
        <v>1</v>
      </c>
      <c r="BP46" s="124">
        <v>2</v>
      </c>
      <c r="BQ46" s="124">
        <v>3</v>
      </c>
      <c r="BR46" s="124">
        <v>4</v>
      </c>
      <c r="BS46" s="124">
        <v>5</v>
      </c>
      <c r="BT46" s="124">
        <v>6</v>
      </c>
      <c r="BU46" s="124">
        <v>7</v>
      </c>
      <c r="BV46" s="124">
        <v>8</v>
      </c>
      <c r="BW46" s="124">
        <v>9</v>
      </c>
      <c r="BX46" s="124">
        <v>10</v>
      </c>
      <c r="BY46" s="124">
        <v>11</v>
      </c>
      <c r="BZ46" s="140">
        <v>12</v>
      </c>
      <c r="CA46" s="132">
        <v>1</v>
      </c>
      <c r="CB46" s="124">
        <v>2</v>
      </c>
      <c r="CC46" s="124">
        <v>3</v>
      </c>
      <c r="CD46" s="124">
        <v>4</v>
      </c>
      <c r="CE46" s="124">
        <v>5</v>
      </c>
      <c r="CF46" s="124">
        <v>6</v>
      </c>
      <c r="CG46" s="124">
        <v>7</v>
      </c>
      <c r="CH46" s="124">
        <v>8</v>
      </c>
      <c r="CI46" s="124">
        <v>9</v>
      </c>
      <c r="CJ46" s="124">
        <v>10</v>
      </c>
      <c r="CK46" s="124">
        <v>11</v>
      </c>
      <c r="CL46" s="124">
        <v>12</v>
      </c>
    </row>
    <row r="47" spans="1:90" ht="15" customHeight="1" x14ac:dyDescent="0.3">
      <c r="A47" s="604"/>
      <c r="C47" s="60"/>
      <c r="D47" s="60"/>
      <c r="E47" s="60" t="s">
        <v>282</v>
      </c>
      <c r="F47" s="66"/>
      <c r="G47" s="8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6"/>
      <c r="S47" s="87"/>
      <c r="T47" s="82"/>
      <c r="U47" s="93"/>
      <c r="V47" s="93"/>
      <c r="W47" s="93"/>
      <c r="X47" s="93"/>
      <c r="Y47" s="93"/>
      <c r="Z47" s="93"/>
      <c r="AA47" s="93"/>
      <c r="AB47" s="93"/>
      <c r="AC47" s="93"/>
      <c r="AD47" s="86"/>
      <c r="AE47" s="84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6"/>
      <c r="AQ47" s="84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84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6"/>
      <c r="BO47" s="84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A47" s="134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6"/>
    </row>
    <row r="48" spans="1:90" ht="15" customHeight="1" x14ac:dyDescent="0.3">
      <c r="A48" s="604"/>
      <c r="C48" s="60"/>
      <c r="D48" s="60"/>
      <c r="E48" s="60" t="s">
        <v>169</v>
      </c>
      <c r="F48" s="66">
        <v>2000000</v>
      </c>
      <c r="G48" s="8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6"/>
      <c r="S48" s="92"/>
      <c r="T48" s="93"/>
      <c r="U48" s="82"/>
      <c r="V48" s="82"/>
      <c r="W48" s="82"/>
      <c r="X48" s="82"/>
      <c r="Y48" s="82"/>
      <c r="Z48" s="82"/>
      <c r="AA48" s="82"/>
      <c r="AB48" s="82"/>
      <c r="AC48" s="85"/>
      <c r="AD48" s="86"/>
      <c r="AE48" s="84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6"/>
      <c r="AQ48" s="84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6"/>
      <c r="BC48" s="84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6"/>
      <c r="BO48" s="84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6"/>
      <c r="CA48" s="134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6"/>
    </row>
    <row r="49" spans="1:90" ht="15" customHeight="1" x14ac:dyDescent="0.3">
      <c r="A49" s="604"/>
      <c r="C49" s="60"/>
      <c r="D49" s="60"/>
      <c r="E49" s="60" t="s">
        <v>179</v>
      </c>
      <c r="F49" s="66"/>
      <c r="G49" s="8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6"/>
      <c r="S49" s="92"/>
      <c r="T49" s="93"/>
      <c r="U49" s="93"/>
      <c r="V49" s="93"/>
      <c r="W49" s="93"/>
      <c r="X49" s="93"/>
      <c r="Y49" s="82"/>
      <c r="Z49" s="82"/>
      <c r="AA49" s="82"/>
      <c r="AB49" s="82"/>
      <c r="AC49" s="93"/>
      <c r="AD49" s="86"/>
      <c r="AE49" s="84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6"/>
      <c r="AQ49" s="84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6"/>
      <c r="BC49" s="84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6"/>
      <c r="BO49" s="84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6"/>
      <c r="CA49" s="134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6"/>
    </row>
    <row r="50" spans="1:90" ht="15" customHeight="1" x14ac:dyDescent="0.3">
      <c r="A50" s="604"/>
      <c r="C50" s="60"/>
      <c r="D50" s="60"/>
      <c r="E50" s="62" t="s">
        <v>283</v>
      </c>
      <c r="F50" s="66"/>
      <c r="G50" s="8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8"/>
      <c r="S50" s="84"/>
      <c r="T50" s="85"/>
      <c r="U50" s="85"/>
      <c r="V50" s="85"/>
      <c r="W50" s="85"/>
      <c r="X50" s="85"/>
      <c r="Y50" s="85"/>
      <c r="Z50" s="93"/>
      <c r="AA50" s="93"/>
      <c r="AB50" s="93"/>
      <c r="AC50" s="82"/>
      <c r="AD50" s="83"/>
      <c r="AE50" s="84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6"/>
      <c r="AQ50" s="84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6"/>
      <c r="BC50" s="84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6"/>
      <c r="BO50" s="84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6"/>
      <c r="CA50" s="134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6"/>
    </row>
    <row r="51" spans="1:90" ht="15" customHeight="1" x14ac:dyDescent="0.3">
      <c r="A51" s="604"/>
      <c r="C51" s="60"/>
      <c r="D51" s="60"/>
      <c r="E51" s="62" t="s">
        <v>180</v>
      </c>
      <c r="F51" s="66"/>
      <c r="G51" s="8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8"/>
      <c r="S51" s="84"/>
      <c r="T51" s="85"/>
      <c r="U51" s="85"/>
      <c r="V51" s="85"/>
      <c r="W51" s="85"/>
      <c r="X51" s="85"/>
      <c r="Y51" s="85"/>
      <c r="Z51" s="93"/>
      <c r="AA51" s="93"/>
      <c r="AB51" s="93"/>
      <c r="AC51" s="82"/>
      <c r="AD51" s="83"/>
      <c r="AE51" s="87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6"/>
      <c r="AQ51" s="84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6"/>
      <c r="BC51" s="84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6"/>
      <c r="BO51" s="84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6"/>
      <c r="CA51" s="134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6"/>
    </row>
    <row r="52" spans="1:90" ht="15" customHeight="1" x14ac:dyDescent="0.3">
      <c r="A52" s="604"/>
      <c r="C52" s="60" t="s">
        <v>267</v>
      </c>
      <c r="D52" s="60" t="s">
        <v>113</v>
      </c>
      <c r="E52" s="60"/>
      <c r="F52" s="66"/>
      <c r="G52" s="8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8"/>
      <c r="S52" s="9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88"/>
      <c r="AE52" s="92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88"/>
      <c r="AQ52" s="84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6"/>
      <c r="BC52" s="84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6"/>
      <c r="BO52" s="84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6"/>
      <c r="CA52" s="134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6"/>
    </row>
    <row r="53" spans="1:90" ht="15" customHeight="1" x14ac:dyDescent="0.3">
      <c r="A53" s="604"/>
      <c r="C53" s="60" t="s">
        <v>284</v>
      </c>
      <c r="D53" s="60"/>
      <c r="E53" s="62" t="s">
        <v>181</v>
      </c>
      <c r="F53" s="66"/>
      <c r="G53" s="8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8"/>
      <c r="S53" s="92"/>
      <c r="T53" s="93"/>
      <c r="U53" s="93"/>
      <c r="V53" s="93"/>
      <c r="W53" s="93"/>
      <c r="X53" s="93"/>
      <c r="Y53" s="85"/>
      <c r="Z53" s="93"/>
      <c r="AA53" s="93"/>
      <c r="AB53" s="93"/>
      <c r="AC53" s="85"/>
      <c r="AD53" s="88"/>
      <c r="AE53" s="89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88"/>
      <c r="AQ53" s="84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6"/>
      <c r="BC53" s="84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6"/>
      <c r="BO53" s="84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6"/>
      <c r="CA53" s="134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6"/>
    </row>
    <row r="54" spans="1:90" ht="15" customHeight="1" x14ac:dyDescent="0.3">
      <c r="A54" s="604"/>
      <c r="C54" s="60" t="s">
        <v>285</v>
      </c>
      <c r="D54" s="60"/>
      <c r="E54" s="62" t="s">
        <v>286</v>
      </c>
      <c r="F54" s="66"/>
      <c r="G54" s="8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8"/>
      <c r="S54" s="92"/>
      <c r="T54" s="93"/>
      <c r="U54" s="93"/>
      <c r="V54" s="93"/>
      <c r="W54" s="93"/>
      <c r="X54" s="93"/>
      <c r="Y54" s="93"/>
      <c r="Z54" s="85"/>
      <c r="AA54" s="85"/>
      <c r="AB54" s="85"/>
      <c r="AC54" s="85"/>
      <c r="AD54" s="88"/>
      <c r="AE54" s="92"/>
      <c r="AF54" s="90"/>
      <c r="AG54" s="90"/>
      <c r="AH54" s="90"/>
      <c r="AI54" s="90"/>
      <c r="AJ54" s="93"/>
      <c r="AK54" s="93"/>
      <c r="AL54" s="93"/>
      <c r="AM54" s="93"/>
      <c r="AN54" s="93"/>
      <c r="AO54" s="93"/>
      <c r="AP54" s="88"/>
      <c r="AQ54" s="84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6"/>
      <c r="BC54" s="84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6"/>
      <c r="BO54" s="84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6"/>
      <c r="CA54" s="134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6"/>
    </row>
    <row r="55" spans="1:90" ht="15" customHeight="1" x14ac:dyDescent="0.3">
      <c r="A55" s="604"/>
      <c r="C55" s="60" t="s">
        <v>287</v>
      </c>
      <c r="D55" s="60"/>
      <c r="E55" s="62" t="s">
        <v>288</v>
      </c>
      <c r="F55" s="66">
        <v>13000000</v>
      </c>
      <c r="G55" s="8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8"/>
      <c r="S55" s="92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88"/>
      <c r="AE55" s="84"/>
      <c r="AF55" s="85"/>
      <c r="AG55" s="85"/>
      <c r="AH55" s="85"/>
      <c r="AI55" s="85"/>
      <c r="AJ55" s="90"/>
      <c r="AK55" s="90"/>
      <c r="AL55" s="90"/>
      <c r="AM55" s="90"/>
      <c r="AN55" s="90"/>
      <c r="AO55" s="90"/>
      <c r="AP55" s="91"/>
      <c r="AQ55" s="89"/>
      <c r="AR55" s="90"/>
      <c r="AS55" s="85"/>
      <c r="AT55" s="85"/>
      <c r="AU55" s="85"/>
      <c r="AV55" s="85"/>
      <c r="AW55" s="85"/>
      <c r="AX55" s="85"/>
      <c r="AY55" s="85"/>
      <c r="AZ55" s="85"/>
      <c r="BA55" s="85"/>
      <c r="BB55" s="86"/>
      <c r="BC55" s="84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6"/>
      <c r="BO55" s="84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6"/>
      <c r="CA55" s="134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6"/>
    </row>
    <row r="56" spans="1:90" ht="15" customHeight="1" x14ac:dyDescent="0.3">
      <c r="A56" s="604"/>
      <c r="C56" s="60"/>
      <c r="D56" s="60"/>
      <c r="E56" s="62" t="s">
        <v>289</v>
      </c>
      <c r="F56" s="66">
        <v>7000000</v>
      </c>
      <c r="G56" s="8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8"/>
      <c r="S56" s="92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88"/>
      <c r="AE56" s="92"/>
      <c r="AF56" s="93"/>
      <c r="AG56" s="93"/>
      <c r="AH56" s="93"/>
      <c r="AI56" s="93"/>
      <c r="AJ56" s="93"/>
      <c r="AK56" s="85"/>
      <c r="AL56" s="85"/>
      <c r="AM56" s="85"/>
      <c r="AN56" s="85"/>
      <c r="AO56" s="85"/>
      <c r="AP56" s="91"/>
      <c r="AQ56" s="89"/>
      <c r="AR56" s="90"/>
      <c r="AS56" s="90"/>
      <c r="AT56" s="90"/>
      <c r="AU56" s="90"/>
      <c r="AV56" s="90"/>
      <c r="AW56" s="90"/>
      <c r="AX56" s="90"/>
      <c r="AY56" s="85"/>
      <c r="AZ56" s="85"/>
      <c r="BA56" s="85"/>
      <c r="BB56" s="86"/>
      <c r="BC56" s="84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6"/>
      <c r="BO56" s="84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6"/>
      <c r="CA56" s="134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6"/>
    </row>
    <row r="57" spans="1:90" ht="15" customHeight="1" x14ac:dyDescent="0.3">
      <c r="A57" s="604"/>
      <c r="C57" s="60" t="s">
        <v>290</v>
      </c>
      <c r="D57" s="60"/>
      <c r="E57" s="62" t="s">
        <v>291</v>
      </c>
      <c r="F57" s="66">
        <v>8000000</v>
      </c>
      <c r="G57" s="8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8"/>
      <c r="S57" s="92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88"/>
      <c r="AE57" s="92"/>
      <c r="AF57" s="93"/>
      <c r="AG57" s="93"/>
      <c r="AH57" s="93"/>
      <c r="AI57" s="93"/>
      <c r="AJ57" s="93"/>
      <c r="AK57" s="93"/>
      <c r="AL57" s="93"/>
      <c r="AM57" s="93"/>
      <c r="AN57" s="85"/>
      <c r="AO57" s="85"/>
      <c r="AP57" s="88"/>
      <c r="AQ57" s="84"/>
      <c r="AR57" s="85"/>
      <c r="AS57" s="85"/>
      <c r="AT57" s="85"/>
      <c r="AU57" s="85"/>
      <c r="AV57" s="85"/>
      <c r="AW57" s="85"/>
      <c r="AX57" s="90"/>
      <c r="AY57" s="90"/>
      <c r="AZ57" s="90"/>
      <c r="BA57" s="90"/>
      <c r="BB57" s="91"/>
      <c r="BC57" s="89"/>
      <c r="BD57" s="90"/>
      <c r="BE57" s="90"/>
      <c r="BF57" s="90"/>
      <c r="BG57" s="90"/>
      <c r="BH57" s="90"/>
      <c r="BI57" s="90"/>
      <c r="BJ57" s="90"/>
      <c r="BK57" s="90"/>
      <c r="BL57" s="85"/>
      <c r="BM57" s="85"/>
      <c r="BN57" s="86"/>
      <c r="BO57" s="84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6"/>
      <c r="CA57" s="134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6"/>
    </row>
    <row r="58" spans="1:90" ht="15" customHeight="1" x14ac:dyDescent="0.3">
      <c r="A58" s="604"/>
      <c r="C58" s="62" t="s">
        <v>292</v>
      </c>
      <c r="D58" s="60"/>
      <c r="E58" s="62" t="s">
        <v>293</v>
      </c>
      <c r="F58" s="66"/>
      <c r="G58" s="8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8"/>
      <c r="S58" s="92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88"/>
      <c r="AE58" s="92"/>
      <c r="AF58" s="93"/>
      <c r="AG58" s="93"/>
      <c r="AH58" s="93"/>
      <c r="AI58" s="93"/>
      <c r="AJ58" s="93"/>
      <c r="AK58" s="93"/>
      <c r="AL58" s="93"/>
      <c r="AM58" s="93"/>
      <c r="AN58" s="85"/>
      <c r="AO58" s="85"/>
      <c r="AP58" s="88"/>
      <c r="AQ58" s="84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6"/>
      <c r="BC58" s="84"/>
      <c r="BD58" s="85"/>
      <c r="BE58" s="85"/>
      <c r="BF58" s="85"/>
      <c r="BG58" s="85"/>
      <c r="BH58" s="85"/>
      <c r="BI58" s="85"/>
      <c r="BJ58" s="85"/>
      <c r="BK58" s="85"/>
      <c r="BL58" s="90"/>
      <c r="BM58" s="90"/>
      <c r="BN58" s="86"/>
      <c r="BO58" s="84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6"/>
      <c r="CA58" s="134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6"/>
    </row>
    <row r="59" spans="1:90" ht="15" customHeight="1" x14ac:dyDescent="0.3">
      <c r="A59" s="604"/>
      <c r="C59" s="62" t="s">
        <v>294</v>
      </c>
      <c r="D59" s="60"/>
      <c r="E59" s="62" t="s">
        <v>187</v>
      </c>
      <c r="F59" s="66"/>
      <c r="G59" s="8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6"/>
      <c r="S59" s="84"/>
      <c r="T59" s="85"/>
      <c r="U59" s="85"/>
      <c r="V59" s="85"/>
      <c r="W59" s="85"/>
      <c r="X59" s="93"/>
      <c r="Y59" s="93"/>
      <c r="Z59" s="93"/>
      <c r="AA59" s="93"/>
      <c r="AB59" s="93"/>
      <c r="AC59" s="93"/>
      <c r="AD59" s="88"/>
      <c r="AE59" s="92"/>
      <c r="AF59" s="93"/>
      <c r="AG59" s="93"/>
      <c r="AH59" s="93"/>
      <c r="AI59" s="93"/>
      <c r="AJ59" s="93"/>
      <c r="AK59" s="93"/>
      <c r="AL59" s="93"/>
      <c r="AM59" s="93"/>
      <c r="AN59" s="85"/>
      <c r="AO59" s="85"/>
      <c r="AP59" s="88"/>
      <c r="AQ59" s="84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6"/>
      <c r="BC59" s="84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91"/>
      <c r="BO59" s="84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6"/>
      <c r="CA59" s="134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6"/>
    </row>
    <row r="60" spans="1:90" ht="15" customHeight="1" thickBot="1" x14ac:dyDescent="0.35">
      <c r="A60" s="605"/>
      <c r="B60" s="195"/>
      <c r="C60" s="58"/>
      <c r="D60" s="58"/>
      <c r="E60" s="41" t="s">
        <v>160</v>
      </c>
      <c r="F60" s="47">
        <f>SUM(F48:F59)</f>
        <v>30000000</v>
      </c>
      <c r="G60" s="96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8"/>
      <c r="S60" s="96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8"/>
      <c r="AE60" s="96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8"/>
      <c r="AQ60" s="96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8"/>
      <c r="BC60" s="96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8"/>
      <c r="BO60" s="96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8"/>
      <c r="CA60" s="135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8"/>
    </row>
    <row r="61" spans="1:90" ht="15" customHeight="1" x14ac:dyDescent="0.3">
      <c r="A61" s="603" t="s">
        <v>463</v>
      </c>
      <c r="B61" s="192">
        <v>305</v>
      </c>
      <c r="C61" s="187" t="s">
        <v>295</v>
      </c>
      <c r="D61" s="56" t="s">
        <v>112</v>
      </c>
      <c r="E61" s="56"/>
      <c r="F61" s="65"/>
      <c r="G61" s="145">
        <v>1</v>
      </c>
      <c r="H61" s="124">
        <v>2</v>
      </c>
      <c r="I61" s="124">
        <v>3</v>
      </c>
      <c r="J61" s="124">
        <v>4</v>
      </c>
      <c r="K61" s="124">
        <v>5</v>
      </c>
      <c r="L61" s="124">
        <v>6</v>
      </c>
      <c r="M61" s="124">
        <v>7</v>
      </c>
      <c r="N61" s="124">
        <v>8</v>
      </c>
      <c r="O61" s="124">
        <v>9</v>
      </c>
      <c r="P61" s="124">
        <v>10</v>
      </c>
      <c r="Q61" s="124">
        <v>11</v>
      </c>
      <c r="R61" s="140">
        <v>12</v>
      </c>
      <c r="S61" s="145">
        <v>1</v>
      </c>
      <c r="T61" s="124">
        <v>2</v>
      </c>
      <c r="U61" s="124">
        <v>3</v>
      </c>
      <c r="V61" s="124">
        <v>4</v>
      </c>
      <c r="W61" s="124">
        <v>5</v>
      </c>
      <c r="X61" s="124">
        <v>6</v>
      </c>
      <c r="Y61" s="124">
        <v>7</v>
      </c>
      <c r="Z61" s="124">
        <v>8</v>
      </c>
      <c r="AA61" s="124">
        <v>9</v>
      </c>
      <c r="AB61" s="124">
        <v>10</v>
      </c>
      <c r="AC61" s="124">
        <v>11</v>
      </c>
      <c r="AD61" s="140">
        <v>12</v>
      </c>
      <c r="AE61" s="145">
        <v>1</v>
      </c>
      <c r="AF61" s="124">
        <v>2</v>
      </c>
      <c r="AG61" s="124">
        <v>3</v>
      </c>
      <c r="AH61" s="124">
        <v>4</v>
      </c>
      <c r="AI61" s="124">
        <v>5</v>
      </c>
      <c r="AJ61" s="124">
        <v>6</v>
      </c>
      <c r="AK61" s="124">
        <v>7</v>
      </c>
      <c r="AL61" s="124">
        <v>8</v>
      </c>
      <c r="AM61" s="124">
        <v>9</v>
      </c>
      <c r="AN61" s="124">
        <v>10</v>
      </c>
      <c r="AO61" s="124">
        <v>11</v>
      </c>
      <c r="AP61" s="140">
        <v>12</v>
      </c>
      <c r="AQ61" s="145">
        <v>1</v>
      </c>
      <c r="AR61" s="124">
        <v>2</v>
      </c>
      <c r="AS61" s="124">
        <v>3</v>
      </c>
      <c r="AT61" s="124">
        <v>4</v>
      </c>
      <c r="AU61" s="124">
        <v>5</v>
      </c>
      <c r="AV61" s="124">
        <v>6</v>
      </c>
      <c r="AW61" s="124">
        <v>7</v>
      </c>
      <c r="AX61" s="124">
        <v>8</v>
      </c>
      <c r="AY61" s="124">
        <v>9</v>
      </c>
      <c r="AZ61" s="124">
        <v>10</v>
      </c>
      <c r="BA61" s="124">
        <v>11</v>
      </c>
      <c r="BB61" s="140">
        <v>12</v>
      </c>
      <c r="BC61" s="145">
        <v>1</v>
      </c>
      <c r="BD61" s="124">
        <v>2</v>
      </c>
      <c r="BE61" s="124">
        <v>3</v>
      </c>
      <c r="BF61" s="124">
        <v>4</v>
      </c>
      <c r="BG61" s="124">
        <v>5</v>
      </c>
      <c r="BH61" s="124">
        <v>6</v>
      </c>
      <c r="BI61" s="124">
        <v>7</v>
      </c>
      <c r="BJ61" s="124">
        <v>8</v>
      </c>
      <c r="BK61" s="124">
        <v>9</v>
      </c>
      <c r="BL61" s="124">
        <v>10</v>
      </c>
      <c r="BM61" s="124">
        <v>11</v>
      </c>
      <c r="BN61" s="140">
        <v>12</v>
      </c>
      <c r="BO61" s="145">
        <v>1</v>
      </c>
      <c r="BP61" s="124">
        <v>2</v>
      </c>
      <c r="BQ61" s="124">
        <v>3</v>
      </c>
      <c r="BR61" s="124">
        <v>4</v>
      </c>
      <c r="BS61" s="124">
        <v>5</v>
      </c>
      <c r="BT61" s="124">
        <v>6</v>
      </c>
      <c r="BU61" s="124">
        <v>7</v>
      </c>
      <c r="BV61" s="124">
        <v>8</v>
      </c>
      <c r="BW61" s="124">
        <v>9</v>
      </c>
      <c r="BX61" s="124">
        <v>10</v>
      </c>
      <c r="BY61" s="124">
        <v>11</v>
      </c>
      <c r="BZ61" s="140">
        <v>12</v>
      </c>
      <c r="CA61" s="132">
        <v>1</v>
      </c>
      <c r="CB61" s="124">
        <v>2</v>
      </c>
      <c r="CC61" s="124">
        <v>3</v>
      </c>
      <c r="CD61" s="124">
        <v>4</v>
      </c>
      <c r="CE61" s="124">
        <v>5</v>
      </c>
      <c r="CF61" s="124">
        <v>6</v>
      </c>
      <c r="CG61" s="124">
        <v>7</v>
      </c>
      <c r="CH61" s="124">
        <v>8</v>
      </c>
      <c r="CI61" s="124">
        <v>9</v>
      </c>
      <c r="CJ61" s="124">
        <v>10</v>
      </c>
      <c r="CK61" s="124">
        <v>11</v>
      </c>
      <c r="CL61" s="124">
        <v>12</v>
      </c>
    </row>
    <row r="62" spans="1:90" ht="15" customHeight="1" x14ac:dyDescent="0.3">
      <c r="A62" s="604"/>
      <c r="C62" s="60"/>
      <c r="D62" s="60"/>
      <c r="E62" s="60" t="s">
        <v>282</v>
      </c>
      <c r="F62" s="66"/>
      <c r="G62" s="84"/>
      <c r="H62" s="85"/>
      <c r="I62" s="85"/>
      <c r="J62" s="85"/>
      <c r="K62" s="85"/>
      <c r="L62" s="85"/>
      <c r="M62" s="85"/>
      <c r="N62" s="85"/>
      <c r="O62" s="85"/>
      <c r="P62" s="82"/>
      <c r="Q62" s="82"/>
      <c r="R62" s="86"/>
      <c r="S62" s="92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86"/>
      <c r="AE62" s="84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6"/>
      <c r="AQ62" s="84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6"/>
      <c r="BC62" s="84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6"/>
      <c r="BO62" s="84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6"/>
      <c r="CA62" s="134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6"/>
    </row>
    <row r="63" spans="1:90" ht="15" customHeight="1" x14ac:dyDescent="0.3">
      <c r="A63" s="604"/>
      <c r="C63" s="60"/>
      <c r="D63" s="60"/>
      <c r="E63" s="60" t="s">
        <v>248</v>
      </c>
      <c r="F63" s="66">
        <v>1633500</v>
      </c>
      <c r="G63" s="8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3"/>
      <c r="S63" s="87"/>
      <c r="T63" s="82"/>
      <c r="U63" s="82"/>
      <c r="V63" s="82"/>
      <c r="W63" s="82"/>
      <c r="X63" s="93"/>
      <c r="Y63" s="93"/>
      <c r="Z63" s="93"/>
      <c r="AA63" s="93"/>
      <c r="AB63" s="93"/>
      <c r="AC63" s="85"/>
      <c r="AD63" s="86"/>
      <c r="AE63" s="84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6"/>
      <c r="AQ63" s="84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6"/>
      <c r="BC63" s="84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6"/>
      <c r="BO63" s="84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6"/>
      <c r="CA63" s="134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6"/>
    </row>
    <row r="64" spans="1:90" ht="15" customHeight="1" x14ac:dyDescent="0.3">
      <c r="A64" s="604"/>
      <c r="C64" s="60" t="s">
        <v>267</v>
      </c>
      <c r="D64" s="60" t="s">
        <v>113</v>
      </c>
      <c r="E64" s="60"/>
      <c r="F64" s="66"/>
      <c r="G64" s="8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8"/>
      <c r="S64" s="92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88"/>
      <c r="AE64" s="92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88"/>
      <c r="AQ64" s="92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88"/>
      <c r="BC64" s="92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88"/>
      <c r="BO64" s="84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6"/>
      <c r="CA64" s="134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6"/>
    </row>
    <row r="65" spans="1:90" ht="15" customHeight="1" x14ac:dyDescent="0.3">
      <c r="A65" s="604"/>
      <c r="C65" s="60" t="s">
        <v>284</v>
      </c>
      <c r="D65" s="60"/>
      <c r="E65" s="62" t="s">
        <v>296</v>
      </c>
      <c r="F65" s="66"/>
      <c r="G65" s="8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8"/>
      <c r="S65" s="92"/>
      <c r="T65" s="93"/>
      <c r="U65" s="93"/>
      <c r="V65" s="93"/>
      <c r="W65" s="90"/>
      <c r="X65" s="93"/>
      <c r="Y65" s="93"/>
      <c r="Z65" s="93"/>
      <c r="AA65" s="93"/>
      <c r="AB65" s="93"/>
      <c r="AC65" s="85"/>
      <c r="AD65" s="88"/>
      <c r="AE65" s="92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88"/>
      <c r="AQ65" s="92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88"/>
      <c r="BC65" s="92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88"/>
      <c r="BO65" s="84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6"/>
      <c r="CA65" s="134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6"/>
    </row>
    <row r="66" spans="1:90" ht="15" customHeight="1" x14ac:dyDescent="0.3">
      <c r="A66" s="604"/>
      <c r="C66" s="60" t="s">
        <v>285</v>
      </c>
      <c r="D66" s="60"/>
      <c r="E66" s="62" t="s">
        <v>297</v>
      </c>
      <c r="F66" s="66"/>
      <c r="G66" s="84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8"/>
      <c r="S66" s="92"/>
      <c r="T66" s="93"/>
      <c r="U66" s="93"/>
      <c r="V66" s="93"/>
      <c r="W66" s="93"/>
      <c r="X66" s="90"/>
      <c r="Y66" s="90"/>
      <c r="Z66" s="90"/>
      <c r="AA66" s="90"/>
      <c r="AB66" s="93"/>
      <c r="AC66" s="93"/>
      <c r="AD66" s="88"/>
      <c r="AE66" s="92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88"/>
      <c r="AQ66" s="92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88"/>
      <c r="BC66" s="92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88"/>
      <c r="BO66" s="84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6"/>
      <c r="CA66" s="134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6"/>
    </row>
    <row r="67" spans="1:90" ht="15" customHeight="1" x14ac:dyDescent="0.3">
      <c r="A67" s="604"/>
      <c r="C67" s="60" t="s">
        <v>287</v>
      </c>
      <c r="D67" s="60"/>
      <c r="E67" s="62" t="s">
        <v>298</v>
      </c>
      <c r="F67" s="66">
        <f>50000000-F63</f>
        <v>48366500</v>
      </c>
      <c r="G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8"/>
      <c r="S67" s="92"/>
      <c r="T67" s="93"/>
      <c r="U67" s="93"/>
      <c r="V67" s="93"/>
      <c r="W67" s="93"/>
      <c r="X67" s="93"/>
      <c r="Y67" s="93"/>
      <c r="Z67" s="93"/>
      <c r="AA67" s="114"/>
      <c r="AB67" s="90"/>
      <c r="AC67" s="90"/>
      <c r="AD67" s="91"/>
      <c r="AE67" s="89"/>
      <c r="AF67" s="90"/>
      <c r="AG67" s="90"/>
      <c r="AH67" s="90"/>
      <c r="AI67" s="90"/>
      <c r="AJ67" s="90"/>
      <c r="AK67" s="93"/>
      <c r="AL67" s="93"/>
      <c r="AM67" s="93"/>
      <c r="AN67" s="93"/>
      <c r="AO67" s="93"/>
      <c r="AP67" s="88"/>
      <c r="AQ67" s="92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88"/>
      <c r="BC67" s="92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88"/>
      <c r="BO67" s="84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6"/>
      <c r="CA67" s="134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6"/>
    </row>
    <row r="68" spans="1:90" ht="15" customHeight="1" x14ac:dyDescent="0.3">
      <c r="A68" s="604"/>
      <c r="C68" s="60"/>
      <c r="D68" s="60"/>
      <c r="E68" s="62"/>
      <c r="F68" s="66"/>
      <c r="G68" s="84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8"/>
      <c r="S68" s="92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88"/>
      <c r="AE68" s="92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88"/>
      <c r="AQ68" s="92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88"/>
      <c r="BC68" s="92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88"/>
      <c r="BO68" s="84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6"/>
      <c r="CA68" s="134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6"/>
    </row>
    <row r="69" spans="1:90" ht="15" customHeight="1" x14ac:dyDescent="0.3">
      <c r="A69" s="604"/>
      <c r="C69" s="62"/>
      <c r="D69" s="60"/>
      <c r="E69" s="62" t="s">
        <v>187</v>
      </c>
      <c r="F69" s="66"/>
      <c r="G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6"/>
      <c r="S69" s="84"/>
      <c r="T69" s="85"/>
      <c r="U69" s="85"/>
      <c r="V69" s="85"/>
      <c r="W69" s="85"/>
      <c r="X69" s="93"/>
      <c r="Y69" s="93"/>
      <c r="Z69" s="93"/>
      <c r="AA69" s="93"/>
      <c r="AB69" s="93"/>
      <c r="AC69" s="93"/>
      <c r="AD69" s="88"/>
      <c r="AE69" s="92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88"/>
      <c r="AQ69" s="92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88"/>
      <c r="BC69" s="92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88"/>
      <c r="BO69" s="84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6"/>
      <c r="CA69" s="134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6"/>
    </row>
    <row r="70" spans="1:90" ht="15" customHeight="1" thickBot="1" x14ac:dyDescent="0.35">
      <c r="A70" s="605"/>
      <c r="B70" s="195"/>
      <c r="C70" s="58"/>
      <c r="D70" s="58"/>
      <c r="E70" s="41" t="s">
        <v>160</v>
      </c>
      <c r="F70" s="47">
        <f>SUM(F63:F69)</f>
        <v>50000000</v>
      </c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8"/>
      <c r="S70" s="96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8"/>
      <c r="AE70" s="96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8"/>
      <c r="AQ70" s="96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8"/>
      <c r="BC70" s="96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8"/>
      <c r="BO70" s="96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8"/>
      <c r="CA70" s="135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8"/>
    </row>
    <row r="71" spans="1:90" ht="15" customHeight="1" x14ac:dyDescent="0.3">
      <c r="A71" s="603" t="s">
        <v>464</v>
      </c>
      <c r="B71" s="356">
        <v>347</v>
      </c>
      <c r="C71" s="601" t="s">
        <v>299</v>
      </c>
      <c r="D71" s="340" t="s">
        <v>112</v>
      </c>
      <c r="E71" s="340"/>
      <c r="F71" s="353"/>
      <c r="G71" s="339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1"/>
      <c r="S71" s="339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1"/>
      <c r="AE71" s="339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41"/>
      <c r="AQ71" s="339"/>
      <c r="AR71" s="340"/>
      <c r="AS71" s="340"/>
      <c r="AT71" s="340"/>
      <c r="AU71" s="340"/>
      <c r="AV71" s="340"/>
      <c r="AW71" s="340"/>
      <c r="AX71" s="340"/>
      <c r="AY71" s="340"/>
      <c r="AZ71" s="340"/>
      <c r="BA71" s="340"/>
      <c r="BB71" s="341"/>
      <c r="BC71" s="339"/>
      <c r="BD71" s="340"/>
      <c r="BE71" s="340"/>
      <c r="BF71" s="340"/>
      <c r="BG71" s="340"/>
      <c r="BH71" s="340"/>
      <c r="BI71" s="340"/>
      <c r="BJ71" s="340"/>
      <c r="BK71" s="340"/>
      <c r="BL71" s="340"/>
      <c r="BM71" s="340"/>
      <c r="BN71" s="341"/>
      <c r="BO71" s="339"/>
      <c r="BP71" s="340"/>
      <c r="BQ71" s="340"/>
      <c r="BR71" s="340"/>
      <c r="BS71" s="340"/>
      <c r="BT71" s="340"/>
      <c r="BU71" s="340"/>
      <c r="BV71" s="340"/>
      <c r="BW71" s="340"/>
      <c r="BX71" s="340"/>
      <c r="BY71" s="340"/>
      <c r="BZ71" s="341"/>
      <c r="CA71" s="132">
        <v>1</v>
      </c>
      <c r="CB71" s="124">
        <v>2</v>
      </c>
      <c r="CC71" s="124">
        <v>3</v>
      </c>
      <c r="CD71" s="124">
        <v>4</v>
      </c>
      <c r="CE71" s="124">
        <v>5</v>
      </c>
      <c r="CF71" s="124">
        <v>6</v>
      </c>
      <c r="CG71" s="124">
        <v>7</v>
      </c>
      <c r="CH71" s="124">
        <v>8</v>
      </c>
      <c r="CI71" s="124">
        <v>9</v>
      </c>
      <c r="CJ71" s="124">
        <v>10</v>
      </c>
      <c r="CK71" s="124">
        <v>11</v>
      </c>
      <c r="CL71" s="124">
        <v>12</v>
      </c>
    </row>
    <row r="72" spans="1:90" ht="15" customHeight="1" x14ac:dyDescent="0.3">
      <c r="A72" s="604"/>
      <c r="B72" s="345"/>
      <c r="C72" s="602"/>
      <c r="D72" s="346"/>
      <c r="E72" s="346" t="s">
        <v>300</v>
      </c>
      <c r="F72" s="354">
        <v>0</v>
      </c>
      <c r="G72" s="352"/>
      <c r="H72" s="348"/>
      <c r="I72" s="348"/>
      <c r="J72" s="348"/>
      <c r="K72" s="348"/>
      <c r="L72" s="348"/>
      <c r="M72" s="348"/>
      <c r="N72" s="348"/>
      <c r="O72" s="348"/>
      <c r="P72" s="348"/>
      <c r="Q72" s="349"/>
      <c r="R72" s="349"/>
      <c r="S72" s="350"/>
      <c r="T72" s="349"/>
      <c r="U72" s="346"/>
      <c r="V72" s="346"/>
      <c r="W72" s="346"/>
      <c r="X72" s="346"/>
      <c r="Y72" s="346"/>
      <c r="Z72" s="346"/>
      <c r="AA72" s="346"/>
      <c r="AB72" s="346"/>
      <c r="AC72" s="346"/>
      <c r="AD72" s="347"/>
      <c r="AE72" s="345"/>
      <c r="AF72" s="346"/>
      <c r="AG72" s="346"/>
      <c r="AH72" s="346"/>
      <c r="AI72" s="346"/>
      <c r="AJ72" s="346"/>
      <c r="AK72" s="346"/>
      <c r="AL72" s="346"/>
      <c r="AM72" s="346"/>
      <c r="AN72" s="346"/>
      <c r="AO72" s="346"/>
      <c r="AP72" s="347"/>
      <c r="AQ72" s="345"/>
      <c r="AR72" s="346"/>
      <c r="AS72" s="346"/>
      <c r="AT72" s="346"/>
      <c r="AU72" s="346"/>
      <c r="AV72" s="346"/>
      <c r="AW72" s="346"/>
      <c r="AX72" s="346"/>
      <c r="AY72" s="346"/>
      <c r="AZ72" s="346"/>
      <c r="BA72" s="346"/>
      <c r="BB72" s="347"/>
      <c r="BC72" s="345"/>
      <c r="BD72" s="346"/>
      <c r="BE72" s="346"/>
      <c r="BF72" s="346"/>
      <c r="BG72" s="346"/>
      <c r="BH72" s="346"/>
      <c r="BI72" s="346"/>
      <c r="BJ72" s="346"/>
      <c r="BK72" s="346"/>
      <c r="BL72" s="346"/>
      <c r="BM72" s="346"/>
      <c r="BN72" s="347"/>
      <c r="BO72" s="345"/>
      <c r="BP72" s="346"/>
      <c r="BQ72" s="346"/>
      <c r="BR72" s="346"/>
      <c r="BS72" s="346"/>
      <c r="BT72" s="346"/>
      <c r="BU72" s="346"/>
      <c r="BV72" s="346"/>
      <c r="BW72" s="346"/>
      <c r="BX72" s="346"/>
      <c r="BY72" s="346"/>
      <c r="BZ72" s="347"/>
      <c r="CA72" s="134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6"/>
    </row>
    <row r="73" spans="1:90" ht="15" customHeight="1" x14ac:dyDescent="0.3">
      <c r="A73" s="604"/>
      <c r="B73" s="345"/>
      <c r="C73" s="346"/>
      <c r="D73" s="346"/>
      <c r="E73" s="346" t="s">
        <v>169</v>
      </c>
      <c r="F73" s="354">
        <v>150000</v>
      </c>
      <c r="G73" s="352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7"/>
      <c r="S73" s="345"/>
      <c r="T73" s="349"/>
      <c r="U73" s="349"/>
      <c r="V73" s="349"/>
      <c r="W73" s="349"/>
      <c r="X73" s="346"/>
      <c r="Y73" s="346"/>
      <c r="Z73" s="346"/>
      <c r="AA73" s="346"/>
      <c r="AB73" s="346"/>
      <c r="AC73" s="346"/>
      <c r="AD73" s="347"/>
      <c r="AE73" s="345"/>
      <c r="AF73" s="346"/>
      <c r="AG73" s="346"/>
      <c r="AH73" s="346"/>
      <c r="AI73" s="346"/>
      <c r="AJ73" s="346"/>
      <c r="AK73" s="346"/>
      <c r="AL73" s="346"/>
      <c r="AM73" s="346"/>
      <c r="AN73" s="346"/>
      <c r="AO73" s="346"/>
      <c r="AP73" s="347"/>
      <c r="AQ73" s="345"/>
      <c r="AR73" s="346"/>
      <c r="AS73" s="346"/>
      <c r="AT73" s="346"/>
      <c r="AU73" s="346"/>
      <c r="AV73" s="346"/>
      <c r="AW73" s="346"/>
      <c r="AX73" s="346"/>
      <c r="AY73" s="346"/>
      <c r="AZ73" s="346"/>
      <c r="BA73" s="346"/>
      <c r="BB73" s="347"/>
      <c r="BC73" s="345"/>
      <c r="BD73" s="346"/>
      <c r="BE73" s="346"/>
      <c r="BF73" s="346"/>
      <c r="BG73" s="346"/>
      <c r="BH73" s="346"/>
      <c r="BI73" s="346"/>
      <c r="BJ73" s="346"/>
      <c r="BK73" s="346"/>
      <c r="BL73" s="346"/>
      <c r="BM73" s="346"/>
      <c r="BN73" s="347"/>
      <c r="BO73" s="345"/>
      <c r="BP73" s="346"/>
      <c r="BQ73" s="346"/>
      <c r="BR73" s="346"/>
      <c r="BS73" s="346"/>
      <c r="BT73" s="346"/>
      <c r="BU73" s="346"/>
      <c r="BV73" s="346"/>
      <c r="BW73" s="346"/>
      <c r="BX73" s="346"/>
      <c r="BY73" s="346"/>
      <c r="BZ73" s="347"/>
      <c r="CA73" s="134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6"/>
    </row>
    <row r="74" spans="1:90" ht="15" customHeight="1" x14ac:dyDescent="0.3">
      <c r="A74" s="604"/>
      <c r="B74" s="345"/>
      <c r="C74" s="346"/>
      <c r="D74" s="346"/>
      <c r="E74" s="346" t="s">
        <v>179</v>
      </c>
      <c r="F74" s="354">
        <v>70000</v>
      </c>
      <c r="G74" s="352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7"/>
      <c r="S74" s="345"/>
      <c r="T74" s="346"/>
      <c r="U74" s="346"/>
      <c r="V74" s="346"/>
      <c r="W74" s="349"/>
      <c r="X74" s="349"/>
      <c r="Y74" s="349"/>
      <c r="Z74" s="346"/>
      <c r="AA74" s="346"/>
      <c r="AB74" s="346"/>
      <c r="AC74" s="346"/>
      <c r="AD74" s="347"/>
      <c r="AE74" s="345"/>
      <c r="AF74" s="346"/>
      <c r="AG74" s="346"/>
      <c r="AH74" s="346"/>
      <c r="AI74" s="346"/>
      <c r="AJ74" s="346"/>
      <c r="AK74" s="346"/>
      <c r="AL74" s="346"/>
      <c r="AM74" s="346"/>
      <c r="AN74" s="346"/>
      <c r="AO74" s="346"/>
      <c r="AP74" s="347"/>
      <c r="AQ74" s="345"/>
      <c r="AR74" s="346"/>
      <c r="AS74" s="346"/>
      <c r="AT74" s="346"/>
      <c r="AU74" s="346"/>
      <c r="AV74" s="346"/>
      <c r="AW74" s="346"/>
      <c r="AX74" s="346"/>
      <c r="AY74" s="346"/>
      <c r="AZ74" s="346"/>
      <c r="BA74" s="346"/>
      <c r="BB74" s="347"/>
      <c r="BC74" s="345"/>
      <c r="BD74" s="346"/>
      <c r="BE74" s="346"/>
      <c r="BF74" s="346"/>
      <c r="BG74" s="346"/>
      <c r="BH74" s="346"/>
      <c r="BI74" s="346"/>
      <c r="BJ74" s="346"/>
      <c r="BK74" s="346"/>
      <c r="BL74" s="346"/>
      <c r="BM74" s="346"/>
      <c r="BN74" s="347"/>
      <c r="BO74" s="345"/>
      <c r="BP74" s="346"/>
      <c r="BQ74" s="346"/>
      <c r="BR74" s="346"/>
      <c r="BS74" s="346"/>
      <c r="BT74" s="346"/>
      <c r="BU74" s="346"/>
      <c r="BV74" s="346"/>
      <c r="BW74" s="346"/>
      <c r="BX74" s="346"/>
      <c r="BY74" s="346"/>
      <c r="BZ74" s="347"/>
      <c r="CA74" s="134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6"/>
    </row>
    <row r="75" spans="1:90" ht="15" customHeight="1" x14ac:dyDescent="0.3">
      <c r="A75" s="604"/>
      <c r="B75" s="345"/>
      <c r="C75" s="346"/>
      <c r="D75" s="346"/>
      <c r="E75" s="348" t="s">
        <v>170</v>
      </c>
      <c r="F75" s="354">
        <v>0</v>
      </c>
      <c r="G75" s="345"/>
      <c r="H75" s="346"/>
      <c r="I75" s="346"/>
      <c r="J75" s="346"/>
      <c r="K75" s="346"/>
      <c r="L75" s="346"/>
      <c r="M75" s="346"/>
      <c r="N75" s="346"/>
      <c r="O75" s="346"/>
      <c r="P75" s="346"/>
      <c r="Q75" s="346"/>
      <c r="R75" s="347"/>
      <c r="S75" s="345"/>
      <c r="T75" s="346"/>
      <c r="U75" s="346"/>
      <c r="V75" s="346"/>
      <c r="W75" s="346"/>
      <c r="X75" s="346"/>
      <c r="Y75" s="349"/>
      <c r="Z75" s="349"/>
      <c r="AA75" s="349"/>
      <c r="AB75" s="349"/>
      <c r="AC75" s="349"/>
      <c r="AD75" s="349"/>
      <c r="AE75" s="345"/>
      <c r="AF75" s="346"/>
      <c r="AG75" s="346"/>
      <c r="AH75" s="346"/>
      <c r="AI75" s="346"/>
      <c r="AJ75" s="346"/>
      <c r="AK75" s="346"/>
      <c r="AL75" s="346"/>
      <c r="AM75" s="346"/>
      <c r="AN75" s="346"/>
      <c r="AO75" s="346"/>
      <c r="AP75" s="347"/>
      <c r="AQ75" s="345"/>
      <c r="AR75" s="346"/>
      <c r="AS75" s="346"/>
      <c r="AT75" s="346"/>
      <c r="AU75" s="346"/>
      <c r="AV75" s="346"/>
      <c r="AW75" s="346"/>
      <c r="AX75" s="346"/>
      <c r="AY75" s="346"/>
      <c r="AZ75" s="346"/>
      <c r="BA75" s="346"/>
      <c r="BB75" s="347"/>
      <c r="BC75" s="345"/>
      <c r="BD75" s="346"/>
      <c r="BE75" s="346"/>
      <c r="BF75" s="346"/>
      <c r="BG75" s="346"/>
      <c r="BH75" s="346"/>
      <c r="BI75" s="346"/>
      <c r="BJ75" s="346"/>
      <c r="BK75" s="346"/>
      <c r="BL75" s="346"/>
      <c r="BM75" s="346"/>
      <c r="BN75" s="347"/>
      <c r="BO75" s="345"/>
      <c r="BP75" s="346"/>
      <c r="BQ75" s="346"/>
      <c r="BR75" s="346"/>
      <c r="BS75" s="346"/>
      <c r="BT75" s="346"/>
      <c r="BU75" s="346"/>
      <c r="BV75" s="346"/>
      <c r="BW75" s="346"/>
      <c r="BX75" s="346"/>
      <c r="BY75" s="346"/>
      <c r="BZ75" s="347"/>
      <c r="CA75" s="134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6"/>
    </row>
    <row r="76" spans="1:90" ht="15" customHeight="1" x14ac:dyDescent="0.3">
      <c r="A76" s="604"/>
      <c r="B76" s="345"/>
      <c r="C76" s="346"/>
      <c r="D76" s="346"/>
      <c r="E76" s="348" t="s">
        <v>180</v>
      </c>
      <c r="F76" s="354">
        <v>0</v>
      </c>
      <c r="G76" s="345"/>
      <c r="H76" s="346"/>
      <c r="I76" s="346"/>
      <c r="J76" s="346"/>
      <c r="K76" s="346"/>
      <c r="L76" s="346"/>
      <c r="M76" s="346"/>
      <c r="N76" s="346"/>
      <c r="O76" s="346"/>
      <c r="P76" s="346"/>
      <c r="Q76" s="346"/>
      <c r="R76" s="347"/>
      <c r="S76" s="345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7"/>
      <c r="AE76" s="349"/>
      <c r="AF76" s="349"/>
      <c r="AG76" s="346"/>
      <c r="AH76" s="346"/>
      <c r="AI76" s="346"/>
      <c r="AJ76" s="346"/>
      <c r="AK76" s="346"/>
      <c r="AL76" s="346"/>
      <c r="AM76" s="346"/>
      <c r="AN76" s="346"/>
      <c r="AO76" s="346"/>
      <c r="AP76" s="347"/>
      <c r="AQ76" s="345"/>
      <c r="AR76" s="346"/>
      <c r="AS76" s="346"/>
      <c r="AT76" s="346"/>
      <c r="AU76" s="346"/>
      <c r="AV76" s="346"/>
      <c r="AW76" s="346"/>
      <c r="AX76" s="346"/>
      <c r="AY76" s="346"/>
      <c r="AZ76" s="346"/>
      <c r="BA76" s="346"/>
      <c r="BB76" s="347"/>
      <c r="BC76" s="345"/>
      <c r="BD76" s="346"/>
      <c r="BE76" s="346"/>
      <c r="BF76" s="346"/>
      <c r="BG76" s="346"/>
      <c r="BH76" s="346"/>
      <c r="BI76" s="346"/>
      <c r="BJ76" s="346"/>
      <c r="BK76" s="346"/>
      <c r="BL76" s="346"/>
      <c r="BM76" s="346"/>
      <c r="BN76" s="347"/>
      <c r="BO76" s="345"/>
      <c r="BP76" s="346"/>
      <c r="BQ76" s="346"/>
      <c r="BR76" s="346"/>
      <c r="BS76" s="346"/>
      <c r="BT76" s="346"/>
      <c r="BU76" s="346"/>
      <c r="BV76" s="346"/>
      <c r="BW76" s="346"/>
      <c r="BX76" s="346"/>
      <c r="BY76" s="346"/>
      <c r="BZ76" s="347"/>
      <c r="CA76" s="134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6"/>
    </row>
    <row r="77" spans="1:90" ht="15" customHeight="1" x14ac:dyDescent="0.3">
      <c r="A77" s="604"/>
      <c r="B77" s="345"/>
      <c r="C77" s="49" t="s">
        <v>301</v>
      </c>
      <c r="D77" s="346" t="s">
        <v>113</v>
      </c>
      <c r="E77" s="346"/>
      <c r="F77" s="354"/>
      <c r="G77" s="345"/>
      <c r="H77" s="346"/>
      <c r="I77" s="346"/>
      <c r="J77" s="346"/>
      <c r="K77" s="346"/>
      <c r="L77" s="346"/>
      <c r="M77" s="346"/>
      <c r="N77" s="346"/>
      <c r="O77" s="346"/>
      <c r="P77" s="346"/>
      <c r="Q77" s="346"/>
      <c r="R77" s="347"/>
      <c r="S77" s="345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7"/>
      <c r="AE77" s="345"/>
      <c r="AF77" s="346"/>
      <c r="AG77" s="346"/>
      <c r="AH77" s="346"/>
      <c r="AI77" s="346"/>
      <c r="AJ77" s="346"/>
      <c r="AK77" s="346"/>
      <c r="AL77" s="346"/>
      <c r="AM77" s="346"/>
      <c r="AN77" s="346"/>
      <c r="AO77" s="346"/>
      <c r="AP77" s="347"/>
      <c r="AQ77" s="345"/>
      <c r="AR77" s="346"/>
      <c r="AS77" s="346"/>
      <c r="AT77" s="346"/>
      <c r="AU77" s="346"/>
      <c r="AV77" s="346"/>
      <c r="AW77" s="346"/>
      <c r="AX77" s="346"/>
      <c r="AY77" s="346"/>
      <c r="AZ77" s="346"/>
      <c r="BA77" s="346"/>
      <c r="BB77" s="347"/>
      <c r="BC77" s="345"/>
      <c r="BD77" s="346"/>
      <c r="BE77" s="346"/>
      <c r="BF77" s="346"/>
      <c r="BG77" s="346"/>
      <c r="BH77" s="346"/>
      <c r="BI77" s="346"/>
      <c r="BJ77" s="346"/>
      <c r="BK77" s="346"/>
      <c r="BL77" s="346"/>
      <c r="BM77" s="346"/>
      <c r="BN77" s="347"/>
      <c r="BO77" s="345"/>
      <c r="BP77" s="346"/>
      <c r="BQ77" s="346"/>
      <c r="BR77" s="346"/>
      <c r="BS77" s="346"/>
      <c r="BT77" s="346"/>
      <c r="BU77" s="346"/>
      <c r="BV77" s="346"/>
      <c r="BW77" s="346"/>
      <c r="BX77" s="346"/>
      <c r="BY77" s="346"/>
      <c r="BZ77" s="347"/>
      <c r="CA77" s="134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6"/>
    </row>
    <row r="78" spans="1:90" ht="15" customHeight="1" x14ac:dyDescent="0.3">
      <c r="A78" s="604"/>
      <c r="B78" s="345"/>
      <c r="C78" s="346" t="s">
        <v>302</v>
      </c>
      <c r="D78" s="346"/>
      <c r="E78" s="348" t="s">
        <v>303</v>
      </c>
      <c r="F78" s="354">
        <v>0</v>
      </c>
      <c r="G78" s="345"/>
      <c r="H78" s="346"/>
      <c r="I78" s="346"/>
      <c r="J78" s="346"/>
      <c r="K78" s="346"/>
      <c r="L78" s="346"/>
      <c r="M78" s="346"/>
      <c r="N78" s="346"/>
      <c r="O78" s="346"/>
      <c r="P78" s="346"/>
      <c r="Q78" s="346"/>
      <c r="R78" s="347"/>
      <c r="S78" s="345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7"/>
      <c r="AE78" s="345"/>
      <c r="AF78" s="351"/>
      <c r="AG78" s="351"/>
      <c r="AH78" s="351"/>
      <c r="AI78" s="346"/>
      <c r="AJ78" s="346"/>
      <c r="AK78" s="346"/>
      <c r="AL78" s="346"/>
      <c r="AM78" s="346"/>
      <c r="AN78" s="346"/>
      <c r="AO78" s="346"/>
      <c r="AP78" s="347"/>
      <c r="AQ78" s="345"/>
      <c r="AR78" s="346"/>
      <c r="AS78" s="346"/>
      <c r="AT78" s="346"/>
      <c r="AU78" s="346"/>
      <c r="AV78" s="346"/>
      <c r="AW78" s="346"/>
      <c r="AX78" s="346"/>
      <c r="AY78" s="346"/>
      <c r="AZ78" s="346"/>
      <c r="BA78" s="346"/>
      <c r="BB78" s="347"/>
      <c r="BC78" s="345"/>
      <c r="BD78" s="346"/>
      <c r="BE78" s="346"/>
      <c r="BF78" s="346"/>
      <c r="BG78" s="346"/>
      <c r="BH78" s="346"/>
      <c r="BI78" s="346"/>
      <c r="BJ78" s="346"/>
      <c r="BK78" s="346"/>
      <c r="BL78" s="346"/>
      <c r="BM78" s="346"/>
      <c r="BN78" s="347"/>
      <c r="BO78" s="345"/>
      <c r="BP78" s="346"/>
      <c r="BQ78" s="346"/>
      <c r="BR78" s="346"/>
      <c r="BS78" s="346"/>
      <c r="BT78" s="346"/>
      <c r="BU78" s="346"/>
      <c r="BV78" s="346"/>
      <c r="BW78" s="346"/>
      <c r="BX78" s="346"/>
      <c r="BY78" s="346"/>
      <c r="BZ78" s="347"/>
      <c r="CA78" s="134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6"/>
    </row>
    <row r="79" spans="1:90" ht="15" customHeight="1" x14ac:dyDescent="0.3">
      <c r="A79" s="604"/>
      <c r="B79" s="345"/>
      <c r="C79" s="50" t="s">
        <v>304</v>
      </c>
      <c r="D79" s="346"/>
      <c r="E79" s="348" t="s">
        <v>305</v>
      </c>
      <c r="F79" s="354">
        <v>3780000</v>
      </c>
      <c r="G79" s="345"/>
      <c r="H79" s="346"/>
      <c r="I79" s="346"/>
      <c r="J79" s="346"/>
      <c r="K79" s="346"/>
      <c r="L79" s="346"/>
      <c r="M79" s="346"/>
      <c r="N79" s="346"/>
      <c r="O79" s="346"/>
      <c r="P79" s="346"/>
      <c r="Q79" s="346"/>
      <c r="R79" s="347"/>
      <c r="S79" s="345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7"/>
      <c r="AE79" s="345"/>
      <c r="AF79" s="346"/>
      <c r="AG79" s="346"/>
      <c r="AH79" s="351"/>
      <c r="AI79" s="351"/>
      <c r="AJ79" s="351"/>
      <c r="AK79" s="351"/>
      <c r="AL79" s="351"/>
      <c r="AM79" s="351"/>
      <c r="AN79" s="351"/>
      <c r="AO79" s="346"/>
      <c r="AP79" s="347"/>
      <c r="AQ79" s="345"/>
      <c r="AR79" s="346"/>
      <c r="AS79" s="346"/>
      <c r="AT79" s="346"/>
      <c r="AU79" s="346"/>
      <c r="AV79" s="346"/>
      <c r="AW79" s="346"/>
      <c r="AX79" s="346"/>
      <c r="AY79" s="346"/>
      <c r="AZ79" s="346"/>
      <c r="BA79" s="346"/>
      <c r="BB79" s="347"/>
      <c r="BC79" s="345"/>
      <c r="BD79" s="346"/>
      <c r="BE79" s="346"/>
      <c r="BF79" s="346"/>
      <c r="BG79" s="346"/>
      <c r="BH79" s="346"/>
      <c r="BI79" s="346"/>
      <c r="BJ79" s="346"/>
      <c r="BK79" s="346"/>
      <c r="BL79" s="346"/>
      <c r="BM79" s="346"/>
      <c r="BN79" s="347"/>
      <c r="BO79" s="345"/>
      <c r="BP79" s="346"/>
      <c r="BQ79" s="346"/>
      <c r="BR79" s="346"/>
      <c r="BS79" s="346"/>
      <c r="BT79" s="346"/>
      <c r="BU79" s="346"/>
      <c r="BV79" s="346"/>
      <c r="BW79" s="346"/>
      <c r="BX79" s="346"/>
      <c r="BY79" s="346"/>
      <c r="BZ79" s="347"/>
      <c r="CA79" s="134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6"/>
    </row>
    <row r="80" spans="1:90" ht="15" customHeight="1" x14ac:dyDescent="0.3">
      <c r="A80" s="604"/>
      <c r="B80" s="345"/>
      <c r="C80" s="330" t="s">
        <v>306</v>
      </c>
      <c r="D80" s="346"/>
      <c r="E80" s="348" t="s">
        <v>187</v>
      </c>
      <c r="F80" s="354">
        <v>0</v>
      </c>
      <c r="G80" s="345"/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7"/>
      <c r="S80" s="345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7"/>
      <c r="AE80" s="345"/>
      <c r="AF80" s="346"/>
      <c r="AG80" s="346"/>
      <c r="AH80" s="346"/>
      <c r="AI80" s="346"/>
      <c r="AJ80" s="346"/>
      <c r="AK80" s="346"/>
      <c r="AL80" s="346"/>
      <c r="AM80" s="346"/>
      <c r="AN80" s="346"/>
      <c r="AO80" s="351"/>
      <c r="AP80" s="355"/>
      <c r="AQ80" s="345"/>
      <c r="AR80" s="346"/>
      <c r="AS80" s="346"/>
      <c r="AT80" s="346"/>
      <c r="AU80" s="346"/>
      <c r="AV80" s="346"/>
      <c r="AW80" s="346"/>
      <c r="AX80" s="346"/>
      <c r="AY80" s="346"/>
      <c r="AZ80" s="346"/>
      <c r="BA80" s="346"/>
      <c r="BB80" s="347"/>
      <c r="BC80" s="345"/>
      <c r="BD80" s="346"/>
      <c r="BE80" s="346"/>
      <c r="BF80" s="346"/>
      <c r="BG80" s="346"/>
      <c r="BH80" s="346"/>
      <c r="BI80" s="346"/>
      <c r="BJ80" s="346"/>
      <c r="BK80" s="346"/>
      <c r="BL80" s="346"/>
      <c r="BM80" s="346"/>
      <c r="BN80" s="347"/>
      <c r="BO80" s="345"/>
      <c r="BP80" s="346"/>
      <c r="BQ80" s="346"/>
      <c r="BR80" s="346"/>
      <c r="BS80" s="346"/>
      <c r="BT80" s="346"/>
      <c r="BU80" s="346"/>
      <c r="BV80" s="346"/>
      <c r="BW80" s="346"/>
      <c r="BX80" s="346"/>
      <c r="BY80" s="346"/>
      <c r="BZ80" s="347"/>
      <c r="CA80" s="134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6"/>
    </row>
    <row r="81" spans="1:90" ht="15" customHeight="1" thickBot="1" x14ac:dyDescent="0.35">
      <c r="A81" s="605"/>
      <c r="B81" s="342"/>
      <c r="C81" s="343"/>
      <c r="D81" s="343"/>
      <c r="E81" s="358" t="s">
        <v>160</v>
      </c>
      <c r="F81" s="357">
        <f>SUM(F72:F80)</f>
        <v>4000000</v>
      </c>
      <c r="G81" s="342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4"/>
      <c r="S81" s="342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4"/>
      <c r="AE81" s="342"/>
      <c r="AF81" s="343"/>
      <c r="AG81" s="343"/>
      <c r="AH81" s="343"/>
      <c r="AI81" s="343"/>
      <c r="AJ81" s="343"/>
      <c r="AK81" s="343"/>
      <c r="AL81" s="343"/>
      <c r="AM81" s="343"/>
      <c r="AN81" s="343"/>
      <c r="AO81" s="343"/>
      <c r="AP81" s="344"/>
      <c r="AQ81" s="342"/>
      <c r="AR81" s="343"/>
      <c r="AS81" s="343"/>
      <c r="AT81" s="343"/>
      <c r="AU81" s="343"/>
      <c r="AV81" s="343"/>
      <c r="AW81" s="343"/>
      <c r="AX81" s="343"/>
      <c r="AY81" s="343"/>
      <c r="AZ81" s="343"/>
      <c r="BA81" s="343"/>
      <c r="BB81" s="344"/>
      <c r="BC81" s="342"/>
      <c r="BD81" s="343"/>
      <c r="BE81" s="343"/>
      <c r="BF81" s="343"/>
      <c r="BG81" s="343"/>
      <c r="BH81" s="343"/>
      <c r="BI81" s="343"/>
      <c r="BJ81" s="343"/>
      <c r="BK81" s="343"/>
      <c r="BL81" s="343"/>
      <c r="BM81" s="343"/>
      <c r="BN81" s="344"/>
      <c r="BO81" s="342"/>
      <c r="BP81" s="343"/>
      <c r="BQ81" s="343"/>
      <c r="BR81" s="343"/>
      <c r="BS81" s="343"/>
      <c r="BT81" s="343"/>
      <c r="BU81" s="343"/>
      <c r="BV81" s="343"/>
      <c r="BW81" s="343"/>
      <c r="BX81" s="343"/>
      <c r="BY81" s="343"/>
      <c r="BZ81" s="344"/>
      <c r="CA81" s="135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8"/>
    </row>
    <row r="82" spans="1:90" ht="15" customHeight="1" x14ac:dyDescent="0.3">
      <c r="A82" s="603" t="s">
        <v>461</v>
      </c>
      <c r="B82" s="356">
        <v>75</v>
      </c>
      <c r="C82" s="52" t="s">
        <v>307</v>
      </c>
      <c r="D82" s="340" t="s">
        <v>112</v>
      </c>
      <c r="E82" s="340"/>
      <c r="F82" s="353"/>
      <c r="G82" s="339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1"/>
      <c r="S82" s="339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1"/>
      <c r="AE82" s="339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41"/>
      <c r="AQ82" s="339"/>
      <c r="AR82" s="340"/>
      <c r="AS82" s="340"/>
      <c r="AT82" s="340"/>
      <c r="AU82" s="340"/>
      <c r="AV82" s="340"/>
      <c r="AW82" s="340"/>
      <c r="AX82" s="340"/>
      <c r="AY82" s="340"/>
      <c r="AZ82" s="340"/>
      <c r="BA82" s="340"/>
      <c r="BB82" s="341"/>
      <c r="BC82" s="339"/>
      <c r="BD82" s="340"/>
      <c r="BE82" s="340"/>
      <c r="BF82" s="340"/>
      <c r="BG82" s="340"/>
      <c r="BH82" s="340"/>
      <c r="BI82" s="340"/>
      <c r="BJ82" s="340"/>
      <c r="BK82" s="340"/>
      <c r="BL82" s="340"/>
      <c r="BM82" s="340"/>
      <c r="BN82" s="341"/>
      <c r="BO82" s="339"/>
      <c r="BP82" s="340"/>
      <c r="BQ82" s="340"/>
      <c r="BR82" s="340"/>
      <c r="BS82" s="340"/>
      <c r="BT82" s="340"/>
      <c r="BU82" s="340"/>
      <c r="BV82" s="340"/>
      <c r="BW82" s="340"/>
      <c r="BX82" s="340"/>
      <c r="BY82" s="340"/>
      <c r="BZ82" s="341"/>
      <c r="CA82" s="132">
        <v>1</v>
      </c>
      <c r="CB82" s="124">
        <v>2</v>
      </c>
      <c r="CC82" s="124">
        <v>3</v>
      </c>
      <c r="CD82" s="124">
        <v>4</v>
      </c>
      <c r="CE82" s="124">
        <v>5</v>
      </c>
      <c r="CF82" s="124">
        <v>6</v>
      </c>
      <c r="CG82" s="124">
        <v>7</v>
      </c>
      <c r="CH82" s="124">
        <v>8</v>
      </c>
      <c r="CI82" s="124">
        <v>9</v>
      </c>
      <c r="CJ82" s="124">
        <v>10</v>
      </c>
      <c r="CK82" s="124">
        <v>11</v>
      </c>
      <c r="CL82" s="124">
        <v>12</v>
      </c>
    </row>
    <row r="83" spans="1:90" ht="15" customHeight="1" x14ac:dyDescent="0.3">
      <c r="A83" s="604"/>
      <c r="B83" s="345"/>
      <c r="C83" s="53"/>
      <c r="D83" s="346"/>
      <c r="E83" s="346" t="s">
        <v>300</v>
      </c>
      <c r="F83" s="354">
        <v>0</v>
      </c>
      <c r="G83" s="345"/>
      <c r="H83" s="346"/>
      <c r="I83" s="346"/>
      <c r="J83" s="346"/>
      <c r="K83" s="346"/>
      <c r="L83" s="346"/>
      <c r="M83" s="346"/>
      <c r="N83" s="346"/>
      <c r="O83" s="346"/>
      <c r="P83" s="346"/>
      <c r="Q83" s="346"/>
      <c r="R83" s="347"/>
      <c r="S83" s="345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7"/>
      <c r="AE83" s="352"/>
      <c r="AF83" s="348"/>
      <c r="AG83" s="348"/>
      <c r="AH83" s="348"/>
      <c r="AI83" s="348"/>
      <c r="AJ83" s="348"/>
      <c r="AK83" s="348"/>
      <c r="AL83" s="348"/>
      <c r="AM83" s="348"/>
      <c r="AN83" s="349"/>
      <c r="AO83" s="349"/>
      <c r="AP83" s="349"/>
      <c r="AQ83" s="345"/>
      <c r="AR83" s="346"/>
      <c r="AS83" s="346"/>
      <c r="AT83" s="346"/>
      <c r="AU83" s="346"/>
      <c r="AV83" s="346"/>
      <c r="AW83" s="346"/>
      <c r="AX83" s="346"/>
      <c r="AY83" s="346"/>
      <c r="AZ83" s="346"/>
      <c r="BA83" s="346"/>
      <c r="BB83" s="347"/>
      <c r="BC83" s="345"/>
      <c r="BD83" s="346"/>
      <c r="BE83" s="346"/>
      <c r="BF83" s="346"/>
      <c r="BG83" s="346"/>
      <c r="BH83" s="346"/>
      <c r="BI83" s="346"/>
      <c r="BJ83" s="346"/>
      <c r="BK83" s="346"/>
      <c r="BL83" s="346"/>
      <c r="BM83" s="346"/>
      <c r="BN83" s="347"/>
      <c r="BO83" s="345"/>
      <c r="BP83" s="346"/>
      <c r="BQ83" s="346"/>
      <c r="BR83" s="346"/>
      <c r="BS83" s="346"/>
      <c r="BT83" s="346"/>
      <c r="BU83" s="346"/>
      <c r="BV83" s="346"/>
      <c r="BW83" s="346"/>
      <c r="BX83" s="346"/>
      <c r="BY83" s="346"/>
      <c r="BZ83" s="347"/>
      <c r="CA83" s="134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6"/>
    </row>
    <row r="84" spans="1:90" ht="15" customHeight="1" x14ac:dyDescent="0.3">
      <c r="A84" s="604"/>
      <c r="B84" s="345"/>
      <c r="C84" s="346"/>
      <c r="D84" s="346"/>
      <c r="E84" s="346" t="s">
        <v>169</v>
      </c>
      <c r="F84" s="354">
        <v>700000</v>
      </c>
      <c r="G84" s="345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7"/>
      <c r="S84" s="345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7"/>
      <c r="AE84" s="352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7"/>
      <c r="AQ84" s="350"/>
      <c r="AR84" s="349"/>
      <c r="AS84" s="349"/>
      <c r="AT84" s="349"/>
      <c r="AU84" s="349"/>
      <c r="AV84" s="349"/>
      <c r="AW84" s="346"/>
      <c r="AX84" s="346"/>
      <c r="AY84" s="346"/>
      <c r="AZ84" s="346"/>
      <c r="BA84" s="346"/>
      <c r="BB84" s="347"/>
      <c r="BC84" s="345"/>
      <c r="BD84" s="346"/>
      <c r="BE84" s="346"/>
      <c r="BF84" s="346"/>
      <c r="BG84" s="346"/>
      <c r="BH84" s="346"/>
      <c r="BI84" s="346"/>
      <c r="BJ84" s="346"/>
      <c r="BK84" s="346"/>
      <c r="BL84" s="346"/>
      <c r="BM84" s="346"/>
      <c r="BN84" s="347"/>
      <c r="BO84" s="345"/>
      <c r="BP84" s="346"/>
      <c r="BQ84" s="346"/>
      <c r="BR84" s="346"/>
      <c r="BS84" s="346"/>
      <c r="BT84" s="346"/>
      <c r="BU84" s="346"/>
      <c r="BV84" s="346"/>
      <c r="BW84" s="346"/>
      <c r="BX84" s="346"/>
      <c r="BY84" s="346"/>
      <c r="BZ84" s="347"/>
      <c r="CA84" s="134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6"/>
    </row>
    <row r="85" spans="1:90" ht="15" customHeight="1" x14ac:dyDescent="0.3">
      <c r="A85" s="604"/>
      <c r="B85" s="345"/>
      <c r="C85" s="346"/>
      <c r="D85" s="346"/>
      <c r="E85" s="346" t="s">
        <v>179</v>
      </c>
      <c r="F85" s="354">
        <v>70000</v>
      </c>
      <c r="G85" s="345"/>
      <c r="H85" s="346"/>
      <c r="I85" s="346"/>
      <c r="J85" s="346"/>
      <c r="K85" s="346"/>
      <c r="L85" s="346"/>
      <c r="M85" s="346"/>
      <c r="N85" s="346"/>
      <c r="O85" s="346"/>
      <c r="P85" s="346"/>
      <c r="Q85" s="346"/>
      <c r="R85" s="347"/>
      <c r="S85" s="345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7"/>
      <c r="AE85" s="352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7"/>
      <c r="AQ85" s="345"/>
      <c r="AR85" s="346"/>
      <c r="AS85" s="346"/>
      <c r="AT85" s="346"/>
      <c r="AU85" s="349"/>
      <c r="AV85" s="349"/>
      <c r="AW85" s="349"/>
      <c r="AX85" s="346"/>
      <c r="AY85" s="346"/>
      <c r="AZ85" s="346"/>
      <c r="BA85" s="346"/>
      <c r="BB85" s="347"/>
      <c r="BC85" s="345"/>
      <c r="BD85" s="346"/>
      <c r="BE85" s="346"/>
      <c r="BF85" s="346"/>
      <c r="BG85" s="346"/>
      <c r="BH85" s="346"/>
      <c r="BI85" s="346"/>
      <c r="BJ85" s="346"/>
      <c r="BK85" s="346"/>
      <c r="BL85" s="346"/>
      <c r="BM85" s="346"/>
      <c r="BN85" s="347"/>
      <c r="BO85" s="345"/>
      <c r="BP85" s="346"/>
      <c r="BQ85" s="346"/>
      <c r="BR85" s="346"/>
      <c r="BS85" s="346"/>
      <c r="BT85" s="346"/>
      <c r="BU85" s="346"/>
      <c r="BV85" s="346"/>
      <c r="BW85" s="346"/>
      <c r="BX85" s="346"/>
      <c r="BY85" s="346"/>
      <c r="BZ85" s="347"/>
      <c r="CA85" s="134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6"/>
    </row>
    <row r="86" spans="1:90" ht="15" customHeight="1" x14ac:dyDescent="0.3">
      <c r="A86" s="604"/>
      <c r="B86" s="345"/>
      <c r="C86" s="346"/>
      <c r="D86" s="346"/>
      <c r="E86" s="348" t="s">
        <v>170</v>
      </c>
      <c r="F86" s="354">
        <v>0</v>
      </c>
      <c r="G86" s="345"/>
      <c r="H86" s="346"/>
      <c r="I86" s="346"/>
      <c r="J86" s="346"/>
      <c r="K86" s="346"/>
      <c r="L86" s="346"/>
      <c r="M86" s="346"/>
      <c r="N86" s="346"/>
      <c r="O86" s="346"/>
      <c r="P86" s="346"/>
      <c r="Q86" s="346"/>
      <c r="R86" s="347"/>
      <c r="S86" s="345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347"/>
      <c r="AE86" s="345"/>
      <c r="AF86" s="346"/>
      <c r="AG86" s="346"/>
      <c r="AH86" s="346"/>
      <c r="AI86" s="346"/>
      <c r="AJ86" s="346"/>
      <c r="AK86" s="346"/>
      <c r="AL86" s="346"/>
      <c r="AM86" s="346"/>
      <c r="AN86" s="346"/>
      <c r="AO86" s="346"/>
      <c r="AP86" s="347"/>
      <c r="AQ86" s="345"/>
      <c r="AR86" s="346"/>
      <c r="AS86" s="346"/>
      <c r="AT86" s="346"/>
      <c r="AU86" s="346"/>
      <c r="AV86" s="346"/>
      <c r="AW86" s="349"/>
      <c r="AX86" s="349"/>
      <c r="AY86" s="349"/>
      <c r="AZ86" s="349"/>
      <c r="BA86" s="349"/>
      <c r="BB86" s="349"/>
      <c r="BC86" s="345"/>
      <c r="BD86" s="346"/>
      <c r="BE86" s="346"/>
      <c r="BF86" s="346"/>
      <c r="BG86" s="346"/>
      <c r="BH86" s="346"/>
      <c r="BI86" s="346"/>
      <c r="BJ86" s="346"/>
      <c r="BK86" s="346"/>
      <c r="BL86" s="346"/>
      <c r="BM86" s="346"/>
      <c r="BN86" s="347"/>
      <c r="BO86" s="345"/>
      <c r="BP86" s="346"/>
      <c r="BQ86" s="346"/>
      <c r="BR86" s="346"/>
      <c r="BS86" s="346"/>
      <c r="BT86" s="346"/>
      <c r="BU86" s="346"/>
      <c r="BV86" s="346"/>
      <c r="BW86" s="346"/>
      <c r="BX86" s="346"/>
      <c r="BY86" s="346"/>
      <c r="BZ86" s="347"/>
      <c r="CA86" s="134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6"/>
    </row>
    <row r="87" spans="1:90" ht="15" customHeight="1" x14ac:dyDescent="0.3">
      <c r="A87" s="604"/>
      <c r="B87" s="345"/>
      <c r="C87" s="346"/>
      <c r="D87" s="346"/>
      <c r="E87" s="348" t="s">
        <v>180</v>
      </c>
      <c r="F87" s="354">
        <v>0</v>
      </c>
      <c r="G87" s="345"/>
      <c r="H87" s="346"/>
      <c r="I87" s="346"/>
      <c r="J87" s="346"/>
      <c r="K87" s="346"/>
      <c r="L87" s="346"/>
      <c r="M87" s="346"/>
      <c r="N87" s="346"/>
      <c r="O87" s="346"/>
      <c r="P87" s="346"/>
      <c r="Q87" s="346"/>
      <c r="R87" s="347"/>
      <c r="S87" s="345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  <c r="AD87" s="347"/>
      <c r="AE87" s="345"/>
      <c r="AF87" s="346"/>
      <c r="AG87" s="346"/>
      <c r="AH87" s="346"/>
      <c r="AI87" s="346"/>
      <c r="AJ87" s="346"/>
      <c r="AK87" s="346"/>
      <c r="AL87" s="346"/>
      <c r="AM87" s="346"/>
      <c r="AN87" s="346"/>
      <c r="AO87" s="346"/>
      <c r="AP87" s="347"/>
      <c r="AQ87" s="345"/>
      <c r="AR87" s="346"/>
      <c r="AS87" s="346"/>
      <c r="AT87" s="346"/>
      <c r="AU87" s="346"/>
      <c r="AV87" s="346"/>
      <c r="AW87" s="346"/>
      <c r="AX87" s="346"/>
      <c r="AY87" s="346"/>
      <c r="AZ87" s="346"/>
      <c r="BA87" s="346"/>
      <c r="BB87" s="347"/>
      <c r="BC87" s="349"/>
      <c r="BD87" s="349"/>
      <c r="BE87" s="346"/>
      <c r="BF87" s="346"/>
      <c r="BG87" s="346"/>
      <c r="BH87" s="346"/>
      <c r="BI87" s="346"/>
      <c r="BJ87" s="346"/>
      <c r="BK87" s="346"/>
      <c r="BL87" s="346"/>
      <c r="BM87" s="346"/>
      <c r="BN87" s="347"/>
      <c r="BO87" s="345"/>
      <c r="BP87" s="346"/>
      <c r="BQ87" s="346"/>
      <c r="BR87" s="346"/>
      <c r="BS87" s="346"/>
      <c r="BT87" s="346"/>
      <c r="BU87" s="346"/>
      <c r="BV87" s="346"/>
      <c r="BW87" s="346"/>
      <c r="BX87" s="346"/>
      <c r="BY87" s="346"/>
      <c r="BZ87" s="347"/>
      <c r="CA87" s="134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6"/>
    </row>
    <row r="88" spans="1:90" ht="15" customHeight="1" x14ac:dyDescent="0.3">
      <c r="A88" s="604"/>
      <c r="B88" s="345"/>
      <c r="C88" s="49" t="s">
        <v>301</v>
      </c>
      <c r="D88" s="346" t="s">
        <v>113</v>
      </c>
      <c r="E88" s="346"/>
      <c r="F88" s="354"/>
      <c r="G88" s="345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7"/>
      <c r="S88" s="345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7"/>
      <c r="AE88" s="345"/>
      <c r="AF88" s="346"/>
      <c r="AG88" s="346"/>
      <c r="AH88" s="346"/>
      <c r="AI88" s="346"/>
      <c r="AJ88" s="346"/>
      <c r="AK88" s="346"/>
      <c r="AL88" s="346"/>
      <c r="AM88" s="346"/>
      <c r="AN88" s="346"/>
      <c r="AO88" s="346"/>
      <c r="AP88" s="347"/>
      <c r="AQ88" s="345"/>
      <c r="AR88" s="346"/>
      <c r="AS88" s="346"/>
      <c r="AT88" s="346"/>
      <c r="AU88" s="346"/>
      <c r="AV88" s="346"/>
      <c r="AW88" s="346"/>
      <c r="AX88" s="346"/>
      <c r="AY88" s="346"/>
      <c r="AZ88" s="346"/>
      <c r="BA88" s="346"/>
      <c r="BB88" s="347"/>
      <c r="BC88" s="345"/>
      <c r="BD88" s="346"/>
      <c r="BE88" s="346"/>
      <c r="BF88" s="346"/>
      <c r="BG88" s="346"/>
      <c r="BH88" s="346"/>
      <c r="BI88" s="346"/>
      <c r="BJ88" s="346"/>
      <c r="BK88" s="346"/>
      <c r="BL88" s="346"/>
      <c r="BM88" s="346"/>
      <c r="BN88" s="347"/>
      <c r="BO88" s="345"/>
      <c r="BP88" s="346"/>
      <c r="BQ88" s="346"/>
      <c r="BR88" s="346"/>
      <c r="BS88" s="346"/>
      <c r="BT88" s="346"/>
      <c r="BU88" s="346"/>
      <c r="BV88" s="346"/>
      <c r="BW88" s="346"/>
      <c r="BX88" s="346"/>
      <c r="BY88" s="346"/>
      <c r="BZ88" s="347"/>
      <c r="CA88" s="134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6"/>
    </row>
    <row r="89" spans="1:90" ht="15" customHeight="1" x14ac:dyDescent="0.3">
      <c r="A89" s="604"/>
      <c r="B89" s="345"/>
      <c r="C89" s="346" t="s">
        <v>302</v>
      </c>
      <c r="D89" s="346"/>
      <c r="E89" s="348" t="s">
        <v>308</v>
      </c>
      <c r="F89" s="354">
        <v>0</v>
      </c>
      <c r="G89" s="345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7"/>
      <c r="S89" s="345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7"/>
      <c r="AE89" s="345"/>
      <c r="AF89" s="346"/>
      <c r="AG89" s="346"/>
      <c r="AH89" s="346"/>
      <c r="AI89" s="346"/>
      <c r="AJ89" s="346"/>
      <c r="AK89" s="346"/>
      <c r="AL89" s="346"/>
      <c r="AM89" s="346"/>
      <c r="AN89" s="346"/>
      <c r="AO89" s="346"/>
      <c r="AP89" s="347"/>
      <c r="AQ89" s="345"/>
      <c r="AR89" s="346"/>
      <c r="AS89" s="346"/>
      <c r="AT89" s="346"/>
      <c r="AU89" s="346"/>
      <c r="AV89" s="346"/>
      <c r="AW89" s="346"/>
      <c r="AX89" s="346"/>
      <c r="AY89" s="346"/>
      <c r="AZ89" s="346"/>
      <c r="BA89" s="346"/>
      <c r="BB89" s="347"/>
      <c r="BC89" s="345"/>
      <c r="BD89" s="351"/>
      <c r="BE89" s="351"/>
      <c r="BF89" s="351"/>
      <c r="BG89" s="346"/>
      <c r="BH89" s="346"/>
      <c r="BI89" s="346"/>
      <c r="BJ89" s="346"/>
      <c r="BK89" s="346"/>
      <c r="BL89" s="346"/>
      <c r="BM89" s="346"/>
      <c r="BN89" s="347"/>
      <c r="BO89" s="345"/>
      <c r="BP89" s="346"/>
      <c r="BQ89" s="346"/>
      <c r="BR89" s="346"/>
      <c r="BS89" s="346"/>
      <c r="BT89" s="346"/>
      <c r="BU89" s="346"/>
      <c r="BV89" s="346"/>
      <c r="BW89" s="346"/>
      <c r="BX89" s="346"/>
      <c r="BY89" s="346"/>
      <c r="BZ89" s="347"/>
      <c r="CA89" s="134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6"/>
    </row>
    <row r="90" spans="1:90" ht="15" customHeight="1" x14ac:dyDescent="0.3">
      <c r="A90" s="604"/>
      <c r="B90" s="345"/>
      <c r="C90" s="50" t="s">
        <v>304</v>
      </c>
      <c r="D90" s="346"/>
      <c r="E90" s="348" t="s">
        <v>309</v>
      </c>
      <c r="F90" s="354">
        <v>13630000</v>
      </c>
      <c r="G90" s="345"/>
      <c r="H90" s="346"/>
      <c r="I90" s="346"/>
      <c r="J90" s="346"/>
      <c r="K90" s="346"/>
      <c r="L90" s="346"/>
      <c r="M90" s="346"/>
      <c r="N90" s="346"/>
      <c r="O90" s="346"/>
      <c r="P90" s="346"/>
      <c r="Q90" s="346"/>
      <c r="R90" s="347"/>
      <c r="S90" s="345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347"/>
      <c r="AE90" s="345"/>
      <c r="AF90" s="346"/>
      <c r="AG90" s="346"/>
      <c r="AH90" s="346"/>
      <c r="AI90" s="346"/>
      <c r="AJ90" s="346"/>
      <c r="AK90" s="346"/>
      <c r="AL90" s="346"/>
      <c r="AM90" s="346"/>
      <c r="AN90" s="346"/>
      <c r="AO90" s="346"/>
      <c r="AP90" s="347"/>
      <c r="AQ90" s="345"/>
      <c r="AR90" s="346"/>
      <c r="AS90" s="346"/>
      <c r="AT90" s="346"/>
      <c r="AU90" s="346"/>
      <c r="AV90" s="346"/>
      <c r="AW90" s="346"/>
      <c r="AX90" s="346"/>
      <c r="AY90" s="346"/>
      <c r="AZ90" s="346"/>
      <c r="BA90" s="346"/>
      <c r="BB90" s="347"/>
      <c r="BC90" s="345"/>
      <c r="BD90" s="346"/>
      <c r="BE90" s="346"/>
      <c r="BF90" s="351"/>
      <c r="BG90" s="351"/>
      <c r="BH90" s="351"/>
      <c r="BI90" s="351"/>
      <c r="BJ90" s="351"/>
      <c r="BK90" s="351"/>
      <c r="BL90" s="351"/>
      <c r="BM90" s="346"/>
      <c r="BN90" s="347"/>
      <c r="BO90" s="345"/>
      <c r="BP90" s="346"/>
      <c r="BQ90" s="346"/>
      <c r="BR90" s="346"/>
      <c r="BS90" s="346"/>
      <c r="BT90" s="346"/>
      <c r="BU90" s="346"/>
      <c r="BV90" s="346"/>
      <c r="BW90" s="346"/>
      <c r="BX90" s="346"/>
      <c r="BY90" s="346"/>
      <c r="BZ90" s="347"/>
      <c r="CA90" s="134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6"/>
    </row>
    <row r="91" spans="1:90" ht="15" customHeight="1" x14ac:dyDescent="0.3">
      <c r="A91" s="604"/>
      <c r="B91" s="345"/>
      <c r="C91" s="330" t="s">
        <v>306</v>
      </c>
      <c r="D91" s="346"/>
      <c r="E91" s="348" t="s">
        <v>187</v>
      </c>
      <c r="F91" s="354">
        <v>0</v>
      </c>
      <c r="G91" s="345"/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7"/>
      <c r="S91" s="345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7"/>
      <c r="AE91" s="345"/>
      <c r="AF91" s="346"/>
      <c r="AG91" s="346"/>
      <c r="AH91" s="346"/>
      <c r="AI91" s="346"/>
      <c r="AJ91" s="346"/>
      <c r="AK91" s="346"/>
      <c r="AL91" s="346"/>
      <c r="AM91" s="346"/>
      <c r="AN91" s="346"/>
      <c r="AO91" s="346"/>
      <c r="AP91" s="347"/>
      <c r="AQ91" s="345"/>
      <c r="AR91" s="346"/>
      <c r="AS91" s="346"/>
      <c r="AT91" s="346"/>
      <c r="AU91" s="346"/>
      <c r="AV91" s="346"/>
      <c r="AW91" s="346"/>
      <c r="AX91" s="346"/>
      <c r="AY91" s="346"/>
      <c r="AZ91" s="346"/>
      <c r="BA91" s="346"/>
      <c r="BB91" s="347"/>
      <c r="BC91" s="345"/>
      <c r="BD91" s="346"/>
      <c r="BE91" s="346"/>
      <c r="BF91" s="346"/>
      <c r="BG91" s="346"/>
      <c r="BH91" s="346"/>
      <c r="BI91" s="346"/>
      <c r="BJ91" s="346"/>
      <c r="BK91" s="346"/>
      <c r="BL91" s="346"/>
      <c r="BM91" s="351"/>
      <c r="BN91" s="351"/>
      <c r="BO91" s="345"/>
      <c r="BP91" s="346"/>
      <c r="BQ91" s="346"/>
      <c r="BR91" s="346"/>
      <c r="BS91" s="346"/>
      <c r="BT91" s="346"/>
      <c r="BU91" s="346"/>
      <c r="BV91" s="346"/>
      <c r="BW91" s="346"/>
      <c r="BX91" s="346"/>
      <c r="BY91" s="346"/>
      <c r="BZ91" s="347"/>
      <c r="CA91" s="134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6"/>
    </row>
    <row r="92" spans="1:90" ht="15" customHeight="1" thickBot="1" x14ac:dyDescent="0.35">
      <c r="A92" s="605"/>
      <c r="B92" s="342"/>
      <c r="C92" s="343"/>
      <c r="D92" s="343"/>
      <c r="E92" s="358" t="s">
        <v>160</v>
      </c>
      <c r="F92" s="357">
        <f>SUM(F83:F91)</f>
        <v>14400000</v>
      </c>
      <c r="G92" s="342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4"/>
      <c r="S92" s="342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4"/>
      <c r="AE92" s="342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  <c r="AP92" s="344"/>
      <c r="AQ92" s="342"/>
      <c r="AR92" s="343"/>
      <c r="AS92" s="343"/>
      <c r="AT92" s="343"/>
      <c r="AU92" s="343"/>
      <c r="AV92" s="343"/>
      <c r="AW92" s="343"/>
      <c r="AX92" s="343"/>
      <c r="AY92" s="343"/>
      <c r="AZ92" s="343"/>
      <c r="BA92" s="343"/>
      <c r="BB92" s="344"/>
      <c r="BC92" s="342"/>
      <c r="BD92" s="343"/>
      <c r="BE92" s="343"/>
      <c r="BF92" s="343"/>
      <c r="BG92" s="343"/>
      <c r="BH92" s="343"/>
      <c r="BI92" s="343"/>
      <c r="BJ92" s="343"/>
      <c r="BK92" s="343"/>
      <c r="BL92" s="343"/>
      <c r="BM92" s="343"/>
      <c r="BN92" s="344"/>
      <c r="BO92" s="342"/>
      <c r="BP92" s="343"/>
      <c r="BQ92" s="343"/>
      <c r="BR92" s="343"/>
      <c r="BS92" s="343"/>
      <c r="BT92" s="343"/>
      <c r="BU92" s="343"/>
      <c r="BV92" s="343"/>
      <c r="BW92" s="343"/>
      <c r="BX92" s="343"/>
      <c r="BY92" s="343"/>
      <c r="BZ92" s="344"/>
      <c r="CA92" s="135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8"/>
    </row>
    <row r="93" spans="1:90" ht="15" customHeight="1" x14ac:dyDescent="0.3">
      <c r="A93" s="603" t="s">
        <v>465</v>
      </c>
      <c r="B93" s="192">
        <v>85</v>
      </c>
      <c r="C93" s="601" t="s">
        <v>310</v>
      </c>
      <c r="D93" s="56" t="s">
        <v>112</v>
      </c>
      <c r="E93" s="56"/>
      <c r="F93" s="65"/>
      <c r="G93" s="145">
        <v>1</v>
      </c>
      <c r="H93" s="124">
        <v>2</v>
      </c>
      <c r="I93" s="124">
        <v>3</v>
      </c>
      <c r="J93" s="124">
        <v>4</v>
      </c>
      <c r="K93" s="124">
        <v>5</v>
      </c>
      <c r="L93" s="124">
        <v>6</v>
      </c>
      <c r="M93" s="124">
        <v>7</v>
      </c>
      <c r="N93" s="124">
        <v>8</v>
      </c>
      <c r="O93" s="124">
        <v>9</v>
      </c>
      <c r="P93" s="124">
        <v>10</v>
      </c>
      <c r="Q93" s="124">
        <v>11</v>
      </c>
      <c r="R93" s="140">
        <v>12</v>
      </c>
      <c r="S93" s="145">
        <v>1</v>
      </c>
      <c r="T93" s="124">
        <v>2</v>
      </c>
      <c r="U93" s="124">
        <v>3</v>
      </c>
      <c r="V93" s="124">
        <v>4</v>
      </c>
      <c r="W93" s="124">
        <v>5</v>
      </c>
      <c r="X93" s="124">
        <v>6</v>
      </c>
      <c r="Y93" s="124">
        <v>7</v>
      </c>
      <c r="Z93" s="124">
        <v>8</v>
      </c>
      <c r="AA93" s="124">
        <v>9</v>
      </c>
      <c r="AB93" s="124">
        <v>10</v>
      </c>
      <c r="AC93" s="124">
        <v>11</v>
      </c>
      <c r="AD93" s="140">
        <v>12</v>
      </c>
      <c r="AE93" s="145">
        <v>1</v>
      </c>
      <c r="AF93" s="124">
        <v>2</v>
      </c>
      <c r="AG93" s="124">
        <v>3</v>
      </c>
      <c r="AH93" s="124">
        <v>4</v>
      </c>
      <c r="AI93" s="124">
        <v>5</v>
      </c>
      <c r="AJ93" s="124">
        <v>6</v>
      </c>
      <c r="AK93" s="124">
        <v>7</v>
      </c>
      <c r="AL93" s="124">
        <v>8</v>
      </c>
      <c r="AM93" s="124">
        <v>9</v>
      </c>
      <c r="AN93" s="124">
        <v>10</v>
      </c>
      <c r="AO93" s="124">
        <v>11</v>
      </c>
      <c r="AP93" s="140">
        <v>12</v>
      </c>
      <c r="AQ93" s="145">
        <v>1</v>
      </c>
      <c r="AR93" s="124">
        <v>2</v>
      </c>
      <c r="AS93" s="124">
        <v>3</v>
      </c>
      <c r="AT93" s="124">
        <v>4</v>
      </c>
      <c r="AU93" s="124">
        <v>5</v>
      </c>
      <c r="AV93" s="124">
        <v>6</v>
      </c>
      <c r="AW93" s="124">
        <v>7</v>
      </c>
      <c r="AX93" s="124">
        <v>8</v>
      </c>
      <c r="AY93" s="124">
        <v>9</v>
      </c>
      <c r="AZ93" s="124">
        <v>10</v>
      </c>
      <c r="BA93" s="124">
        <v>11</v>
      </c>
      <c r="BB93" s="140">
        <v>12</v>
      </c>
      <c r="BC93" s="145">
        <v>1</v>
      </c>
      <c r="BD93" s="124">
        <v>2</v>
      </c>
      <c r="BE93" s="124">
        <v>3</v>
      </c>
      <c r="BF93" s="124">
        <v>4</v>
      </c>
      <c r="BG93" s="124">
        <v>5</v>
      </c>
      <c r="BH93" s="124">
        <v>6</v>
      </c>
      <c r="BI93" s="124">
        <v>7</v>
      </c>
      <c r="BJ93" s="124">
        <v>8</v>
      </c>
      <c r="BK93" s="124">
        <v>9</v>
      </c>
      <c r="BL93" s="124">
        <v>10</v>
      </c>
      <c r="BM93" s="124">
        <v>11</v>
      </c>
      <c r="BN93" s="140">
        <v>12</v>
      </c>
      <c r="BO93" s="145">
        <v>1</v>
      </c>
      <c r="BP93" s="124">
        <v>2</v>
      </c>
      <c r="BQ93" s="124">
        <v>3</v>
      </c>
      <c r="BR93" s="124">
        <v>4</v>
      </c>
      <c r="BS93" s="124">
        <v>5</v>
      </c>
      <c r="BT93" s="124">
        <v>6</v>
      </c>
      <c r="BU93" s="124">
        <v>7</v>
      </c>
      <c r="BV93" s="124">
        <v>8</v>
      </c>
      <c r="BW93" s="124">
        <v>9</v>
      </c>
      <c r="BX93" s="124">
        <v>10</v>
      </c>
      <c r="BY93" s="124">
        <v>11</v>
      </c>
      <c r="BZ93" s="140">
        <v>12</v>
      </c>
      <c r="CA93" s="132">
        <v>1</v>
      </c>
      <c r="CB93" s="124">
        <v>2</v>
      </c>
      <c r="CC93" s="124">
        <v>3</v>
      </c>
      <c r="CD93" s="124">
        <v>4</v>
      </c>
      <c r="CE93" s="124">
        <v>5</v>
      </c>
      <c r="CF93" s="124">
        <v>6</v>
      </c>
      <c r="CG93" s="124">
        <v>7</v>
      </c>
      <c r="CH93" s="124">
        <v>8</v>
      </c>
      <c r="CI93" s="124">
        <v>9</v>
      </c>
      <c r="CJ93" s="124">
        <v>10</v>
      </c>
      <c r="CK93" s="124">
        <v>11</v>
      </c>
      <c r="CL93" s="124">
        <v>12</v>
      </c>
    </row>
    <row r="94" spans="1:90" ht="15" customHeight="1" x14ac:dyDescent="0.3">
      <c r="A94" s="604"/>
      <c r="C94" s="602"/>
      <c r="D94" s="60"/>
      <c r="E94" s="60" t="s">
        <v>300</v>
      </c>
      <c r="F94" s="66">
        <v>0</v>
      </c>
      <c r="G94" s="8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6"/>
      <c r="S94" s="84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6"/>
      <c r="AE94" s="87"/>
      <c r="AF94" s="82"/>
      <c r="AG94" s="82"/>
      <c r="AH94" s="82"/>
      <c r="AI94" s="85"/>
      <c r="AJ94" s="85"/>
      <c r="AK94" s="85"/>
      <c r="AL94" s="85"/>
      <c r="AM94" s="85"/>
      <c r="AN94" s="85"/>
      <c r="AO94" s="85"/>
      <c r="AP94" s="86"/>
      <c r="AQ94" s="84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6"/>
      <c r="BC94" s="84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6"/>
      <c r="BO94" s="84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6"/>
      <c r="CA94" s="134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6"/>
    </row>
    <row r="95" spans="1:90" ht="15" customHeight="1" x14ac:dyDescent="0.3">
      <c r="A95" s="604"/>
      <c r="C95" s="60"/>
      <c r="D95" s="60"/>
      <c r="E95" s="60" t="s">
        <v>169</v>
      </c>
      <c r="F95" s="66">
        <v>500000</v>
      </c>
      <c r="G95" s="8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6"/>
      <c r="S95" s="84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6"/>
      <c r="AE95" s="84"/>
      <c r="AF95" s="85"/>
      <c r="AG95" s="85"/>
      <c r="AH95" s="85"/>
      <c r="AI95" s="82"/>
      <c r="AJ95" s="82"/>
      <c r="AK95" s="82"/>
      <c r="AL95" s="82"/>
      <c r="AM95" s="82"/>
      <c r="AN95" s="82"/>
      <c r="AO95" s="82"/>
      <c r="AP95" s="83"/>
      <c r="AQ95" s="87"/>
      <c r="AR95" s="82"/>
      <c r="AS95" s="82"/>
      <c r="AT95" s="85"/>
      <c r="AU95" s="85"/>
      <c r="AV95" s="85"/>
      <c r="AW95" s="85"/>
      <c r="AX95" s="85"/>
      <c r="AY95" s="85"/>
      <c r="AZ95" s="85"/>
      <c r="BA95" s="85"/>
      <c r="BB95" s="86"/>
      <c r="BC95" s="84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6"/>
      <c r="BO95" s="84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6"/>
      <c r="CA95" s="134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6"/>
    </row>
    <row r="96" spans="1:90" ht="15" customHeight="1" x14ac:dyDescent="0.3">
      <c r="A96" s="604"/>
      <c r="C96" s="60"/>
      <c r="D96" s="60"/>
      <c r="E96" s="60" t="s">
        <v>179</v>
      </c>
      <c r="F96" s="66">
        <v>70000</v>
      </c>
      <c r="G96" s="8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6"/>
      <c r="S96" s="84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6"/>
      <c r="AE96" s="84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6"/>
      <c r="AQ96" s="84"/>
      <c r="AR96" s="82"/>
      <c r="AS96" s="82"/>
      <c r="AT96" s="82"/>
      <c r="AU96" s="82"/>
      <c r="AV96" s="85"/>
      <c r="AW96" s="85"/>
      <c r="AX96" s="85"/>
      <c r="AY96" s="85"/>
      <c r="AZ96" s="85"/>
      <c r="BA96" s="85"/>
      <c r="BB96" s="86"/>
      <c r="BC96" s="84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6"/>
      <c r="BO96" s="84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6"/>
      <c r="CA96" s="134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6"/>
    </row>
    <row r="97" spans="1:90" ht="15" customHeight="1" x14ac:dyDescent="0.3">
      <c r="A97" s="604"/>
      <c r="C97" s="60"/>
      <c r="D97" s="60"/>
      <c r="E97" s="62" t="s">
        <v>170</v>
      </c>
      <c r="F97" s="66">
        <v>0</v>
      </c>
      <c r="G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6"/>
      <c r="S97" s="84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6"/>
      <c r="AE97" s="84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6"/>
      <c r="AQ97" s="84"/>
      <c r="AR97" s="85"/>
      <c r="AS97" s="85"/>
      <c r="AT97" s="85"/>
      <c r="AU97" s="82"/>
      <c r="AV97" s="82"/>
      <c r="AW97" s="82"/>
      <c r="AX97" s="82"/>
      <c r="AY97" s="82"/>
      <c r="AZ97" s="82"/>
      <c r="BA97" s="82"/>
      <c r="BB97" s="83"/>
      <c r="BC97" s="84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6"/>
      <c r="BO97" s="84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6"/>
      <c r="CA97" s="134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6"/>
    </row>
    <row r="98" spans="1:90" ht="15" customHeight="1" x14ac:dyDescent="0.3">
      <c r="A98" s="604"/>
      <c r="C98" s="60"/>
      <c r="D98" s="60"/>
      <c r="E98" s="62" t="s">
        <v>180</v>
      </c>
      <c r="F98" s="66">
        <v>0</v>
      </c>
      <c r="G98" s="8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6"/>
      <c r="S98" s="84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6"/>
      <c r="AE98" s="84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6"/>
      <c r="AQ98" s="84"/>
      <c r="AR98" s="85"/>
      <c r="AS98" s="85"/>
      <c r="AT98" s="85"/>
      <c r="AU98" s="85"/>
      <c r="AV98" s="85"/>
      <c r="AW98" s="85"/>
      <c r="AX98" s="85"/>
      <c r="AY98" s="85"/>
      <c r="AZ98" s="85"/>
      <c r="BA98" s="82"/>
      <c r="BB98" s="83"/>
      <c r="BC98" s="84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6"/>
      <c r="BO98" s="84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6"/>
      <c r="CA98" s="134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6"/>
    </row>
    <row r="99" spans="1:90" ht="15" customHeight="1" x14ac:dyDescent="0.3">
      <c r="A99" s="604"/>
      <c r="C99" s="49" t="s">
        <v>301</v>
      </c>
      <c r="D99" s="60" t="s">
        <v>113</v>
      </c>
      <c r="E99" s="60"/>
      <c r="F99" s="66"/>
      <c r="G99" s="8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6"/>
      <c r="S99" s="84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6"/>
      <c r="AE99" s="84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6"/>
      <c r="AQ99" s="84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6"/>
      <c r="BC99" s="84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6"/>
      <c r="BO99" s="84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6"/>
      <c r="CA99" s="134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6"/>
    </row>
    <row r="100" spans="1:90" ht="15" customHeight="1" x14ac:dyDescent="0.3">
      <c r="A100" s="604"/>
      <c r="C100" s="60" t="s">
        <v>302</v>
      </c>
      <c r="D100" s="60"/>
      <c r="E100" s="62" t="s">
        <v>308</v>
      </c>
      <c r="F100" s="66">
        <v>0</v>
      </c>
      <c r="G100" s="8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6"/>
      <c r="S100" s="84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6"/>
      <c r="AE100" s="84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6"/>
      <c r="AQ100" s="84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91"/>
      <c r="BC100" s="89"/>
      <c r="BD100" s="90"/>
      <c r="BE100" s="85"/>
      <c r="BF100" s="85"/>
      <c r="BG100" s="85"/>
      <c r="BH100" s="85"/>
      <c r="BI100" s="85"/>
      <c r="BJ100" s="85"/>
      <c r="BK100" s="85"/>
      <c r="BL100" s="85"/>
      <c r="BM100" s="85"/>
      <c r="BN100" s="86"/>
      <c r="BO100" s="84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6"/>
      <c r="CA100" s="134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6"/>
    </row>
    <row r="101" spans="1:90" ht="15" customHeight="1" x14ac:dyDescent="0.3">
      <c r="A101" s="604"/>
      <c r="C101" s="50" t="s">
        <v>304</v>
      </c>
      <c r="D101" s="60"/>
      <c r="E101" s="62" t="s">
        <v>309</v>
      </c>
      <c r="F101" s="66">
        <v>69430000</v>
      </c>
      <c r="G101" s="8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6"/>
      <c r="S101" s="84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6"/>
      <c r="AE101" s="84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6"/>
      <c r="AQ101" s="84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6"/>
      <c r="BC101" s="84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86"/>
      <c r="BO101" s="84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6"/>
      <c r="CA101" s="134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6"/>
    </row>
    <row r="102" spans="1:90" ht="15" customHeight="1" x14ac:dyDescent="0.3">
      <c r="A102" s="604"/>
      <c r="C102" s="51" t="s">
        <v>306</v>
      </c>
      <c r="D102" s="60"/>
      <c r="E102" s="62" t="s">
        <v>187</v>
      </c>
      <c r="F102" s="66">
        <v>0</v>
      </c>
      <c r="G102" s="8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6"/>
      <c r="S102" s="84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6"/>
      <c r="AE102" s="84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6"/>
      <c r="AQ102" s="84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6"/>
      <c r="BC102" s="84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91"/>
      <c r="BO102" s="89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6"/>
      <c r="CA102" s="134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6"/>
    </row>
    <row r="103" spans="1:90" ht="15" customHeight="1" thickBot="1" x14ac:dyDescent="0.35">
      <c r="A103" s="605"/>
      <c r="B103" s="195"/>
      <c r="C103" s="58"/>
      <c r="D103" s="58"/>
      <c r="E103" s="41" t="s">
        <v>160</v>
      </c>
      <c r="F103" s="47">
        <f>SUM(F94:F102)</f>
        <v>70000000</v>
      </c>
      <c r="G103" s="96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8"/>
      <c r="S103" s="96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8"/>
      <c r="AE103" s="96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8"/>
      <c r="AQ103" s="96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8"/>
      <c r="BC103" s="96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8"/>
      <c r="BO103" s="96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8"/>
      <c r="CA103" s="135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8"/>
    </row>
    <row r="104" spans="1:90" ht="15" customHeight="1" x14ac:dyDescent="0.3">
      <c r="A104" s="603" t="s">
        <v>466</v>
      </c>
      <c r="B104" s="192">
        <v>83</v>
      </c>
      <c r="C104" s="601" t="s">
        <v>311</v>
      </c>
      <c r="D104" s="56" t="s">
        <v>112</v>
      </c>
      <c r="E104" s="56"/>
      <c r="F104" s="65"/>
      <c r="G104" s="145">
        <v>1</v>
      </c>
      <c r="H104" s="124">
        <v>2</v>
      </c>
      <c r="I104" s="124">
        <v>3</v>
      </c>
      <c r="J104" s="124">
        <v>4</v>
      </c>
      <c r="K104" s="124">
        <v>5</v>
      </c>
      <c r="L104" s="124">
        <v>6</v>
      </c>
      <c r="M104" s="124">
        <v>7</v>
      </c>
      <c r="N104" s="124">
        <v>8</v>
      </c>
      <c r="O104" s="124">
        <v>9</v>
      </c>
      <c r="P104" s="124">
        <v>10</v>
      </c>
      <c r="Q104" s="124">
        <v>11</v>
      </c>
      <c r="R104" s="140">
        <v>12</v>
      </c>
      <c r="S104" s="145">
        <v>1</v>
      </c>
      <c r="T104" s="124">
        <v>2</v>
      </c>
      <c r="U104" s="124">
        <v>3</v>
      </c>
      <c r="V104" s="124">
        <v>4</v>
      </c>
      <c r="W104" s="124">
        <v>5</v>
      </c>
      <c r="X104" s="124">
        <v>6</v>
      </c>
      <c r="Y104" s="124">
        <v>7</v>
      </c>
      <c r="Z104" s="124">
        <v>8</v>
      </c>
      <c r="AA104" s="124">
        <v>9</v>
      </c>
      <c r="AB104" s="124">
        <v>10</v>
      </c>
      <c r="AC104" s="124">
        <v>11</v>
      </c>
      <c r="AD104" s="140">
        <v>12</v>
      </c>
      <c r="AE104" s="145">
        <v>1</v>
      </c>
      <c r="AF104" s="124">
        <v>2</v>
      </c>
      <c r="AG104" s="124">
        <v>3</v>
      </c>
      <c r="AH104" s="124">
        <v>4</v>
      </c>
      <c r="AI104" s="124">
        <v>5</v>
      </c>
      <c r="AJ104" s="124">
        <v>6</v>
      </c>
      <c r="AK104" s="124">
        <v>7</v>
      </c>
      <c r="AL104" s="124">
        <v>8</v>
      </c>
      <c r="AM104" s="124">
        <v>9</v>
      </c>
      <c r="AN104" s="124">
        <v>10</v>
      </c>
      <c r="AO104" s="124">
        <v>11</v>
      </c>
      <c r="AP104" s="140">
        <v>12</v>
      </c>
      <c r="AQ104" s="145">
        <v>1</v>
      </c>
      <c r="AR104" s="124">
        <v>2</v>
      </c>
      <c r="AS104" s="124">
        <v>3</v>
      </c>
      <c r="AT104" s="124">
        <v>4</v>
      </c>
      <c r="AU104" s="124">
        <v>5</v>
      </c>
      <c r="AV104" s="124">
        <v>6</v>
      </c>
      <c r="AW104" s="124">
        <v>7</v>
      </c>
      <c r="AX104" s="124">
        <v>8</v>
      </c>
      <c r="AY104" s="124">
        <v>9</v>
      </c>
      <c r="AZ104" s="124">
        <v>10</v>
      </c>
      <c r="BA104" s="124">
        <v>11</v>
      </c>
      <c r="BB104" s="140">
        <v>12</v>
      </c>
      <c r="BC104" s="145">
        <v>1</v>
      </c>
      <c r="BD104" s="124">
        <v>2</v>
      </c>
      <c r="BE104" s="124">
        <v>3</v>
      </c>
      <c r="BF104" s="124">
        <v>4</v>
      </c>
      <c r="BG104" s="124">
        <v>5</v>
      </c>
      <c r="BH104" s="124">
        <v>6</v>
      </c>
      <c r="BI104" s="124">
        <v>7</v>
      </c>
      <c r="BJ104" s="124">
        <v>8</v>
      </c>
      <c r="BK104" s="124">
        <v>9</v>
      </c>
      <c r="BL104" s="124">
        <v>10</v>
      </c>
      <c r="BM104" s="124">
        <v>11</v>
      </c>
      <c r="BN104" s="140">
        <v>12</v>
      </c>
      <c r="BO104" s="145">
        <v>1</v>
      </c>
      <c r="BP104" s="124">
        <v>2</v>
      </c>
      <c r="BQ104" s="124">
        <v>3</v>
      </c>
      <c r="BR104" s="124">
        <v>4</v>
      </c>
      <c r="BS104" s="124">
        <v>5</v>
      </c>
      <c r="BT104" s="124">
        <v>6</v>
      </c>
      <c r="BU104" s="124">
        <v>7</v>
      </c>
      <c r="BV104" s="124">
        <v>8</v>
      </c>
      <c r="BW104" s="124">
        <v>9</v>
      </c>
      <c r="BX104" s="124">
        <v>10</v>
      </c>
      <c r="BY104" s="124">
        <v>11</v>
      </c>
      <c r="BZ104" s="140">
        <v>12</v>
      </c>
      <c r="CA104" s="132">
        <v>1</v>
      </c>
      <c r="CB104" s="124">
        <v>2</v>
      </c>
      <c r="CC104" s="124">
        <v>3</v>
      </c>
      <c r="CD104" s="124">
        <v>4</v>
      </c>
      <c r="CE104" s="124">
        <v>5</v>
      </c>
      <c r="CF104" s="124">
        <v>6</v>
      </c>
      <c r="CG104" s="124">
        <v>7</v>
      </c>
      <c r="CH104" s="124">
        <v>8</v>
      </c>
      <c r="CI104" s="124">
        <v>9</v>
      </c>
      <c r="CJ104" s="124">
        <v>10</v>
      </c>
      <c r="CK104" s="124">
        <v>11</v>
      </c>
      <c r="CL104" s="124">
        <v>12</v>
      </c>
    </row>
    <row r="105" spans="1:90" ht="15" customHeight="1" x14ac:dyDescent="0.3">
      <c r="A105" s="604"/>
      <c r="C105" s="602"/>
      <c r="D105" s="60"/>
      <c r="E105" s="60" t="s">
        <v>312</v>
      </c>
      <c r="F105" s="66">
        <v>418660</v>
      </c>
      <c r="G105" s="8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8"/>
      <c r="S105" s="92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86"/>
      <c r="AE105" s="84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6"/>
      <c r="AQ105" s="84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6"/>
      <c r="BC105" s="84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6"/>
      <c r="BO105" s="84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6"/>
      <c r="CA105" s="134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6"/>
    </row>
    <row r="106" spans="1:90" ht="15" customHeight="1" x14ac:dyDescent="0.3">
      <c r="A106" s="604"/>
      <c r="C106" s="60"/>
      <c r="D106" s="60"/>
      <c r="E106" s="60" t="s">
        <v>313</v>
      </c>
      <c r="F106" s="66">
        <v>70000</v>
      </c>
      <c r="G106" s="8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3"/>
      <c r="S106" s="87"/>
      <c r="T106" s="82"/>
      <c r="U106" s="82"/>
      <c r="V106" s="82"/>
      <c r="W106" s="82"/>
      <c r="X106" s="82"/>
      <c r="Y106" s="93"/>
      <c r="Z106" s="93"/>
      <c r="AA106" s="93"/>
      <c r="AB106" s="93"/>
      <c r="AC106" s="93"/>
      <c r="AD106" s="86"/>
      <c r="AE106" s="84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6"/>
      <c r="AQ106" s="84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6"/>
      <c r="BC106" s="84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6"/>
      <c r="BO106" s="84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6"/>
      <c r="CA106" s="134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6"/>
    </row>
    <row r="107" spans="1:90" ht="15" customHeight="1" x14ac:dyDescent="0.3">
      <c r="A107" s="604"/>
      <c r="C107" s="60"/>
      <c r="D107" s="60"/>
      <c r="E107" s="62" t="s">
        <v>170</v>
      </c>
      <c r="F107" s="66">
        <v>0</v>
      </c>
      <c r="G107" s="8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6"/>
      <c r="S107" s="92"/>
      <c r="T107" s="93"/>
      <c r="U107" s="93"/>
      <c r="V107" s="93"/>
      <c r="W107" s="93"/>
      <c r="X107" s="93"/>
      <c r="Y107" s="82"/>
      <c r="Z107" s="82"/>
      <c r="AA107" s="82"/>
      <c r="AB107" s="82"/>
      <c r="AC107" s="82"/>
      <c r="AD107" s="83"/>
      <c r="AE107" s="84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6"/>
      <c r="AQ107" s="84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6"/>
      <c r="BC107" s="84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6"/>
      <c r="BO107" s="84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6"/>
      <c r="CA107" s="134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6"/>
    </row>
    <row r="108" spans="1:90" ht="15" customHeight="1" x14ac:dyDescent="0.3">
      <c r="A108" s="604"/>
      <c r="C108" s="49" t="s">
        <v>301</v>
      </c>
      <c r="D108" s="60"/>
      <c r="E108" s="62" t="s">
        <v>314</v>
      </c>
      <c r="F108" s="66">
        <v>0</v>
      </c>
      <c r="G108" s="8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8"/>
      <c r="S108" s="92"/>
      <c r="T108" s="93"/>
      <c r="U108" s="93"/>
      <c r="V108" s="93"/>
      <c r="W108" s="93"/>
      <c r="X108" s="93"/>
      <c r="Y108" s="93"/>
      <c r="Z108" s="93"/>
      <c r="AA108" s="93"/>
      <c r="AB108" s="93"/>
      <c r="AC108" s="82"/>
      <c r="AD108" s="83"/>
      <c r="AE108" s="87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6"/>
      <c r="AQ108" s="84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6"/>
      <c r="BC108" s="84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6"/>
      <c r="BO108" s="84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6"/>
      <c r="CA108" s="134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6"/>
    </row>
    <row r="109" spans="1:90" ht="15" customHeight="1" x14ac:dyDescent="0.3">
      <c r="A109" s="604"/>
      <c r="C109" s="60" t="s">
        <v>302</v>
      </c>
      <c r="D109" s="60" t="s">
        <v>113</v>
      </c>
      <c r="E109" s="60"/>
      <c r="F109" s="66"/>
      <c r="G109" s="8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8"/>
      <c r="S109" s="92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86"/>
      <c r="AE109" s="84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6"/>
      <c r="AQ109" s="84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6"/>
      <c r="BC109" s="84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6"/>
      <c r="BO109" s="84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6"/>
      <c r="CA109" s="134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6"/>
    </row>
    <row r="110" spans="1:90" ht="15" customHeight="1" x14ac:dyDescent="0.3">
      <c r="A110" s="604"/>
      <c r="C110" s="50" t="s">
        <v>304</v>
      </c>
      <c r="D110" s="60"/>
      <c r="E110" s="62" t="s">
        <v>303</v>
      </c>
      <c r="F110" s="66">
        <v>0</v>
      </c>
      <c r="G110" s="8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8"/>
      <c r="S110" s="92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88"/>
      <c r="AE110" s="89"/>
      <c r="AF110" s="90"/>
      <c r="AG110" s="90"/>
      <c r="AH110" s="90"/>
      <c r="AI110" s="85"/>
      <c r="AJ110" s="85"/>
      <c r="AK110" s="85"/>
      <c r="AL110" s="85"/>
      <c r="AM110" s="85"/>
      <c r="AN110" s="85"/>
      <c r="AO110" s="85"/>
      <c r="AP110" s="86"/>
      <c r="AQ110" s="84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6"/>
      <c r="BC110" s="84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6"/>
      <c r="BO110" s="84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6"/>
      <c r="CA110" s="134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6"/>
    </row>
    <row r="111" spans="1:90" ht="15" customHeight="1" x14ac:dyDescent="0.3">
      <c r="A111" s="604"/>
      <c r="C111" s="51" t="s">
        <v>306</v>
      </c>
      <c r="D111" s="60"/>
      <c r="E111" s="62" t="s">
        <v>305</v>
      </c>
      <c r="F111" s="66">
        <v>7511340</v>
      </c>
      <c r="G111" s="8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8"/>
      <c r="S111" s="92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88"/>
      <c r="AE111" s="92"/>
      <c r="AF111" s="93"/>
      <c r="AG111" s="93"/>
      <c r="AH111" s="90"/>
      <c r="AI111" s="90"/>
      <c r="AJ111" s="90"/>
      <c r="AK111" s="90"/>
      <c r="AL111" s="90"/>
      <c r="AM111" s="90"/>
      <c r="AN111" s="90"/>
      <c r="AO111" s="90"/>
      <c r="AP111" s="88"/>
      <c r="AQ111" s="84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6"/>
      <c r="BC111" s="84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6"/>
      <c r="BO111" s="84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6"/>
      <c r="CA111" s="134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6"/>
    </row>
    <row r="112" spans="1:90" ht="15" customHeight="1" x14ac:dyDescent="0.3">
      <c r="A112" s="604"/>
      <c r="C112" s="50"/>
      <c r="D112" s="60"/>
      <c r="E112" s="62" t="s">
        <v>187</v>
      </c>
      <c r="F112" s="66">
        <v>0</v>
      </c>
      <c r="G112" s="8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8"/>
      <c r="S112" s="92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88"/>
      <c r="AE112" s="92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1"/>
      <c r="AQ112" s="89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6"/>
      <c r="BC112" s="84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6"/>
      <c r="BO112" s="84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6"/>
      <c r="CA112" s="134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6"/>
    </row>
    <row r="113" spans="1:90" ht="15" customHeight="1" thickBot="1" x14ac:dyDescent="0.35">
      <c r="A113" s="605"/>
      <c r="B113" s="195"/>
      <c r="C113" s="58"/>
      <c r="D113" s="58"/>
      <c r="E113" s="41" t="s">
        <v>160</v>
      </c>
      <c r="F113" s="47">
        <f>SUM(F105:F112)</f>
        <v>8000000</v>
      </c>
      <c r="G113" s="96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8"/>
      <c r="S113" s="96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8"/>
      <c r="AE113" s="96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8"/>
      <c r="AQ113" s="96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8"/>
      <c r="BC113" s="96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8"/>
      <c r="BO113" s="96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8"/>
      <c r="CA113" s="135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8"/>
    </row>
    <row r="114" spans="1:90" ht="15" customHeight="1" x14ac:dyDescent="0.3">
      <c r="A114" s="603" t="s">
        <v>467</v>
      </c>
      <c r="B114" s="192">
        <v>393</v>
      </c>
      <c r="C114" s="601" t="s">
        <v>315</v>
      </c>
      <c r="D114" s="56" t="s">
        <v>112</v>
      </c>
      <c r="E114" s="56"/>
      <c r="F114" s="378"/>
      <c r="G114" s="145">
        <v>1</v>
      </c>
      <c r="H114" s="124">
        <v>2</v>
      </c>
      <c r="I114" s="124">
        <v>3</v>
      </c>
      <c r="J114" s="124">
        <v>4</v>
      </c>
      <c r="K114" s="124">
        <v>5</v>
      </c>
      <c r="L114" s="124">
        <v>6</v>
      </c>
      <c r="M114" s="124">
        <v>7</v>
      </c>
      <c r="N114" s="124">
        <v>8</v>
      </c>
      <c r="O114" s="124">
        <v>9</v>
      </c>
      <c r="P114" s="124">
        <v>10</v>
      </c>
      <c r="Q114" s="124">
        <v>11</v>
      </c>
      <c r="R114" s="140">
        <v>12</v>
      </c>
      <c r="S114" s="145">
        <v>1</v>
      </c>
      <c r="T114" s="124">
        <v>2</v>
      </c>
      <c r="U114" s="124">
        <v>3</v>
      </c>
      <c r="V114" s="124">
        <v>4</v>
      </c>
      <c r="W114" s="124">
        <v>5</v>
      </c>
      <c r="X114" s="124">
        <v>6</v>
      </c>
      <c r="Y114" s="124">
        <v>7</v>
      </c>
      <c r="Z114" s="124">
        <v>8</v>
      </c>
      <c r="AA114" s="124">
        <v>9</v>
      </c>
      <c r="AB114" s="124">
        <v>10</v>
      </c>
      <c r="AC114" s="124">
        <v>11</v>
      </c>
      <c r="AD114" s="140">
        <v>12</v>
      </c>
      <c r="AE114" s="145">
        <v>1</v>
      </c>
      <c r="AF114" s="124">
        <v>2</v>
      </c>
      <c r="AG114" s="124">
        <v>3</v>
      </c>
      <c r="AH114" s="124">
        <v>4</v>
      </c>
      <c r="AI114" s="124">
        <v>5</v>
      </c>
      <c r="AJ114" s="124">
        <v>6</v>
      </c>
      <c r="AK114" s="124">
        <v>7</v>
      </c>
      <c r="AL114" s="124">
        <v>8</v>
      </c>
      <c r="AM114" s="124">
        <v>9</v>
      </c>
      <c r="AN114" s="124">
        <v>10</v>
      </c>
      <c r="AO114" s="124">
        <v>11</v>
      </c>
      <c r="AP114" s="140">
        <v>12</v>
      </c>
      <c r="AQ114" s="145">
        <v>1</v>
      </c>
      <c r="AR114" s="124">
        <v>2</v>
      </c>
      <c r="AS114" s="124">
        <v>3</v>
      </c>
      <c r="AT114" s="124">
        <v>4</v>
      </c>
      <c r="AU114" s="124">
        <v>5</v>
      </c>
      <c r="AV114" s="124">
        <v>6</v>
      </c>
      <c r="AW114" s="124">
        <v>7</v>
      </c>
      <c r="AX114" s="124">
        <v>8</v>
      </c>
      <c r="AY114" s="124">
        <v>9</v>
      </c>
      <c r="AZ114" s="124">
        <v>10</v>
      </c>
      <c r="BA114" s="124">
        <v>11</v>
      </c>
      <c r="BB114" s="140">
        <v>12</v>
      </c>
      <c r="BC114" s="145">
        <v>1</v>
      </c>
      <c r="BD114" s="124">
        <v>2</v>
      </c>
      <c r="BE114" s="124">
        <v>3</v>
      </c>
      <c r="BF114" s="124">
        <v>4</v>
      </c>
      <c r="BG114" s="124">
        <v>5</v>
      </c>
      <c r="BH114" s="124">
        <v>6</v>
      </c>
      <c r="BI114" s="124">
        <v>7</v>
      </c>
      <c r="BJ114" s="124">
        <v>8</v>
      </c>
      <c r="BK114" s="124">
        <v>9</v>
      </c>
      <c r="BL114" s="124">
        <v>10</v>
      </c>
      <c r="BM114" s="124">
        <v>11</v>
      </c>
      <c r="BN114" s="140">
        <v>12</v>
      </c>
      <c r="BO114" s="145">
        <v>1</v>
      </c>
      <c r="BP114" s="124">
        <v>2</v>
      </c>
      <c r="BQ114" s="124">
        <v>3</v>
      </c>
      <c r="BR114" s="124">
        <v>4</v>
      </c>
      <c r="BS114" s="124">
        <v>5</v>
      </c>
      <c r="BT114" s="124">
        <v>6</v>
      </c>
      <c r="BU114" s="124">
        <v>7</v>
      </c>
      <c r="BV114" s="124">
        <v>8</v>
      </c>
      <c r="BW114" s="124">
        <v>9</v>
      </c>
      <c r="BX114" s="124">
        <v>10</v>
      </c>
      <c r="BY114" s="124">
        <v>11</v>
      </c>
      <c r="BZ114" s="140">
        <v>12</v>
      </c>
      <c r="CA114" s="132">
        <v>1</v>
      </c>
      <c r="CB114" s="124">
        <v>2</v>
      </c>
      <c r="CC114" s="124">
        <v>3</v>
      </c>
      <c r="CD114" s="124">
        <v>4</v>
      </c>
      <c r="CE114" s="124">
        <v>5</v>
      </c>
      <c r="CF114" s="124">
        <v>6</v>
      </c>
      <c r="CG114" s="124">
        <v>7</v>
      </c>
      <c r="CH114" s="124">
        <v>8</v>
      </c>
      <c r="CI114" s="124">
        <v>9</v>
      </c>
      <c r="CJ114" s="124">
        <v>10</v>
      </c>
      <c r="CK114" s="124">
        <v>11</v>
      </c>
      <c r="CL114" s="124">
        <v>12</v>
      </c>
    </row>
    <row r="115" spans="1:90" ht="15" customHeight="1" x14ac:dyDescent="0.3">
      <c r="A115" s="604"/>
      <c r="C115" s="602"/>
      <c r="D115" s="60"/>
      <c r="E115" s="60" t="s">
        <v>169</v>
      </c>
      <c r="F115" s="68">
        <v>56870</v>
      </c>
      <c r="G115" s="84"/>
      <c r="H115" s="85"/>
      <c r="I115" s="85"/>
      <c r="J115" s="82"/>
      <c r="K115" s="82"/>
      <c r="L115" s="82"/>
      <c r="M115" s="82"/>
      <c r="N115" s="82"/>
      <c r="O115" s="82"/>
      <c r="P115" s="85"/>
      <c r="Q115" s="85"/>
      <c r="R115" s="88"/>
      <c r="S115" s="92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86"/>
      <c r="AE115" s="84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6"/>
      <c r="AQ115" s="84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6"/>
      <c r="BC115" s="84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6"/>
      <c r="BO115" s="84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6"/>
      <c r="CA115" s="134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6"/>
    </row>
    <row r="116" spans="1:90" ht="15" customHeight="1" x14ac:dyDescent="0.3">
      <c r="A116" s="604"/>
      <c r="C116" s="60"/>
      <c r="D116" s="60"/>
      <c r="E116" s="60" t="s">
        <v>313</v>
      </c>
      <c r="F116" s="68">
        <v>70000</v>
      </c>
      <c r="G116" s="84"/>
      <c r="H116" s="85"/>
      <c r="I116" s="85"/>
      <c r="J116" s="85"/>
      <c r="K116" s="85"/>
      <c r="L116" s="85"/>
      <c r="M116" s="85"/>
      <c r="N116" s="85"/>
      <c r="O116" s="85"/>
      <c r="P116" s="82"/>
      <c r="Q116" s="82"/>
      <c r="R116" s="83"/>
      <c r="S116" s="87"/>
      <c r="T116" s="82"/>
      <c r="U116" s="82"/>
      <c r="V116" s="82"/>
      <c r="W116" s="82"/>
      <c r="X116" s="82"/>
      <c r="Y116" s="93"/>
      <c r="Z116" s="93"/>
      <c r="AA116" s="93"/>
      <c r="AB116" s="93"/>
      <c r="AC116" s="93"/>
      <c r="AD116" s="86"/>
      <c r="AE116" s="84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6"/>
      <c r="AQ116" s="84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6"/>
      <c r="BC116" s="84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6"/>
      <c r="BO116" s="84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6"/>
      <c r="CA116" s="134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6"/>
    </row>
    <row r="117" spans="1:90" ht="15" customHeight="1" x14ac:dyDescent="0.3">
      <c r="A117" s="604"/>
      <c r="C117" s="60"/>
      <c r="D117" s="60"/>
      <c r="E117" s="62" t="s">
        <v>170</v>
      </c>
      <c r="F117" s="68">
        <v>0</v>
      </c>
      <c r="G117" s="8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8"/>
      <c r="S117" s="92"/>
      <c r="T117" s="85"/>
      <c r="U117" s="85"/>
      <c r="V117" s="85"/>
      <c r="W117" s="85"/>
      <c r="X117" s="85"/>
      <c r="Y117" s="82"/>
      <c r="Z117" s="82"/>
      <c r="AA117" s="82"/>
      <c r="AB117" s="82"/>
      <c r="AC117" s="82"/>
      <c r="AD117" s="83"/>
      <c r="AE117" s="87"/>
      <c r="AF117" s="82"/>
      <c r="AG117" s="85"/>
      <c r="AH117" s="85"/>
      <c r="AI117" s="85"/>
      <c r="AJ117" s="85"/>
      <c r="AK117" s="85"/>
      <c r="AL117" s="85"/>
      <c r="AM117" s="85"/>
      <c r="AN117" s="85"/>
      <c r="AO117" s="85"/>
      <c r="AP117" s="86"/>
      <c r="AQ117" s="84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6"/>
      <c r="BC117" s="84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6"/>
      <c r="BO117" s="84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6"/>
      <c r="CA117" s="134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6"/>
    </row>
    <row r="118" spans="1:90" ht="15" customHeight="1" x14ac:dyDescent="0.3">
      <c r="A118" s="604"/>
      <c r="C118" s="60"/>
      <c r="D118" s="60"/>
      <c r="E118" s="62" t="s">
        <v>314</v>
      </c>
      <c r="F118" s="68">
        <v>0</v>
      </c>
      <c r="G118" s="8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8"/>
      <c r="S118" s="92"/>
      <c r="T118" s="85"/>
      <c r="U118" s="85"/>
      <c r="V118" s="85"/>
      <c r="W118" s="85"/>
      <c r="X118" s="85"/>
      <c r="Y118" s="93"/>
      <c r="Z118" s="93"/>
      <c r="AA118" s="93"/>
      <c r="AB118" s="93"/>
      <c r="AC118" s="93"/>
      <c r="AD118" s="83"/>
      <c r="AE118" s="87"/>
      <c r="AF118" s="82"/>
      <c r="AG118" s="82"/>
      <c r="AH118" s="85"/>
      <c r="AI118" s="85"/>
      <c r="AJ118" s="85"/>
      <c r="AK118" s="85"/>
      <c r="AL118" s="85"/>
      <c r="AM118" s="85"/>
      <c r="AN118" s="85"/>
      <c r="AO118" s="85"/>
      <c r="AP118" s="86"/>
      <c r="AQ118" s="84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6"/>
      <c r="BC118" s="84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6"/>
      <c r="BO118" s="84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6"/>
      <c r="CA118" s="134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6"/>
    </row>
    <row r="119" spans="1:90" ht="15" customHeight="1" x14ac:dyDescent="0.3">
      <c r="A119" s="604"/>
      <c r="C119" s="49" t="s">
        <v>301</v>
      </c>
      <c r="D119" s="60" t="s">
        <v>113</v>
      </c>
      <c r="E119" s="60"/>
      <c r="F119" s="68"/>
      <c r="G119" s="8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8"/>
      <c r="S119" s="92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88"/>
      <c r="AE119" s="92"/>
      <c r="AF119" s="93"/>
      <c r="AG119" s="93"/>
      <c r="AH119" s="93"/>
      <c r="AI119" s="93"/>
      <c r="AJ119" s="93"/>
      <c r="AK119" s="93"/>
      <c r="AL119" s="93"/>
      <c r="AM119" s="93"/>
      <c r="AN119" s="85"/>
      <c r="AO119" s="85"/>
      <c r="AP119" s="88"/>
      <c r="AQ119" s="84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6"/>
      <c r="BC119" s="84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6"/>
      <c r="BO119" s="84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6"/>
      <c r="CA119" s="134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6"/>
    </row>
    <row r="120" spans="1:90" ht="15" customHeight="1" x14ac:dyDescent="0.3">
      <c r="A120" s="604"/>
      <c r="C120" s="60" t="s">
        <v>302</v>
      </c>
      <c r="D120" s="60"/>
      <c r="E120" s="62" t="s">
        <v>303</v>
      </c>
      <c r="F120" s="68">
        <v>0</v>
      </c>
      <c r="G120" s="8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8"/>
      <c r="S120" s="92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88"/>
      <c r="AE120" s="92"/>
      <c r="AF120" s="93"/>
      <c r="AG120" s="90"/>
      <c r="AH120" s="90"/>
      <c r="AI120" s="90"/>
      <c r="AJ120" s="90"/>
      <c r="AK120" s="93"/>
      <c r="AL120" s="93"/>
      <c r="AM120" s="93"/>
      <c r="AN120" s="85"/>
      <c r="AO120" s="85"/>
      <c r="AP120" s="88"/>
      <c r="AQ120" s="84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6"/>
      <c r="BC120" s="84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6"/>
      <c r="BO120" s="84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6"/>
      <c r="CA120" s="134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6"/>
    </row>
    <row r="121" spans="1:90" ht="15" customHeight="1" x14ac:dyDescent="0.3">
      <c r="A121" s="604"/>
      <c r="C121" s="50" t="s">
        <v>304</v>
      </c>
      <c r="D121" s="60"/>
      <c r="E121" s="62" t="s">
        <v>305</v>
      </c>
      <c r="F121" s="68">
        <v>2273130</v>
      </c>
      <c r="G121" s="8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8"/>
      <c r="S121" s="92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88"/>
      <c r="AE121" s="92"/>
      <c r="AF121" s="93"/>
      <c r="AG121" s="93"/>
      <c r="AH121" s="93"/>
      <c r="AI121" s="93"/>
      <c r="AJ121" s="90"/>
      <c r="AK121" s="90"/>
      <c r="AL121" s="90"/>
      <c r="AM121" s="90"/>
      <c r="AN121" s="90"/>
      <c r="AO121" s="85"/>
      <c r="AP121" s="88"/>
      <c r="AQ121" s="84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6"/>
      <c r="BC121" s="84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6"/>
      <c r="BO121" s="84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6"/>
      <c r="CA121" s="134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6"/>
    </row>
    <row r="122" spans="1:90" ht="15" customHeight="1" x14ac:dyDescent="0.3">
      <c r="A122" s="604"/>
      <c r="C122" s="51" t="s">
        <v>306</v>
      </c>
      <c r="D122" s="60"/>
      <c r="E122" s="62" t="s">
        <v>187</v>
      </c>
      <c r="F122" s="68">
        <v>0</v>
      </c>
      <c r="G122" s="84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8"/>
      <c r="S122" s="92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88"/>
      <c r="AE122" s="92"/>
      <c r="AF122" s="93"/>
      <c r="AG122" s="93"/>
      <c r="AH122" s="93"/>
      <c r="AI122" s="93"/>
      <c r="AJ122" s="93"/>
      <c r="AK122" s="93"/>
      <c r="AL122" s="93"/>
      <c r="AM122" s="93"/>
      <c r="AN122" s="93"/>
      <c r="AO122" s="90"/>
      <c r="AP122" s="91"/>
      <c r="AQ122" s="84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6"/>
      <c r="BC122" s="84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6"/>
      <c r="BO122" s="84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6"/>
      <c r="CA122" s="134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6"/>
    </row>
    <row r="123" spans="1:90" ht="15" customHeight="1" thickBot="1" x14ac:dyDescent="0.35">
      <c r="A123" s="605"/>
      <c r="B123" s="195"/>
      <c r="C123" s="58"/>
      <c r="D123" s="58"/>
      <c r="E123" s="41" t="s">
        <v>160</v>
      </c>
      <c r="F123" s="379">
        <f>SUM(F115:F122)</f>
        <v>2400000</v>
      </c>
      <c r="G123" s="96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8"/>
      <c r="S123" s="96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8"/>
      <c r="AE123" s="96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8"/>
      <c r="AQ123" s="96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8"/>
      <c r="BC123" s="96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8"/>
      <c r="BO123" s="96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8"/>
      <c r="CA123" s="135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8"/>
    </row>
    <row r="124" spans="1:90" ht="15" customHeight="1" x14ac:dyDescent="0.3">
      <c r="A124" s="603" t="s">
        <v>467</v>
      </c>
      <c r="B124" s="192">
        <v>402</v>
      </c>
      <c r="C124" s="601" t="s">
        <v>316</v>
      </c>
      <c r="D124" s="56" t="s">
        <v>112</v>
      </c>
      <c r="E124" s="56"/>
      <c r="F124" s="378"/>
      <c r="G124" s="145">
        <v>1</v>
      </c>
      <c r="H124" s="124">
        <v>2</v>
      </c>
      <c r="I124" s="124">
        <v>3</v>
      </c>
      <c r="J124" s="124">
        <v>4</v>
      </c>
      <c r="K124" s="124">
        <v>5</v>
      </c>
      <c r="L124" s="124">
        <v>6</v>
      </c>
      <c r="M124" s="124">
        <v>7</v>
      </c>
      <c r="N124" s="124">
        <v>8</v>
      </c>
      <c r="O124" s="124">
        <v>9</v>
      </c>
      <c r="P124" s="124">
        <v>10</v>
      </c>
      <c r="Q124" s="124">
        <v>11</v>
      </c>
      <c r="R124" s="140">
        <v>12</v>
      </c>
      <c r="S124" s="145">
        <v>1</v>
      </c>
      <c r="T124" s="124">
        <v>2</v>
      </c>
      <c r="U124" s="124">
        <v>3</v>
      </c>
      <c r="V124" s="124">
        <v>4</v>
      </c>
      <c r="W124" s="124">
        <v>5</v>
      </c>
      <c r="X124" s="124">
        <v>6</v>
      </c>
      <c r="Y124" s="124">
        <v>7</v>
      </c>
      <c r="Z124" s="124">
        <v>8</v>
      </c>
      <c r="AA124" s="124">
        <v>9</v>
      </c>
      <c r="AB124" s="124">
        <v>10</v>
      </c>
      <c r="AC124" s="124">
        <v>11</v>
      </c>
      <c r="AD124" s="140">
        <v>12</v>
      </c>
      <c r="AE124" s="145">
        <v>1</v>
      </c>
      <c r="AF124" s="124">
        <v>2</v>
      </c>
      <c r="AG124" s="124">
        <v>3</v>
      </c>
      <c r="AH124" s="124">
        <v>4</v>
      </c>
      <c r="AI124" s="124">
        <v>5</v>
      </c>
      <c r="AJ124" s="124">
        <v>6</v>
      </c>
      <c r="AK124" s="124">
        <v>7</v>
      </c>
      <c r="AL124" s="124">
        <v>8</v>
      </c>
      <c r="AM124" s="124">
        <v>9</v>
      </c>
      <c r="AN124" s="124">
        <v>10</v>
      </c>
      <c r="AO124" s="124">
        <v>11</v>
      </c>
      <c r="AP124" s="140">
        <v>12</v>
      </c>
      <c r="AQ124" s="145">
        <v>1</v>
      </c>
      <c r="AR124" s="124">
        <v>2</v>
      </c>
      <c r="AS124" s="124">
        <v>3</v>
      </c>
      <c r="AT124" s="124">
        <v>4</v>
      </c>
      <c r="AU124" s="124">
        <v>5</v>
      </c>
      <c r="AV124" s="124">
        <v>6</v>
      </c>
      <c r="AW124" s="124">
        <v>7</v>
      </c>
      <c r="AX124" s="124">
        <v>8</v>
      </c>
      <c r="AY124" s="124">
        <v>9</v>
      </c>
      <c r="AZ124" s="124">
        <v>10</v>
      </c>
      <c r="BA124" s="124">
        <v>11</v>
      </c>
      <c r="BB124" s="140">
        <v>12</v>
      </c>
      <c r="BC124" s="145">
        <v>1</v>
      </c>
      <c r="BD124" s="124">
        <v>2</v>
      </c>
      <c r="BE124" s="124">
        <v>3</v>
      </c>
      <c r="BF124" s="124">
        <v>4</v>
      </c>
      <c r="BG124" s="124">
        <v>5</v>
      </c>
      <c r="BH124" s="124">
        <v>6</v>
      </c>
      <c r="BI124" s="124">
        <v>7</v>
      </c>
      <c r="BJ124" s="124">
        <v>8</v>
      </c>
      <c r="BK124" s="124">
        <v>9</v>
      </c>
      <c r="BL124" s="124">
        <v>10</v>
      </c>
      <c r="BM124" s="124">
        <v>11</v>
      </c>
      <c r="BN124" s="140">
        <v>12</v>
      </c>
      <c r="BO124" s="145">
        <v>1</v>
      </c>
      <c r="BP124" s="124">
        <v>2</v>
      </c>
      <c r="BQ124" s="124">
        <v>3</v>
      </c>
      <c r="BR124" s="124">
        <v>4</v>
      </c>
      <c r="BS124" s="124">
        <v>5</v>
      </c>
      <c r="BT124" s="124">
        <v>6</v>
      </c>
      <c r="BU124" s="124">
        <v>7</v>
      </c>
      <c r="BV124" s="124">
        <v>8</v>
      </c>
      <c r="BW124" s="124">
        <v>9</v>
      </c>
      <c r="BX124" s="124">
        <v>10</v>
      </c>
      <c r="BY124" s="124">
        <v>11</v>
      </c>
      <c r="BZ124" s="140">
        <v>12</v>
      </c>
      <c r="CA124" s="132">
        <v>1</v>
      </c>
      <c r="CB124" s="124">
        <v>2</v>
      </c>
      <c r="CC124" s="124">
        <v>3</v>
      </c>
      <c r="CD124" s="124">
        <v>4</v>
      </c>
      <c r="CE124" s="124">
        <v>5</v>
      </c>
      <c r="CF124" s="124">
        <v>6</v>
      </c>
      <c r="CG124" s="124">
        <v>7</v>
      </c>
      <c r="CH124" s="124">
        <v>8</v>
      </c>
      <c r="CI124" s="124">
        <v>9</v>
      </c>
      <c r="CJ124" s="124">
        <v>10</v>
      </c>
      <c r="CK124" s="124">
        <v>11</v>
      </c>
      <c r="CL124" s="124">
        <v>12</v>
      </c>
    </row>
    <row r="125" spans="1:90" ht="15" customHeight="1" x14ac:dyDescent="0.3">
      <c r="A125" s="604"/>
      <c r="C125" s="602"/>
      <c r="D125" s="60"/>
      <c r="E125" s="60" t="s">
        <v>169</v>
      </c>
      <c r="F125" s="68">
        <v>52030</v>
      </c>
      <c r="G125" s="84"/>
      <c r="H125" s="85"/>
      <c r="I125" s="85"/>
      <c r="J125" s="82"/>
      <c r="K125" s="82"/>
      <c r="L125" s="82"/>
      <c r="M125" s="82"/>
      <c r="N125" s="82"/>
      <c r="O125" s="82"/>
      <c r="P125" s="85"/>
      <c r="Q125" s="85"/>
      <c r="R125" s="88"/>
      <c r="S125" s="92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86"/>
      <c r="AE125" s="84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6"/>
      <c r="AQ125" s="84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6"/>
      <c r="BC125" s="84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6"/>
      <c r="BO125" s="84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6"/>
      <c r="CA125" s="134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6"/>
    </row>
    <row r="126" spans="1:90" ht="15" customHeight="1" x14ac:dyDescent="0.3">
      <c r="A126" s="604"/>
      <c r="C126" s="60"/>
      <c r="D126" s="60"/>
      <c r="E126" s="60" t="s">
        <v>313</v>
      </c>
      <c r="F126" s="68">
        <v>70000</v>
      </c>
      <c r="G126" s="84"/>
      <c r="H126" s="85"/>
      <c r="I126" s="85"/>
      <c r="J126" s="85"/>
      <c r="K126" s="85"/>
      <c r="L126" s="85"/>
      <c r="M126" s="85"/>
      <c r="N126" s="85"/>
      <c r="O126" s="85"/>
      <c r="P126" s="82"/>
      <c r="Q126" s="82"/>
      <c r="R126" s="83"/>
      <c r="S126" s="87"/>
      <c r="T126" s="82"/>
      <c r="U126" s="82"/>
      <c r="V126" s="82"/>
      <c r="W126" s="82"/>
      <c r="X126" s="82"/>
      <c r="Y126" s="93"/>
      <c r="Z126" s="93"/>
      <c r="AA126" s="93"/>
      <c r="AB126" s="93"/>
      <c r="AC126" s="93"/>
      <c r="AD126" s="86"/>
      <c r="AE126" s="84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6"/>
      <c r="AQ126" s="84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6"/>
      <c r="BC126" s="84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6"/>
      <c r="BO126" s="84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6"/>
      <c r="CA126" s="134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6"/>
    </row>
    <row r="127" spans="1:90" ht="15" customHeight="1" x14ac:dyDescent="0.3">
      <c r="A127" s="604"/>
      <c r="C127" s="60"/>
      <c r="D127" s="60"/>
      <c r="E127" s="62" t="s">
        <v>170</v>
      </c>
      <c r="F127" s="68">
        <v>0</v>
      </c>
      <c r="G127" s="84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8"/>
      <c r="S127" s="92"/>
      <c r="T127" s="85"/>
      <c r="U127" s="85"/>
      <c r="V127" s="85"/>
      <c r="W127" s="85"/>
      <c r="X127" s="85"/>
      <c r="Y127" s="82"/>
      <c r="Z127" s="82"/>
      <c r="AA127" s="82"/>
      <c r="AB127" s="82"/>
      <c r="AC127" s="82"/>
      <c r="AD127" s="83"/>
      <c r="AE127" s="87"/>
      <c r="AF127" s="82"/>
      <c r="AG127" s="85"/>
      <c r="AH127" s="85"/>
      <c r="AI127" s="85"/>
      <c r="AJ127" s="85"/>
      <c r="AK127" s="85"/>
      <c r="AL127" s="85"/>
      <c r="AM127" s="85"/>
      <c r="AN127" s="85"/>
      <c r="AO127" s="85"/>
      <c r="AP127" s="86"/>
      <c r="AQ127" s="84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6"/>
      <c r="BC127" s="84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6"/>
      <c r="BO127" s="84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6"/>
      <c r="CA127" s="134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6"/>
    </row>
    <row r="128" spans="1:90" ht="15" customHeight="1" x14ac:dyDescent="0.3">
      <c r="A128" s="604"/>
      <c r="C128" s="60"/>
      <c r="D128" s="60"/>
      <c r="E128" s="62" t="s">
        <v>314</v>
      </c>
      <c r="F128" s="68">
        <v>0</v>
      </c>
      <c r="G128" s="84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8"/>
      <c r="S128" s="92"/>
      <c r="T128" s="85"/>
      <c r="U128" s="85"/>
      <c r="V128" s="85"/>
      <c r="W128" s="85"/>
      <c r="X128" s="85"/>
      <c r="Y128" s="93"/>
      <c r="Z128" s="93"/>
      <c r="AA128" s="93"/>
      <c r="AB128" s="93"/>
      <c r="AC128" s="93"/>
      <c r="AD128" s="83"/>
      <c r="AE128" s="87"/>
      <c r="AF128" s="82"/>
      <c r="AG128" s="82"/>
      <c r="AH128" s="85"/>
      <c r="AI128" s="85"/>
      <c r="AJ128" s="85"/>
      <c r="AK128" s="85"/>
      <c r="AL128" s="85"/>
      <c r="AM128" s="85"/>
      <c r="AN128" s="85"/>
      <c r="AO128" s="85"/>
      <c r="AP128" s="86"/>
      <c r="AQ128" s="84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6"/>
      <c r="BC128" s="84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6"/>
      <c r="BO128" s="84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6"/>
      <c r="CA128" s="134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6"/>
    </row>
    <row r="129" spans="1:90" ht="15" customHeight="1" x14ac:dyDescent="0.3">
      <c r="A129" s="604"/>
      <c r="C129" s="49" t="s">
        <v>301</v>
      </c>
      <c r="D129" s="60" t="s">
        <v>113</v>
      </c>
      <c r="E129" s="60"/>
      <c r="F129" s="68"/>
      <c r="G129" s="84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8"/>
      <c r="S129" s="92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88"/>
      <c r="AE129" s="92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88"/>
      <c r="AQ129" s="84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6"/>
      <c r="BC129" s="84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6"/>
      <c r="BO129" s="84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6"/>
      <c r="CA129" s="134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6"/>
    </row>
    <row r="130" spans="1:90" ht="15" customHeight="1" x14ac:dyDescent="0.3">
      <c r="A130" s="604"/>
      <c r="C130" s="60" t="s">
        <v>302</v>
      </c>
      <c r="D130" s="60"/>
      <c r="E130" s="62" t="s">
        <v>303</v>
      </c>
      <c r="F130" s="68">
        <v>0</v>
      </c>
      <c r="G130" s="84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8"/>
      <c r="S130" s="92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88"/>
      <c r="AE130" s="92"/>
      <c r="AF130" s="93"/>
      <c r="AG130" s="90"/>
      <c r="AH130" s="90"/>
      <c r="AI130" s="90"/>
      <c r="AJ130" s="90"/>
      <c r="AK130" s="93"/>
      <c r="AL130" s="93"/>
      <c r="AM130" s="93"/>
      <c r="AN130" s="93"/>
      <c r="AO130" s="93"/>
      <c r="AP130" s="88"/>
      <c r="AQ130" s="84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6"/>
      <c r="BC130" s="84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6"/>
      <c r="BO130" s="84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6"/>
      <c r="CA130" s="134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6"/>
    </row>
    <row r="131" spans="1:90" ht="15" customHeight="1" x14ac:dyDescent="0.3">
      <c r="A131" s="604"/>
      <c r="C131" s="50" t="s">
        <v>304</v>
      </c>
      <c r="D131" s="60"/>
      <c r="E131" s="62" t="s">
        <v>305</v>
      </c>
      <c r="F131" s="68">
        <v>3877970</v>
      </c>
      <c r="G131" s="84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8"/>
      <c r="S131" s="92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88"/>
      <c r="AE131" s="92"/>
      <c r="AF131" s="93"/>
      <c r="AG131" s="93"/>
      <c r="AH131" s="93"/>
      <c r="AI131" s="93"/>
      <c r="AJ131" s="90"/>
      <c r="AK131" s="90"/>
      <c r="AL131" s="90"/>
      <c r="AM131" s="90"/>
      <c r="AN131" s="90"/>
      <c r="AO131" s="93"/>
      <c r="AP131" s="88"/>
      <c r="AQ131" s="84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6"/>
      <c r="BC131" s="84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6"/>
      <c r="BO131" s="84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6"/>
      <c r="CA131" s="134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6"/>
    </row>
    <row r="132" spans="1:90" ht="15" customHeight="1" x14ac:dyDescent="0.3">
      <c r="A132" s="604"/>
      <c r="C132" s="51" t="s">
        <v>306</v>
      </c>
      <c r="D132" s="60"/>
      <c r="E132" s="62" t="s">
        <v>187</v>
      </c>
      <c r="F132" s="68">
        <v>0</v>
      </c>
      <c r="G132" s="84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8"/>
      <c r="S132" s="92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88"/>
      <c r="AE132" s="92"/>
      <c r="AF132" s="93"/>
      <c r="AG132" s="93"/>
      <c r="AH132" s="93"/>
      <c r="AI132" s="93"/>
      <c r="AJ132" s="93"/>
      <c r="AK132" s="93"/>
      <c r="AL132" s="93"/>
      <c r="AM132" s="93"/>
      <c r="AN132" s="93"/>
      <c r="AO132" s="90"/>
      <c r="AP132" s="91"/>
      <c r="AQ132" s="84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6"/>
      <c r="BC132" s="84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6"/>
      <c r="BO132" s="84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6"/>
      <c r="CA132" s="134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6"/>
    </row>
    <row r="133" spans="1:90" ht="15" customHeight="1" x14ac:dyDescent="0.3">
      <c r="A133" s="604"/>
      <c r="C133" s="60"/>
      <c r="D133" s="60"/>
      <c r="E133" s="62"/>
      <c r="F133" s="68"/>
      <c r="G133" s="84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8"/>
      <c r="S133" s="92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88"/>
      <c r="AE133" s="92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88"/>
      <c r="AQ133" s="84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6"/>
      <c r="BC133" s="84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6"/>
      <c r="BO133" s="84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6"/>
      <c r="CA133" s="134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6"/>
    </row>
    <row r="134" spans="1:90" ht="15" customHeight="1" thickBot="1" x14ac:dyDescent="0.35">
      <c r="A134" s="605"/>
      <c r="B134" s="195"/>
      <c r="C134" s="58"/>
      <c r="D134" s="58"/>
      <c r="E134" s="41" t="s">
        <v>160</v>
      </c>
      <c r="F134" s="379">
        <f>SUM(F125:F133)</f>
        <v>4000000</v>
      </c>
      <c r="G134" s="96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8"/>
      <c r="S134" s="96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8"/>
      <c r="AE134" s="96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8"/>
      <c r="AQ134" s="96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8"/>
      <c r="BC134" s="96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8"/>
      <c r="BO134" s="96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8"/>
      <c r="CA134" s="135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8"/>
    </row>
    <row r="135" spans="1:90" ht="15" customHeight="1" x14ac:dyDescent="0.3">
      <c r="A135" s="603" t="s">
        <v>467</v>
      </c>
      <c r="B135" s="192">
        <v>400</v>
      </c>
      <c r="C135" s="601" t="s">
        <v>317</v>
      </c>
      <c r="D135" s="56" t="s">
        <v>112</v>
      </c>
      <c r="E135" s="56"/>
      <c r="F135" s="378"/>
      <c r="G135" s="145">
        <v>1</v>
      </c>
      <c r="H135" s="124">
        <v>2</v>
      </c>
      <c r="I135" s="124">
        <v>3</v>
      </c>
      <c r="J135" s="124">
        <v>4</v>
      </c>
      <c r="K135" s="124">
        <v>5</v>
      </c>
      <c r="L135" s="124">
        <v>6</v>
      </c>
      <c r="M135" s="124">
        <v>7</v>
      </c>
      <c r="N135" s="124">
        <v>8</v>
      </c>
      <c r="O135" s="124">
        <v>9</v>
      </c>
      <c r="P135" s="124">
        <v>10</v>
      </c>
      <c r="Q135" s="124">
        <v>11</v>
      </c>
      <c r="R135" s="140">
        <v>12</v>
      </c>
      <c r="S135" s="145">
        <v>1</v>
      </c>
      <c r="T135" s="124">
        <v>2</v>
      </c>
      <c r="U135" s="124">
        <v>3</v>
      </c>
      <c r="V135" s="124">
        <v>4</v>
      </c>
      <c r="W135" s="124">
        <v>5</v>
      </c>
      <c r="X135" s="124">
        <v>6</v>
      </c>
      <c r="Y135" s="124">
        <v>7</v>
      </c>
      <c r="Z135" s="124">
        <v>8</v>
      </c>
      <c r="AA135" s="124">
        <v>9</v>
      </c>
      <c r="AB135" s="124">
        <v>10</v>
      </c>
      <c r="AC135" s="124">
        <v>11</v>
      </c>
      <c r="AD135" s="140">
        <v>12</v>
      </c>
      <c r="AE135" s="145">
        <v>1</v>
      </c>
      <c r="AF135" s="124">
        <v>2</v>
      </c>
      <c r="AG135" s="124">
        <v>3</v>
      </c>
      <c r="AH135" s="124">
        <v>4</v>
      </c>
      <c r="AI135" s="124">
        <v>5</v>
      </c>
      <c r="AJ135" s="124">
        <v>6</v>
      </c>
      <c r="AK135" s="124">
        <v>7</v>
      </c>
      <c r="AL135" s="124">
        <v>8</v>
      </c>
      <c r="AM135" s="124">
        <v>9</v>
      </c>
      <c r="AN135" s="124">
        <v>10</v>
      </c>
      <c r="AO135" s="124">
        <v>11</v>
      </c>
      <c r="AP135" s="140">
        <v>12</v>
      </c>
      <c r="AQ135" s="145">
        <v>1</v>
      </c>
      <c r="AR135" s="124">
        <v>2</v>
      </c>
      <c r="AS135" s="124">
        <v>3</v>
      </c>
      <c r="AT135" s="124">
        <v>4</v>
      </c>
      <c r="AU135" s="124">
        <v>5</v>
      </c>
      <c r="AV135" s="124">
        <v>6</v>
      </c>
      <c r="AW135" s="124">
        <v>7</v>
      </c>
      <c r="AX135" s="124">
        <v>8</v>
      </c>
      <c r="AY135" s="124">
        <v>9</v>
      </c>
      <c r="AZ135" s="124">
        <v>10</v>
      </c>
      <c r="BA135" s="124">
        <v>11</v>
      </c>
      <c r="BB135" s="140">
        <v>12</v>
      </c>
      <c r="BC135" s="145">
        <v>1</v>
      </c>
      <c r="BD135" s="124">
        <v>2</v>
      </c>
      <c r="BE135" s="124">
        <v>3</v>
      </c>
      <c r="BF135" s="124">
        <v>4</v>
      </c>
      <c r="BG135" s="124">
        <v>5</v>
      </c>
      <c r="BH135" s="124">
        <v>6</v>
      </c>
      <c r="BI135" s="124">
        <v>7</v>
      </c>
      <c r="BJ135" s="124">
        <v>8</v>
      </c>
      <c r="BK135" s="124">
        <v>9</v>
      </c>
      <c r="BL135" s="124">
        <v>10</v>
      </c>
      <c r="BM135" s="124">
        <v>11</v>
      </c>
      <c r="BN135" s="140">
        <v>12</v>
      </c>
      <c r="BO135" s="145">
        <v>1</v>
      </c>
      <c r="BP135" s="124">
        <v>2</v>
      </c>
      <c r="BQ135" s="124">
        <v>3</v>
      </c>
      <c r="BR135" s="124">
        <v>4</v>
      </c>
      <c r="BS135" s="124">
        <v>5</v>
      </c>
      <c r="BT135" s="124">
        <v>6</v>
      </c>
      <c r="BU135" s="124">
        <v>7</v>
      </c>
      <c r="BV135" s="124">
        <v>8</v>
      </c>
      <c r="BW135" s="124">
        <v>9</v>
      </c>
      <c r="BX135" s="124">
        <v>10</v>
      </c>
      <c r="BY135" s="124">
        <v>11</v>
      </c>
      <c r="BZ135" s="140">
        <v>12</v>
      </c>
      <c r="CA135" s="132">
        <v>1</v>
      </c>
      <c r="CB135" s="124">
        <v>2</v>
      </c>
      <c r="CC135" s="124">
        <v>3</v>
      </c>
      <c r="CD135" s="124">
        <v>4</v>
      </c>
      <c r="CE135" s="124">
        <v>5</v>
      </c>
      <c r="CF135" s="124">
        <v>6</v>
      </c>
      <c r="CG135" s="124">
        <v>7</v>
      </c>
      <c r="CH135" s="124">
        <v>8</v>
      </c>
      <c r="CI135" s="124">
        <v>9</v>
      </c>
      <c r="CJ135" s="124">
        <v>10</v>
      </c>
      <c r="CK135" s="124">
        <v>11</v>
      </c>
      <c r="CL135" s="124">
        <v>12</v>
      </c>
    </row>
    <row r="136" spans="1:90" ht="15" customHeight="1" x14ac:dyDescent="0.3">
      <c r="A136" s="604"/>
      <c r="C136" s="602"/>
      <c r="D136" s="60"/>
      <c r="E136" s="60" t="s">
        <v>169</v>
      </c>
      <c r="F136" s="68">
        <v>59290</v>
      </c>
      <c r="G136" s="84"/>
      <c r="H136" s="85"/>
      <c r="I136" s="85"/>
      <c r="J136" s="82"/>
      <c r="K136" s="82"/>
      <c r="L136" s="82"/>
      <c r="M136" s="82"/>
      <c r="N136" s="82"/>
      <c r="O136" s="82"/>
      <c r="P136" s="85"/>
      <c r="Q136" s="85"/>
      <c r="R136" s="88"/>
      <c r="S136" s="92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86"/>
      <c r="AE136" s="84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6"/>
      <c r="AQ136" s="84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6"/>
      <c r="BC136" s="84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6"/>
      <c r="BO136" s="84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6"/>
      <c r="CA136" s="134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6"/>
    </row>
    <row r="137" spans="1:90" ht="15" customHeight="1" x14ac:dyDescent="0.3">
      <c r="A137" s="604"/>
      <c r="C137" s="60"/>
      <c r="D137" s="60"/>
      <c r="E137" s="60" t="s">
        <v>313</v>
      </c>
      <c r="F137" s="68">
        <v>70000</v>
      </c>
      <c r="G137" s="84"/>
      <c r="H137" s="85"/>
      <c r="I137" s="85"/>
      <c r="J137" s="85"/>
      <c r="K137" s="85"/>
      <c r="L137" s="85"/>
      <c r="M137" s="85"/>
      <c r="N137" s="85"/>
      <c r="O137" s="85"/>
      <c r="P137" s="82"/>
      <c r="Q137" s="82"/>
      <c r="R137" s="83"/>
      <c r="S137" s="87"/>
      <c r="T137" s="82"/>
      <c r="U137" s="82"/>
      <c r="V137" s="82"/>
      <c r="W137" s="82"/>
      <c r="X137" s="82"/>
      <c r="Y137" s="93"/>
      <c r="Z137" s="93"/>
      <c r="AA137" s="93"/>
      <c r="AB137" s="93"/>
      <c r="AC137" s="93"/>
      <c r="AD137" s="86"/>
      <c r="AE137" s="84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6"/>
      <c r="AQ137" s="84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6"/>
      <c r="BC137" s="84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6"/>
      <c r="BO137" s="84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6"/>
      <c r="CA137" s="134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6"/>
    </row>
    <row r="138" spans="1:90" ht="15" customHeight="1" x14ac:dyDescent="0.3">
      <c r="A138" s="604"/>
      <c r="C138" s="60"/>
      <c r="D138" s="60"/>
      <c r="E138" s="62" t="s">
        <v>170</v>
      </c>
      <c r="F138" s="68">
        <v>0</v>
      </c>
      <c r="G138" s="84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8"/>
      <c r="S138" s="92"/>
      <c r="T138" s="85"/>
      <c r="U138" s="85"/>
      <c r="V138" s="85"/>
      <c r="W138" s="85"/>
      <c r="X138" s="85"/>
      <c r="Y138" s="82"/>
      <c r="Z138" s="82"/>
      <c r="AA138" s="82"/>
      <c r="AB138" s="82"/>
      <c r="AC138" s="82"/>
      <c r="AD138" s="83"/>
      <c r="AE138" s="87"/>
      <c r="AF138" s="82"/>
      <c r="AG138" s="85"/>
      <c r="AH138" s="85"/>
      <c r="AI138" s="85"/>
      <c r="AJ138" s="85"/>
      <c r="AK138" s="85"/>
      <c r="AL138" s="85"/>
      <c r="AM138" s="85"/>
      <c r="AN138" s="85"/>
      <c r="AO138" s="85"/>
      <c r="AP138" s="86"/>
      <c r="AQ138" s="84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6"/>
      <c r="BC138" s="84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6"/>
      <c r="BO138" s="84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6"/>
      <c r="CA138" s="134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6"/>
    </row>
    <row r="139" spans="1:90" ht="15" customHeight="1" x14ac:dyDescent="0.3">
      <c r="A139" s="604"/>
      <c r="C139" s="60"/>
      <c r="D139" s="60"/>
      <c r="E139" s="62" t="s">
        <v>314</v>
      </c>
      <c r="F139" s="68">
        <v>0</v>
      </c>
      <c r="G139" s="84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8"/>
      <c r="S139" s="92"/>
      <c r="T139" s="85"/>
      <c r="U139" s="85"/>
      <c r="V139" s="85"/>
      <c r="W139" s="85"/>
      <c r="X139" s="85"/>
      <c r="Y139" s="93"/>
      <c r="Z139" s="93"/>
      <c r="AA139" s="93"/>
      <c r="AB139" s="93"/>
      <c r="AC139" s="93"/>
      <c r="AD139" s="83"/>
      <c r="AE139" s="87"/>
      <c r="AF139" s="82"/>
      <c r="AG139" s="82"/>
      <c r="AH139" s="85"/>
      <c r="AI139" s="85"/>
      <c r="AJ139" s="85"/>
      <c r="AK139" s="85"/>
      <c r="AL139" s="85"/>
      <c r="AM139" s="85"/>
      <c r="AN139" s="85"/>
      <c r="AO139" s="85"/>
      <c r="AP139" s="86"/>
      <c r="AQ139" s="84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6"/>
      <c r="BC139" s="84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6"/>
      <c r="BO139" s="84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6"/>
      <c r="CA139" s="134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6"/>
    </row>
    <row r="140" spans="1:90" ht="15" customHeight="1" x14ac:dyDescent="0.3">
      <c r="A140" s="604"/>
      <c r="C140" s="49" t="s">
        <v>301</v>
      </c>
      <c r="D140" s="60" t="s">
        <v>113</v>
      </c>
      <c r="E140" s="60"/>
      <c r="F140" s="68"/>
      <c r="G140" s="84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8"/>
      <c r="S140" s="92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88"/>
      <c r="AE140" s="92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88"/>
      <c r="AQ140" s="84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6"/>
      <c r="BC140" s="84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6"/>
      <c r="BO140" s="84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6"/>
      <c r="CA140" s="134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6"/>
    </row>
    <row r="141" spans="1:90" ht="15" customHeight="1" x14ac:dyDescent="0.3">
      <c r="A141" s="604"/>
      <c r="C141" s="60" t="s">
        <v>302</v>
      </c>
      <c r="D141" s="60"/>
      <c r="E141" s="62" t="s">
        <v>303</v>
      </c>
      <c r="F141" s="68">
        <v>0</v>
      </c>
      <c r="G141" s="84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8"/>
      <c r="S141" s="92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88"/>
      <c r="AE141" s="92"/>
      <c r="AF141" s="93"/>
      <c r="AG141" s="90"/>
      <c r="AH141" s="90"/>
      <c r="AI141" s="90"/>
      <c r="AJ141" s="90"/>
      <c r="AK141" s="93"/>
      <c r="AL141" s="93"/>
      <c r="AM141" s="93"/>
      <c r="AN141" s="93"/>
      <c r="AO141" s="93"/>
      <c r="AP141" s="88"/>
      <c r="AQ141" s="84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6"/>
      <c r="BC141" s="84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6"/>
      <c r="BO141" s="84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6"/>
      <c r="CA141" s="134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6"/>
    </row>
    <row r="142" spans="1:90" ht="15" customHeight="1" x14ac:dyDescent="0.3">
      <c r="A142" s="604"/>
      <c r="C142" s="50" t="s">
        <v>304</v>
      </c>
      <c r="D142" s="60"/>
      <c r="E142" s="62" t="s">
        <v>305</v>
      </c>
      <c r="F142" s="68">
        <v>4570710</v>
      </c>
      <c r="G142" s="84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8"/>
      <c r="S142" s="92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88"/>
      <c r="AE142" s="92"/>
      <c r="AF142" s="93"/>
      <c r="AG142" s="93"/>
      <c r="AH142" s="93"/>
      <c r="AI142" s="93"/>
      <c r="AJ142" s="90"/>
      <c r="AK142" s="90"/>
      <c r="AL142" s="90"/>
      <c r="AM142" s="90"/>
      <c r="AN142" s="90"/>
      <c r="AO142" s="93"/>
      <c r="AP142" s="88"/>
      <c r="AQ142" s="84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6"/>
      <c r="BC142" s="84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6"/>
      <c r="BO142" s="84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6"/>
      <c r="CA142" s="134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6"/>
    </row>
    <row r="143" spans="1:90" ht="15" customHeight="1" x14ac:dyDescent="0.3">
      <c r="A143" s="604"/>
      <c r="C143" s="51" t="s">
        <v>306</v>
      </c>
      <c r="D143" s="60"/>
      <c r="E143" s="62" t="s">
        <v>187</v>
      </c>
      <c r="F143" s="68">
        <v>0</v>
      </c>
      <c r="G143" s="84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8"/>
      <c r="S143" s="92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88"/>
      <c r="AE143" s="92"/>
      <c r="AF143" s="93"/>
      <c r="AG143" s="93"/>
      <c r="AH143" s="93"/>
      <c r="AI143" s="93"/>
      <c r="AJ143" s="93"/>
      <c r="AK143" s="93"/>
      <c r="AL143" s="93"/>
      <c r="AM143" s="93"/>
      <c r="AN143" s="93"/>
      <c r="AO143" s="90"/>
      <c r="AP143" s="91"/>
      <c r="AQ143" s="84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6"/>
      <c r="BC143" s="84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6"/>
      <c r="BO143" s="84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6"/>
      <c r="CA143" s="134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6"/>
    </row>
    <row r="144" spans="1:90" ht="15" customHeight="1" x14ac:dyDescent="0.3">
      <c r="A144" s="604"/>
      <c r="C144" s="60"/>
      <c r="D144" s="60"/>
      <c r="E144" s="62"/>
      <c r="F144" s="68"/>
      <c r="G144" s="84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8"/>
      <c r="S144" s="92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88"/>
      <c r="AE144" s="92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88"/>
      <c r="AQ144" s="84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6"/>
      <c r="BC144" s="84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6"/>
      <c r="BO144" s="84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6"/>
      <c r="CA144" s="134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6"/>
    </row>
    <row r="145" spans="1:90" ht="15" customHeight="1" thickBot="1" x14ac:dyDescent="0.35">
      <c r="A145" s="605"/>
      <c r="B145" s="195"/>
      <c r="C145" s="58"/>
      <c r="D145" s="58"/>
      <c r="E145" s="41" t="s">
        <v>160</v>
      </c>
      <c r="F145" s="379">
        <f>SUM(F136:F144)</f>
        <v>4700000</v>
      </c>
      <c r="G145" s="96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8"/>
      <c r="S145" s="96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8"/>
      <c r="AE145" s="96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8"/>
      <c r="AQ145" s="96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8"/>
      <c r="BC145" s="96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8"/>
      <c r="BO145" s="96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8"/>
      <c r="CA145" s="135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8"/>
    </row>
    <row r="146" spans="1:90" ht="15" customHeight="1" x14ac:dyDescent="0.3">
      <c r="A146" s="603" t="s">
        <v>467</v>
      </c>
      <c r="B146" s="192">
        <v>403</v>
      </c>
      <c r="C146" s="601" t="s">
        <v>318</v>
      </c>
      <c r="D146" s="56" t="s">
        <v>112</v>
      </c>
      <c r="E146" s="56"/>
      <c r="F146" s="378"/>
      <c r="G146" s="145">
        <v>1</v>
      </c>
      <c r="H146" s="124">
        <v>2</v>
      </c>
      <c r="I146" s="124">
        <v>3</v>
      </c>
      <c r="J146" s="124">
        <v>4</v>
      </c>
      <c r="K146" s="124">
        <v>5</v>
      </c>
      <c r="L146" s="124">
        <v>6</v>
      </c>
      <c r="M146" s="124">
        <v>7</v>
      </c>
      <c r="N146" s="124">
        <v>8</v>
      </c>
      <c r="O146" s="124">
        <v>9</v>
      </c>
      <c r="P146" s="124">
        <v>10</v>
      </c>
      <c r="Q146" s="124">
        <v>11</v>
      </c>
      <c r="R146" s="140">
        <v>12</v>
      </c>
      <c r="S146" s="145">
        <v>1</v>
      </c>
      <c r="T146" s="124">
        <v>2</v>
      </c>
      <c r="U146" s="124">
        <v>3</v>
      </c>
      <c r="V146" s="124">
        <v>4</v>
      </c>
      <c r="W146" s="124">
        <v>5</v>
      </c>
      <c r="X146" s="124">
        <v>6</v>
      </c>
      <c r="Y146" s="124">
        <v>7</v>
      </c>
      <c r="Z146" s="124">
        <v>8</v>
      </c>
      <c r="AA146" s="124">
        <v>9</v>
      </c>
      <c r="AB146" s="124">
        <v>10</v>
      </c>
      <c r="AC146" s="124">
        <v>11</v>
      </c>
      <c r="AD146" s="140">
        <v>12</v>
      </c>
      <c r="AE146" s="145">
        <v>1</v>
      </c>
      <c r="AF146" s="124">
        <v>2</v>
      </c>
      <c r="AG146" s="124">
        <v>3</v>
      </c>
      <c r="AH146" s="124">
        <v>4</v>
      </c>
      <c r="AI146" s="124">
        <v>5</v>
      </c>
      <c r="AJ146" s="124">
        <v>6</v>
      </c>
      <c r="AK146" s="124">
        <v>7</v>
      </c>
      <c r="AL146" s="124">
        <v>8</v>
      </c>
      <c r="AM146" s="124">
        <v>9</v>
      </c>
      <c r="AN146" s="124">
        <v>10</v>
      </c>
      <c r="AO146" s="124">
        <v>11</v>
      </c>
      <c r="AP146" s="140">
        <v>12</v>
      </c>
      <c r="AQ146" s="145">
        <v>1</v>
      </c>
      <c r="AR146" s="124">
        <v>2</v>
      </c>
      <c r="AS146" s="124">
        <v>3</v>
      </c>
      <c r="AT146" s="124">
        <v>4</v>
      </c>
      <c r="AU146" s="124">
        <v>5</v>
      </c>
      <c r="AV146" s="124">
        <v>6</v>
      </c>
      <c r="AW146" s="124">
        <v>7</v>
      </c>
      <c r="AX146" s="124">
        <v>8</v>
      </c>
      <c r="AY146" s="124">
        <v>9</v>
      </c>
      <c r="AZ146" s="124">
        <v>10</v>
      </c>
      <c r="BA146" s="124">
        <v>11</v>
      </c>
      <c r="BB146" s="140">
        <v>12</v>
      </c>
      <c r="BC146" s="145">
        <v>1</v>
      </c>
      <c r="BD146" s="124">
        <v>2</v>
      </c>
      <c r="BE146" s="124">
        <v>3</v>
      </c>
      <c r="BF146" s="124">
        <v>4</v>
      </c>
      <c r="BG146" s="124">
        <v>5</v>
      </c>
      <c r="BH146" s="124">
        <v>6</v>
      </c>
      <c r="BI146" s="124">
        <v>7</v>
      </c>
      <c r="BJ146" s="124">
        <v>8</v>
      </c>
      <c r="BK146" s="124">
        <v>9</v>
      </c>
      <c r="BL146" s="124">
        <v>10</v>
      </c>
      <c r="BM146" s="124">
        <v>11</v>
      </c>
      <c r="BN146" s="140">
        <v>12</v>
      </c>
      <c r="BO146" s="145">
        <v>1</v>
      </c>
      <c r="BP146" s="124">
        <v>2</v>
      </c>
      <c r="BQ146" s="124">
        <v>3</v>
      </c>
      <c r="BR146" s="124">
        <v>4</v>
      </c>
      <c r="BS146" s="124">
        <v>5</v>
      </c>
      <c r="BT146" s="124">
        <v>6</v>
      </c>
      <c r="BU146" s="124">
        <v>7</v>
      </c>
      <c r="BV146" s="124">
        <v>8</v>
      </c>
      <c r="BW146" s="124">
        <v>9</v>
      </c>
      <c r="BX146" s="124">
        <v>10</v>
      </c>
      <c r="BY146" s="124">
        <v>11</v>
      </c>
      <c r="BZ146" s="140">
        <v>12</v>
      </c>
      <c r="CA146" s="132">
        <v>1</v>
      </c>
      <c r="CB146" s="124">
        <v>2</v>
      </c>
      <c r="CC146" s="124">
        <v>3</v>
      </c>
      <c r="CD146" s="124">
        <v>4</v>
      </c>
      <c r="CE146" s="124">
        <v>5</v>
      </c>
      <c r="CF146" s="124">
        <v>6</v>
      </c>
      <c r="CG146" s="124">
        <v>7</v>
      </c>
      <c r="CH146" s="124">
        <v>8</v>
      </c>
      <c r="CI146" s="124">
        <v>9</v>
      </c>
      <c r="CJ146" s="124">
        <v>10</v>
      </c>
      <c r="CK146" s="124">
        <v>11</v>
      </c>
      <c r="CL146" s="124">
        <v>12</v>
      </c>
    </row>
    <row r="147" spans="1:90" ht="15" customHeight="1" x14ac:dyDescent="0.3">
      <c r="A147" s="604"/>
      <c r="C147" s="602"/>
      <c r="D147" s="60"/>
      <c r="E147" s="60" t="s">
        <v>169</v>
      </c>
      <c r="F147" s="68">
        <v>42350</v>
      </c>
      <c r="G147" s="84"/>
      <c r="H147" s="85"/>
      <c r="I147" s="85"/>
      <c r="J147" s="82"/>
      <c r="K147" s="82"/>
      <c r="L147" s="82"/>
      <c r="M147" s="82"/>
      <c r="N147" s="82"/>
      <c r="O147" s="82"/>
      <c r="P147" s="85"/>
      <c r="Q147" s="85"/>
      <c r="R147" s="88"/>
      <c r="S147" s="92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86"/>
      <c r="AE147" s="84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6"/>
      <c r="AQ147" s="84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6"/>
      <c r="BC147" s="84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6"/>
      <c r="BO147" s="84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6"/>
      <c r="CA147" s="134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6"/>
    </row>
    <row r="148" spans="1:90" ht="15" customHeight="1" x14ac:dyDescent="0.3">
      <c r="A148" s="604"/>
      <c r="C148" s="60"/>
      <c r="D148" s="60"/>
      <c r="E148" s="60" t="s">
        <v>313</v>
      </c>
      <c r="F148" s="68">
        <v>70000</v>
      </c>
      <c r="G148" s="84"/>
      <c r="H148" s="85"/>
      <c r="I148" s="85"/>
      <c r="J148" s="85"/>
      <c r="K148" s="85"/>
      <c r="L148" s="85"/>
      <c r="M148" s="85"/>
      <c r="N148" s="85"/>
      <c r="O148" s="85"/>
      <c r="P148" s="82"/>
      <c r="Q148" s="82"/>
      <c r="R148" s="83"/>
      <c r="S148" s="87"/>
      <c r="T148" s="82"/>
      <c r="U148" s="82"/>
      <c r="V148" s="82"/>
      <c r="W148" s="82"/>
      <c r="X148" s="82"/>
      <c r="Y148" s="93"/>
      <c r="Z148" s="93"/>
      <c r="AA148" s="93"/>
      <c r="AB148" s="93"/>
      <c r="AC148" s="93"/>
      <c r="AD148" s="86"/>
      <c r="AE148" s="84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6"/>
      <c r="AQ148" s="84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6"/>
      <c r="BC148" s="84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6"/>
      <c r="BO148" s="84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6"/>
      <c r="CA148" s="134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6"/>
    </row>
    <row r="149" spans="1:90" ht="15" customHeight="1" x14ac:dyDescent="0.3">
      <c r="A149" s="604"/>
      <c r="C149" s="60"/>
      <c r="D149" s="60"/>
      <c r="E149" s="62" t="s">
        <v>170</v>
      </c>
      <c r="F149" s="68">
        <v>0</v>
      </c>
      <c r="G149" s="84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8"/>
      <c r="S149" s="92"/>
      <c r="T149" s="85"/>
      <c r="U149" s="85"/>
      <c r="V149" s="85"/>
      <c r="W149" s="85"/>
      <c r="X149" s="85"/>
      <c r="Y149" s="82"/>
      <c r="Z149" s="82"/>
      <c r="AA149" s="82"/>
      <c r="AB149" s="82"/>
      <c r="AC149" s="82"/>
      <c r="AD149" s="83"/>
      <c r="AE149" s="87"/>
      <c r="AF149" s="82"/>
      <c r="AG149" s="85"/>
      <c r="AH149" s="85"/>
      <c r="AI149" s="85"/>
      <c r="AJ149" s="85"/>
      <c r="AK149" s="85"/>
      <c r="AL149" s="85"/>
      <c r="AM149" s="85"/>
      <c r="AN149" s="85"/>
      <c r="AO149" s="85"/>
      <c r="AP149" s="86"/>
      <c r="AQ149" s="84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6"/>
      <c r="BC149" s="84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6"/>
      <c r="BO149" s="84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6"/>
      <c r="CA149" s="134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6"/>
    </row>
    <row r="150" spans="1:90" ht="15" customHeight="1" x14ac:dyDescent="0.3">
      <c r="A150" s="604"/>
      <c r="C150" s="60"/>
      <c r="D150" s="60"/>
      <c r="E150" s="62" t="s">
        <v>314</v>
      </c>
      <c r="F150" s="68">
        <v>0</v>
      </c>
      <c r="G150" s="84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8"/>
      <c r="S150" s="92"/>
      <c r="T150" s="85"/>
      <c r="U150" s="85"/>
      <c r="V150" s="85"/>
      <c r="W150" s="85"/>
      <c r="X150" s="85"/>
      <c r="Y150" s="93"/>
      <c r="Z150" s="93"/>
      <c r="AA150" s="93"/>
      <c r="AB150" s="93"/>
      <c r="AC150" s="93"/>
      <c r="AD150" s="83"/>
      <c r="AE150" s="87"/>
      <c r="AF150" s="82"/>
      <c r="AG150" s="82"/>
      <c r="AH150" s="85"/>
      <c r="AI150" s="85"/>
      <c r="AJ150" s="85"/>
      <c r="AK150" s="85"/>
      <c r="AL150" s="85"/>
      <c r="AM150" s="85"/>
      <c r="AN150" s="85"/>
      <c r="AO150" s="85"/>
      <c r="AP150" s="86"/>
      <c r="AQ150" s="84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6"/>
      <c r="BC150" s="84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6"/>
      <c r="BO150" s="84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6"/>
      <c r="CA150" s="134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6"/>
    </row>
    <row r="151" spans="1:90" ht="15" customHeight="1" x14ac:dyDescent="0.3">
      <c r="A151" s="604"/>
      <c r="C151" s="49" t="s">
        <v>301</v>
      </c>
      <c r="D151" s="60" t="s">
        <v>113</v>
      </c>
      <c r="E151" s="60"/>
      <c r="F151" s="68"/>
      <c r="G151" s="84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8"/>
      <c r="S151" s="92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88"/>
      <c r="AE151" s="92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88"/>
      <c r="AQ151" s="84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6"/>
      <c r="BC151" s="84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6"/>
      <c r="BO151" s="84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6"/>
      <c r="CA151" s="134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6"/>
    </row>
    <row r="152" spans="1:90" ht="15" customHeight="1" x14ac:dyDescent="0.3">
      <c r="A152" s="604"/>
      <c r="C152" s="60" t="s">
        <v>302</v>
      </c>
      <c r="D152" s="60"/>
      <c r="E152" s="62" t="s">
        <v>303</v>
      </c>
      <c r="F152" s="68">
        <v>0</v>
      </c>
      <c r="G152" s="84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8"/>
      <c r="S152" s="92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88"/>
      <c r="AE152" s="92"/>
      <c r="AF152" s="93"/>
      <c r="AG152" s="90"/>
      <c r="AH152" s="90"/>
      <c r="AI152" s="90"/>
      <c r="AJ152" s="90"/>
      <c r="AK152" s="93"/>
      <c r="AL152" s="93"/>
      <c r="AM152" s="93"/>
      <c r="AN152" s="93"/>
      <c r="AO152" s="93"/>
      <c r="AP152" s="88"/>
      <c r="AQ152" s="84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6"/>
      <c r="BC152" s="84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6"/>
      <c r="BO152" s="84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6"/>
      <c r="CA152" s="134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6"/>
    </row>
    <row r="153" spans="1:90" ht="15" customHeight="1" x14ac:dyDescent="0.3">
      <c r="A153" s="604"/>
      <c r="C153" s="50" t="s">
        <v>304</v>
      </c>
      <c r="D153" s="60"/>
      <c r="E153" s="62" t="s">
        <v>305</v>
      </c>
      <c r="F153" s="68">
        <v>1687650</v>
      </c>
      <c r="G153" s="84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8"/>
      <c r="S153" s="92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88"/>
      <c r="AE153" s="92"/>
      <c r="AF153" s="93"/>
      <c r="AG153" s="93"/>
      <c r="AH153" s="93"/>
      <c r="AI153" s="93"/>
      <c r="AJ153" s="90"/>
      <c r="AK153" s="90"/>
      <c r="AL153" s="90"/>
      <c r="AM153" s="90"/>
      <c r="AN153" s="90"/>
      <c r="AO153" s="93"/>
      <c r="AP153" s="88"/>
      <c r="AQ153" s="84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6"/>
      <c r="BC153" s="84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6"/>
      <c r="BO153" s="84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6"/>
      <c r="CA153" s="134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6"/>
    </row>
    <row r="154" spans="1:90" ht="15" customHeight="1" x14ac:dyDescent="0.3">
      <c r="A154" s="604"/>
      <c r="C154" s="51" t="s">
        <v>306</v>
      </c>
      <c r="D154" s="60"/>
      <c r="E154" s="62" t="s">
        <v>187</v>
      </c>
      <c r="F154" s="68">
        <v>0</v>
      </c>
      <c r="G154" s="84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8"/>
      <c r="S154" s="92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88"/>
      <c r="AE154" s="92"/>
      <c r="AF154" s="93"/>
      <c r="AG154" s="93"/>
      <c r="AH154" s="93"/>
      <c r="AI154" s="93"/>
      <c r="AJ154" s="93"/>
      <c r="AK154" s="93"/>
      <c r="AL154" s="93"/>
      <c r="AM154" s="93"/>
      <c r="AN154" s="93"/>
      <c r="AO154" s="90"/>
      <c r="AP154" s="91"/>
      <c r="AQ154" s="84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6"/>
      <c r="BC154" s="84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6"/>
      <c r="BO154" s="84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6"/>
      <c r="CA154" s="134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6"/>
    </row>
    <row r="155" spans="1:90" ht="15" customHeight="1" x14ac:dyDescent="0.3">
      <c r="A155" s="604"/>
      <c r="C155" s="60"/>
      <c r="D155" s="60"/>
      <c r="E155" s="62"/>
      <c r="F155" s="68"/>
      <c r="G155" s="84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8"/>
      <c r="S155" s="92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88"/>
      <c r="AE155" s="92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88"/>
      <c r="AQ155" s="84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6"/>
      <c r="BC155" s="84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6"/>
      <c r="BO155" s="84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6"/>
      <c r="CA155" s="134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6"/>
    </row>
    <row r="156" spans="1:90" ht="15" customHeight="1" thickBot="1" x14ac:dyDescent="0.35">
      <c r="A156" s="605"/>
      <c r="B156" s="195"/>
      <c r="C156" s="58"/>
      <c r="D156" s="58"/>
      <c r="E156" s="41" t="s">
        <v>160</v>
      </c>
      <c r="F156" s="380">
        <f>SUM(F147:F155)</f>
        <v>1800000</v>
      </c>
      <c r="G156" s="96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8"/>
      <c r="S156" s="96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8"/>
      <c r="AE156" s="96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8"/>
      <c r="AQ156" s="96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8"/>
      <c r="BC156" s="96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8"/>
      <c r="BO156" s="96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8"/>
      <c r="CA156" s="135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8"/>
    </row>
    <row r="157" spans="1:90" ht="15" customHeight="1" x14ac:dyDescent="0.3">
      <c r="A157" s="603" t="s">
        <v>467</v>
      </c>
      <c r="B157" s="192">
        <v>404</v>
      </c>
      <c r="C157" s="601" t="s">
        <v>319</v>
      </c>
      <c r="D157" s="56" t="s">
        <v>112</v>
      </c>
      <c r="E157" s="56"/>
      <c r="F157" s="378"/>
      <c r="G157" s="145">
        <v>1</v>
      </c>
      <c r="H157" s="124">
        <v>2</v>
      </c>
      <c r="I157" s="124">
        <v>3</v>
      </c>
      <c r="J157" s="124">
        <v>4</v>
      </c>
      <c r="K157" s="124">
        <v>5</v>
      </c>
      <c r="L157" s="124">
        <v>6</v>
      </c>
      <c r="M157" s="124">
        <v>7</v>
      </c>
      <c r="N157" s="124">
        <v>8</v>
      </c>
      <c r="O157" s="124">
        <v>9</v>
      </c>
      <c r="P157" s="124">
        <v>10</v>
      </c>
      <c r="Q157" s="124">
        <v>11</v>
      </c>
      <c r="R157" s="140">
        <v>12</v>
      </c>
      <c r="S157" s="145">
        <v>1</v>
      </c>
      <c r="T157" s="124">
        <v>2</v>
      </c>
      <c r="U157" s="124">
        <v>3</v>
      </c>
      <c r="V157" s="124">
        <v>4</v>
      </c>
      <c r="W157" s="124">
        <v>5</v>
      </c>
      <c r="X157" s="124">
        <v>6</v>
      </c>
      <c r="Y157" s="124">
        <v>7</v>
      </c>
      <c r="Z157" s="124">
        <v>8</v>
      </c>
      <c r="AA157" s="124">
        <v>9</v>
      </c>
      <c r="AB157" s="124">
        <v>10</v>
      </c>
      <c r="AC157" s="124">
        <v>11</v>
      </c>
      <c r="AD157" s="140">
        <v>12</v>
      </c>
      <c r="AE157" s="145">
        <v>1</v>
      </c>
      <c r="AF157" s="124">
        <v>2</v>
      </c>
      <c r="AG157" s="124">
        <v>3</v>
      </c>
      <c r="AH157" s="124">
        <v>4</v>
      </c>
      <c r="AI157" s="124">
        <v>5</v>
      </c>
      <c r="AJ157" s="124">
        <v>6</v>
      </c>
      <c r="AK157" s="124">
        <v>7</v>
      </c>
      <c r="AL157" s="124">
        <v>8</v>
      </c>
      <c r="AM157" s="124">
        <v>9</v>
      </c>
      <c r="AN157" s="124">
        <v>10</v>
      </c>
      <c r="AO157" s="124">
        <v>11</v>
      </c>
      <c r="AP157" s="140">
        <v>12</v>
      </c>
      <c r="AQ157" s="145">
        <v>1</v>
      </c>
      <c r="AR157" s="124">
        <v>2</v>
      </c>
      <c r="AS157" s="124">
        <v>3</v>
      </c>
      <c r="AT157" s="124">
        <v>4</v>
      </c>
      <c r="AU157" s="124">
        <v>5</v>
      </c>
      <c r="AV157" s="124">
        <v>6</v>
      </c>
      <c r="AW157" s="124">
        <v>7</v>
      </c>
      <c r="AX157" s="124">
        <v>8</v>
      </c>
      <c r="AY157" s="124">
        <v>9</v>
      </c>
      <c r="AZ157" s="124">
        <v>10</v>
      </c>
      <c r="BA157" s="124">
        <v>11</v>
      </c>
      <c r="BB157" s="140">
        <v>12</v>
      </c>
      <c r="BC157" s="145">
        <v>1</v>
      </c>
      <c r="BD157" s="124">
        <v>2</v>
      </c>
      <c r="BE157" s="124">
        <v>3</v>
      </c>
      <c r="BF157" s="124">
        <v>4</v>
      </c>
      <c r="BG157" s="124">
        <v>5</v>
      </c>
      <c r="BH157" s="124">
        <v>6</v>
      </c>
      <c r="BI157" s="124">
        <v>7</v>
      </c>
      <c r="BJ157" s="124">
        <v>8</v>
      </c>
      <c r="BK157" s="124">
        <v>9</v>
      </c>
      <c r="BL157" s="124">
        <v>10</v>
      </c>
      <c r="BM157" s="124">
        <v>11</v>
      </c>
      <c r="BN157" s="140">
        <v>12</v>
      </c>
      <c r="BO157" s="145">
        <v>1</v>
      </c>
      <c r="BP157" s="124">
        <v>2</v>
      </c>
      <c r="BQ157" s="124">
        <v>3</v>
      </c>
      <c r="BR157" s="124">
        <v>4</v>
      </c>
      <c r="BS157" s="124">
        <v>5</v>
      </c>
      <c r="BT157" s="124">
        <v>6</v>
      </c>
      <c r="BU157" s="124">
        <v>7</v>
      </c>
      <c r="BV157" s="124">
        <v>8</v>
      </c>
      <c r="BW157" s="124">
        <v>9</v>
      </c>
      <c r="BX157" s="124">
        <v>10</v>
      </c>
      <c r="BY157" s="124">
        <v>11</v>
      </c>
      <c r="BZ157" s="140">
        <v>12</v>
      </c>
      <c r="CA157" s="132">
        <v>1</v>
      </c>
      <c r="CB157" s="124">
        <v>2</v>
      </c>
      <c r="CC157" s="124">
        <v>3</v>
      </c>
      <c r="CD157" s="124">
        <v>4</v>
      </c>
      <c r="CE157" s="124">
        <v>5</v>
      </c>
      <c r="CF157" s="124">
        <v>6</v>
      </c>
      <c r="CG157" s="124">
        <v>7</v>
      </c>
      <c r="CH157" s="124">
        <v>8</v>
      </c>
      <c r="CI157" s="124">
        <v>9</v>
      </c>
      <c r="CJ157" s="124">
        <v>10</v>
      </c>
      <c r="CK157" s="124">
        <v>11</v>
      </c>
      <c r="CL157" s="124">
        <v>12</v>
      </c>
    </row>
    <row r="158" spans="1:90" ht="15" customHeight="1" x14ac:dyDescent="0.3">
      <c r="A158" s="604"/>
      <c r="C158" s="602"/>
      <c r="D158" s="60"/>
      <c r="E158" s="60" t="s">
        <v>169</v>
      </c>
      <c r="F158" s="68">
        <v>60500</v>
      </c>
      <c r="G158" s="84"/>
      <c r="H158" s="85"/>
      <c r="I158" s="85"/>
      <c r="J158" s="82"/>
      <c r="K158" s="82"/>
      <c r="L158" s="82"/>
      <c r="M158" s="82"/>
      <c r="N158" s="82"/>
      <c r="O158" s="82"/>
      <c r="P158" s="85"/>
      <c r="Q158" s="85"/>
      <c r="R158" s="88"/>
      <c r="S158" s="92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86"/>
      <c r="AE158" s="84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6"/>
      <c r="AQ158" s="84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6"/>
      <c r="BC158" s="84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6"/>
      <c r="BO158" s="84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6"/>
      <c r="CA158" s="134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6"/>
    </row>
    <row r="159" spans="1:90" ht="15" customHeight="1" x14ac:dyDescent="0.3">
      <c r="A159" s="604"/>
      <c r="C159" s="602"/>
      <c r="D159" s="60"/>
      <c r="E159" s="60" t="s">
        <v>313</v>
      </c>
      <c r="F159" s="68">
        <v>70000</v>
      </c>
      <c r="G159" s="84"/>
      <c r="H159" s="85"/>
      <c r="I159" s="85"/>
      <c r="J159" s="85"/>
      <c r="K159" s="85"/>
      <c r="L159" s="85"/>
      <c r="M159" s="85"/>
      <c r="N159" s="85"/>
      <c r="O159" s="85"/>
      <c r="P159" s="82"/>
      <c r="Q159" s="82"/>
      <c r="R159" s="83"/>
      <c r="S159" s="87"/>
      <c r="T159" s="82"/>
      <c r="U159" s="82"/>
      <c r="V159" s="82"/>
      <c r="W159" s="82"/>
      <c r="X159" s="82"/>
      <c r="Y159" s="93"/>
      <c r="Z159" s="93"/>
      <c r="AA159" s="93"/>
      <c r="AB159" s="93"/>
      <c r="AC159" s="93"/>
      <c r="AD159" s="86"/>
      <c r="AE159" s="84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6"/>
      <c r="AQ159" s="84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6"/>
      <c r="BC159" s="84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6"/>
      <c r="BO159" s="84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6"/>
      <c r="CA159" s="134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6"/>
    </row>
    <row r="160" spans="1:90" ht="15" customHeight="1" x14ac:dyDescent="0.3">
      <c r="A160" s="604"/>
      <c r="C160" s="60"/>
      <c r="D160" s="60"/>
      <c r="E160" s="62" t="s">
        <v>170</v>
      </c>
      <c r="F160" s="68">
        <v>0</v>
      </c>
      <c r="G160" s="84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8"/>
      <c r="S160" s="92"/>
      <c r="T160" s="85"/>
      <c r="U160" s="85"/>
      <c r="V160" s="85"/>
      <c r="W160" s="85"/>
      <c r="X160" s="85"/>
      <c r="Y160" s="82"/>
      <c r="Z160" s="82"/>
      <c r="AA160" s="82"/>
      <c r="AB160" s="82"/>
      <c r="AC160" s="82"/>
      <c r="AD160" s="83"/>
      <c r="AE160" s="87"/>
      <c r="AF160" s="82"/>
      <c r="AG160" s="85"/>
      <c r="AH160" s="85"/>
      <c r="AI160" s="85"/>
      <c r="AJ160" s="85"/>
      <c r="AK160" s="85"/>
      <c r="AL160" s="85"/>
      <c r="AM160" s="85"/>
      <c r="AN160" s="85"/>
      <c r="AO160" s="85"/>
      <c r="AP160" s="86"/>
      <c r="AQ160" s="84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6"/>
      <c r="BC160" s="84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6"/>
      <c r="BO160" s="84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6"/>
      <c r="CA160" s="134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6"/>
    </row>
    <row r="161" spans="1:90" ht="15" customHeight="1" x14ac:dyDescent="0.3">
      <c r="A161" s="604"/>
      <c r="C161" s="60"/>
      <c r="D161" s="60"/>
      <c r="E161" s="62" t="s">
        <v>314</v>
      </c>
      <c r="F161" s="68">
        <v>0</v>
      </c>
      <c r="G161" s="84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8"/>
      <c r="S161" s="92"/>
      <c r="T161" s="85"/>
      <c r="U161" s="85"/>
      <c r="V161" s="85"/>
      <c r="W161" s="85"/>
      <c r="X161" s="85"/>
      <c r="Y161" s="93"/>
      <c r="Z161" s="93"/>
      <c r="AA161" s="93"/>
      <c r="AB161" s="93"/>
      <c r="AC161" s="93"/>
      <c r="AD161" s="83"/>
      <c r="AE161" s="87"/>
      <c r="AF161" s="82"/>
      <c r="AG161" s="82"/>
      <c r="AH161" s="85"/>
      <c r="AI161" s="85"/>
      <c r="AJ161" s="85"/>
      <c r="AK161" s="85"/>
      <c r="AL161" s="85"/>
      <c r="AM161" s="85"/>
      <c r="AN161" s="85"/>
      <c r="AO161" s="85"/>
      <c r="AP161" s="86"/>
      <c r="AQ161" s="84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6"/>
      <c r="BC161" s="84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6"/>
      <c r="BO161" s="84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6"/>
      <c r="CA161" s="134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6"/>
    </row>
    <row r="162" spans="1:90" ht="15" customHeight="1" x14ac:dyDescent="0.3">
      <c r="A162" s="604"/>
      <c r="C162" s="49" t="s">
        <v>301</v>
      </c>
      <c r="D162" s="60" t="s">
        <v>113</v>
      </c>
      <c r="E162" s="60"/>
      <c r="F162" s="68"/>
      <c r="G162" s="84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8"/>
      <c r="S162" s="92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88"/>
      <c r="AE162" s="92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88"/>
      <c r="AQ162" s="84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6"/>
      <c r="BC162" s="84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6"/>
      <c r="BO162" s="84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6"/>
      <c r="CA162" s="134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6"/>
    </row>
    <row r="163" spans="1:90" ht="15" customHeight="1" x14ac:dyDescent="0.3">
      <c r="A163" s="604"/>
      <c r="C163" s="60" t="s">
        <v>302</v>
      </c>
      <c r="D163" s="60"/>
      <c r="E163" s="62" t="s">
        <v>303</v>
      </c>
      <c r="F163" s="68">
        <v>0</v>
      </c>
      <c r="G163" s="84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8"/>
      <c r="S163" s="92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88"/>
      <c r="AE163" s="92"/>
      <c r="AF163" s="93"/>
      <c r="AG163" s="90"/>
      <c r="AH163" s="90"/>
      <c r="AI163" s="90"/>
      <c r="AJ163" s="90"/>
      <c r="AK163" s="93"/>
      <c r="AL163" s="93"/>
      <c r="AM163" s="93"/>
      <c r="AN163" s="93"/>
      <c r="AO163" s="93"/>
      <c r="AP163" s="88"/>
      <c r="AQ163" s="84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6"/>
      <c r="BC163" s="84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6"/>
      <c r="BO163" s="84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6"/>
      <c r="CA163" s="134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6"/>
    </row>
    <row r="164" spans="1:90" ht="15" customHeight="1" x14ac:dyDescent="0.3">
      <c r="A164" s="604"/>
      <c r="C164" s="50" t="s">
        <v>304</v>
      </c>
      <c r="D164" s="60"/>
      <c r="E164" s="62" t="s">
        <v>305</v>
      </c>
      <c r="F164" s="68">
        <v>3069500</v>
      </c>
      <c r="G164" s="84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8"/>
      <c r="S164" s="92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88"/>
      <c r="AE164" s="92"/>
      <c r="AF164" s="93"/>
      <c r="AG164" s="93"/>
      <c r="AH164" s="93"/>
      <c r="AI164" s="93"/>
      <c r="AJ164" s="90"/>
      <c r="AK164" s="90"/>
      <c r="AL164" s="90"/>
      <c r="AM164" s="90"/>
      <c r="AN164" s="90"/>
      <c r="AO164" s="93"/>
      <c r="AP164" s="88"/>
      <c r="AQ164" s="84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6"/>
      <c r="BC164" s="84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6"/>
      <c r="BO164" s="84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6"/>
      <c r="CA164" s="134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6"/>
    </row>
    <row r="165" spans="1:90" ht="15" customHeight="1" x14ac:dyDescent="0.3">
      <c r="A165" s="604"/>
      <c r="C165" s="51" t="s">
        <v>306</v>
      </c>
      <c r="D165" s="60"/>
      <c r="E165" s="62" t="s">
        <v>187</v>
      </c>
      <c r="F165" s="68">
        <v>0</v>
      </c>
      <c r="G165" s="84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8"/>
      <c r="S165" s="92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88"/>
      <c r="AE165" s="92"/>
      <c r="AF165" s="93"/>
      <c r="AG165" s="93"/>
      <c r="AH165" s="93"/>
      <c r="AI165" s="93"/>
      <c r="AJ165" s="93"/>
      <c r="AK165" s="93"/>
      <c r="AL165" s="93"/>
      <c r="AM165" s="93"/>
      <c r="AN165" s="93"/>
      <c r="AO165" s="90"/>
      <c r="AP165" s="91"/>
      <c r="AQ165" s="84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6"/>
      <c r="BC165" s="84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6"/>
      <c r="BO165" s="84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6"/>
      <c r="CA165" s="134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6"/>
    </row>
    <row r="166" spans="1:90" ht="15" customHeight="1" x14ac:dyDescent="0.3">
      <c r="A166" s="604"/>
      <c r="C166" s="60"/>
      <c r="D166" s="60"/>
      <c r="E166" s="62"/>
      <c r="F166" s="68"/>
      <c r="G166" s="84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8"/>
      <c r="S166" s="92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88"/>
      <c r="AE166" s="92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88"/>
      <c r="AQ166" s="84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6"/>
      <c r="BC166" s="84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6"/>
      <c r="BO166" s="84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6"/>
      <c r="CA166" s="134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6"/>
    </row>
    <row r="167" spans="1:90" ht="15" customHeight="1" thickBot="1" x14ac:dyDescent="0.35">
      <c r="A167" s="605"/>
      <c r="B167" s="195"/>
      <c r="C167" s="58"/>
      <c r="D167" s="58"/>
      <c r="E167" s="41" t="s">
        <v>160</v>
      </c>
      <c r="F167" s="380">
        <f>SUM(F158:F166)</f>
        <v>3200000</v>
      </c>
      <c r="G167" s="96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8"/>
      <c r="S167" s="96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8"/>
      <c r="AE167" s="96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8"/>
      <c r="AQ167" s="96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8"/>
      <c r="BC167" s="96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8"/>
      <c r="BO167" s="96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8"/>
      <c r="CA167" s="135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8"/>
    </row>
    <row r="168" spans="1:90" ht="15" customHeight="1" x14ac:dyDescent="0.3">
      <c r="A168" s="603" t="s">
        <v>467</v>
      </c>
      <c r="B168" s="192">
        <v>395</v>
      </c>
      <c r="C168" s="601" t="s">
        <v>320</v>
      </c>
      <c r="D168" s="56" t="s">
        <v>112</v>
      </c>
      <c r="E168" s="56"/>
      <c r="F168" s="378"/>
      <c r="G168" s="145">
        <v>1</v>
      </c>
      <c r="H168" s="124">
        <v>2</v>
      </c>
      <c r="I168" s="124">
        <v>3</v>
      </c>
      <c r="J168" s="124">
        <v>4</v>
      </c>
      <c r="K168" s="124">
        <v>5</v>
      </c>
      <c r="L168" s="124">
        <v>6</v>
      </c>
      <c r="M168" s="124">
        <v>7</v>
      </c>
      <c r="N168" s="124">
        <v>8</v>
      </c>
      <c r="O168" s="124">
        <v>9</v>
      </c>
      <c r="P168" s="124">
        <v>10</v>
      </c>
      <c r="Q168" s="124">
        <v>11</v>
      </c>
      <c r="R168" s="140">
        <v>12</v>
      </c>
      <c r="S168" s="145">
        <v>1</v>
      </c>
      <c r="T168" s="124">
        <v>2</v>
      </c>
      <c r="U168" s="124">
        <v>3</v>
      </c>
      <c r="V168" s="124">
        <v>4</v>
      </c>
      <c r="W168" s="124">
        <v>5</v>
      </c>
      <c r="X168" s="124">
        <v>6</v>
      </c>
      <c r="Y168" s="124">
        <v>7</v>
      </c>
      <c r="Z168" s="124">
        <v>8</v>
      </c>
      <c r="AA168" s="124">
        <v>9</v>
      </c>
      <c r="AB168" s="124">
        <v>10</v>
      </c>
      <c r="AC168" s="124">
        <v>11</v>
      </c>
      <c r="AD168" s="140">
        <v>12</v>
      </c>
      <c r="AE168" s="145">
        <v>1</v>
      </c>
      <c r="AF168" s="124">
        <v>2</v>
      </c>
      <c r="AG168" s="124">
        <v>3</v>
      </c>
      <c r="AH168" s="124">
        <v>4</v>
      </c>
      <c r="AI168" s="124">
        <v>5</v>
      </c>
      <c r="AJ168" s="124">
        <v>6</v>
      </c>
      <c r="AK168" s="124">
        <v>7</v>
      </c>
      <c r="AL168" s="124">
        <v>8</v>
      </c>
      <c r="AM168" s="124">
        <v>9</v>
      </c>
      <c r="AN168" s="124">
        <v>10</v>
      </c>
      <c r="AO168" s="124">
        <v>11</v>
      </c>
      <c r="AP168" s="140">
        <v>12</v>
      </c>
      <c r="AQ168" s="145">
        <v>1</v>
      </c>
      <c r="AR168" s="124">
        <v>2</v>
      </c>
      <c r="AS168" s="124">
        <v>3</v>
      </c>
      <c r="AT168" s="124">
        <v>4</v>
      </c>
      <c r="AU168" s="124">
        <v>5</v>
      </c>
      <c r="AV168" s="124">
        <v>6</v>
      </c>
      <c r="AW168" s="124">
        <v>7</v>
      </c>
      <c r="AX168" s="124">
        <v>8</v>
      </c>
      <c r="AY168" s="124">
        <v>9</v>
      </c>
      <c r="AZ168" s="124">
        <v>10</v>
      </c>
      <c r="BA168" s="124">
        <v>11</v>
      </c>
      <c r="BB168" s="140">
        <v>12</v>
      </c>
      <c r="BC168" s="145">
        <v>1</v>
      </c>
      <c r="BD168" s="124">
        <v>2</v>
      </c>
      <c r="BE168" s="124">
        <v>3</v>
      </c>
      <c r="BF168" s="124">
        <v>4</v>
      </c>
      <c r="BG168" s="124">
        <v>5</v>
      </c>
      <c r="BH168" s="124">
        <v>6</v>
      </c>
      <c r="BI168" s="124">
        <v>7</v>
      </c>
      <c r="BJ168" s="124">
        <v>8</v>
      </c>
      <c r="BK168" s="124">
        <v>9</v>
      </c>
      <c r="BL168" s="124">
        <v>10</v>
      </c>
      <c r="BM168" s="124">
        <v>11</v>
      </c>
      <c r="BN168" s="140">
        <v>12</v>
      </c>
      <c r="BO168" s="145">
        <v>1</v>
      </c>
      <c r="BP168" s="124">
        <v>2</v>
      </c>
      <c r="BQ168" s="124">
        <v>3</v>
      </c>
      <c r="BR168" s="124">
        <v>4</v>
      </c>
      <c r="BS168" s="124">
        <v>5</v>
      </c>
      <c r="BT168" s="124">
        <v>6</v>
      </c>
      <c r="BU168" s="124">
        <v>7</v>
      </c>
      <c r="BV168" s="124">
        <v>8</v>
      </c>
      <c r="BW168" s="124">
        <v>9</v>
      </c>
      <c r="BX168" s="124">
        <v>10</v>
      </c>
      <c r="BY168" s="124">
        <v>11</v>
      </c>
      <c r="BZ168" s="140">
        <v>12</v>
      </c>
      <c r="CA168" s="132">
        <v>1</v>
      </c>
      <c r="CB168" s="124">
        <v>2</v>
      </c>
      <c r="CC168" s="124">
        <v>3</v>
      </c>
      <c r="CD168" s="124">
        <v>4</v>
      </c>
      <c r="CE168" s="124">
        <v>5</v>
      </c>
      <c r="CF168" s="124">
        <v>6</v>
      </c>
      <c r="CG168" s="124">
        <v>7</v>
      </c>
      <c r="CH168" s="124">
        <v>8</v>
      </c>
      <c r="CI168" s="124">
        <v>9</v>
      </c>
      <c r="CJ168" s="124">
        <v>10</v>
      </c>
      <c r="CK168" s="124">
        <v>11</v>
      </c>
      <c r="CL168" s="124">
        <v>12</v>
      </c>
    </row>
    <row r="169" spans="1:90" ht="15" customHeight="1" x14ac:dyDescent="0.3">
      <c r="A169" s="604"/>
      <c r="C169" s="602"/>
      <c r="D169" s="60"/>
      <c r="E169" s="60" t="s">
        <v>169</v>
      </c>
      <c r="F169" s="68">
        <v>52030</v>
      </c>
      <c r="G169" s="84"/>
      <c r="H169" s="85"/>
      <c r="I169" s="85"/>
      <c r="J169" s="82"/>
      <c r="K169" s="82"/>
      <c r="L169" s="82"/>
      <c r="M169" s="82"/>
      <c r="N169" s="82"/>
      <c r="O169" s="82"/>
      <c r="P169" s="85"/>
      <c r="Q169" s="85"/>
      <c r="R169" s="88"/>
      <c r="S169" s="92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86"/>
      <c r="AE169" s="84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6"/>
      <c r="AQ169" s="84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6"/>
      <c r="BC169" s="84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6"/>
      <c r="BO169" s="84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6"/>
      <c r="CA169" s="134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6"/>
    </row>
    <row r="170" spans="1:90" ht="15" customHeight="1" x14ac:dyDescent="0.3">
      <c r="A170" s="604"/>
      <c r="C170" s="60"/>
      <c r="D170" s="60"/>
      <c r="E170" s="60" t="s">
        <v>313</v>
      </c>
      <c r="F170" s="68">
        <v>70000</v>
      </c>
      <c r="G170" s="84"/>
      <c r="H170" s="85"/>
      <c r="I170" s="85"/>
      <c r="J170" s="85"/>
      <c r="K170" s="85"/>
      <c r="L170" s="85"/>
      <c r="M170" s="85"/>
      <c r="N170" s="85"/>
      <c r="O170" s="85"/>
      <c r="P170" s="82"/>
      <c r="Q170" s="82"/>
      <c r="R170" s="83"/>
      <c r="S170" s="87"/>
      <c r="T170" s="82"/>
      <c r="U170" s="82"/>
      <c r="V170" s="82"/>
      <c r="W170" s="82"/>
      <c r="X170" s="82"/>
      <c r="Y170" s="93"/>
      <c r="Z170" s="93"/>
      <c r="AA170" s="93"/>
      <c r="AB170" s="93"/>
      <c r="AC170" s="93"/>
      <c r="AD170" s="86"/>
      <c r="AE170" s="84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6"/>
      <c r="AQ170" s="84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6"/>
      <c r="BC170" s="84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6"/>
      <c r="BO170" s="84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6"/>
      <c r="CA170" s="134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6"/>
    </row>
    <row r="171" spans="1:90" ht="15" customHeight="1" x14ac:dyDescent="0.3">
      <c r="A171" s="604"/>
      <c r="C171" s="60"/>
      <c r="D171" s="60"/>
      <c r="E171" s="62" t="s">
        <v>170</v>
      </c>
      <c r="F171" s="68">
        <v>0</v>
      </c>
      <c r="G171" s="84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8"/>
      <c r="S171" s="92"/>
      <c r="T171" s="85"/>
      <c r="U171" s="85"/>
      <c r="V171" s="85"/>
      <c r="W171" s="85"/>
      <c r="X171" s="85"/>
      <c r="Y171" s="82"/>
      <c r="Z171" s="82"/>
      <c r="AA171" s="82"/>
      <c r="AB171" s="82"/>
      <c r="AC171" s="82"/>
      <c r="AD171" s="83"/>
      <c r="AE171" s="87"/>
      <c r="AF171" s="82"/>
      <c r="AG171" s="85"/>
      <c r="AH171" s="85"/>
      <c r="AI171" s="85"/>
      <c r="AJ171" s="85"/>
      <c r="AK171" s="85"/>
      <c r="AL171" s="85"/>
      <c r="AM171" s="85"/>
      <c r="AN171" s="85"/>
      <c r="AO171" s="85"/>
      <c r="AP171" s="86"/>
      <c r="AQ171" s="84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6"/>
      <c r="BC171" s="84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6"/>
      <c r="BO171" s="84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6"/>
      <c r="CA171" s="134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6"/>
    </row>
    <row r="172" spans="1:90" ht="15" customHeight="1" x14ac:dyDescent="0.3">
      <c r="A172" s="604"/>
      <c r="C172" s="60"/>
      <c r="D172" s="60"/>
      <c r="E172" s="62" t="s">
        <v>314</v>
      </c>
      <c r="F172" s="68">
        <v>0</v>
      </c>
      <c r="G172" s="84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8"/>
      <c r="S172" s="92"/>
      <c r="T172" s="85"/>
      <c r="U172" s="85"/>
      <c r="V172" s="85"/>
      <c r="W172" s="85"/>
      <c r="X172" s="85"/>
      <c r="Y172" s="93"/>
      <c r="Z172" s="93"/>
      <c r="AA172" s="93"/>
      <c r="AB172" s="93"/>
      <c r="AC172" s="93"/>
      <c r="AD172" s="83"/>
      <c r="AE172" s="87"/>
      <c r="AF172" s="82"/>
      <c r="AG172" s="82"/>
      <c r="AH172" s="85"/>
      <c r="AI172" s="85"/>
      <c r="AJ172" s="85"/>
      <c r="AK172" s="85"/>
      <c r="AL172" s="85"/>
      <c r="AM172" s="85"/>
      <c r="AN172" s="85"/>
      <c r="AO172" s="85"/>
      <c r="AP172" s="86"/>
      <c r="AQ172" s="84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6"/>
      <c r="BC172" s="84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6"/>
      <c r="BO172" s="84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6"/>
      <c r="CA172" s="134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6"/>
    </row>
    <row r="173" spans="1:90" ht="15" customHeight="1" x14ac:dyDescent="0.3">
      <c r="A173" s="604"/>
      <c r="C173" s="49" t="s">
        <v>301</v>
      </c>
      <c r="D173" s="60" t="s">
        <v>113</v>
      </c>
      <c r="E173" s="60"/>
      <c r="F173" s="68"/>
      <c r="G173" s="84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8"/>
      <c r="S173" s="92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88"/>
      <c r="AE173" s="92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88"/>
      <c r="AQ173" s="84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6"/>
      <c r="BC173" s="84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6"/>
      <c r="BO173" s="84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6"/>
      <c r="CA173" s="134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6"/>
    </row>
    <row r="174" spans="1:90" ht="15" customHeight="1" x14ac:dyDescent="0.3">
      <c r="A174" s="604"/>
      <c r="C174" s="60" t="s">
        <v>302</v>
      </c>
      <c r="D174" s="60"/>
      <c r="E174" s="62" t="s">
        <v>303</v>
      </c>
      <c r="F174" s="68">
        <v>0</v>
      </c>
      <c r="G174" s="84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8"/>
      <c r="S174" s="92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88"/>
      <c r="AE174" s="92"/>
      <c r="AF174" s="93"/>
      <c r="AG174" s="90"/>
      <c r="AH174" s="90"/>
      <c r="AI174" s="90"/>
      <c r="AJ174" s="90"/>
      <c r="AK174" s="93"/>
      <c r="AL174" s="93"/>
      <c r="AM174" s="93"/>
      <c r="AN174" s="93"/>
      <c r="AO174" s="93"/>
      <c r="AP174" s="88"/>
      <c r="AQ174" s="84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6"/>
      <c r="BC174" s="84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6"/>
      <c r="BO174" s="84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6"/>
      <c r="CA174" s="134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6"/>
    </row>
    <row r="175" spans="1:90" ht="15" customHeight="1" x14ac:dyDescent="0.3">
      <c r="A175" s="604"/>
      <c r="C175" s="50" t="s">
        <v>304</v>
      </c>
      <c r="D175" s="60"/>
      <c r="E175" s="62" t="s">
        <v>305</v>
      </c>
      <c r="F175" s="68">
        <v>3777970</v>
      </c>
      <c r="G175" s="84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8"/>
      <c r="S175" s="92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88"/>
      <c r="AE175" s="92"/>
      <c r="AF175" s="93"/>
      <c r="AG175" s="93"/>
      <c r="AH175" s="93"/>
      <c r="AI175" s="93"/>
      <c r="AJ175" s="90"/>
      <c r="AK175" s="90"/>
      <c r="AL175" s="90"/>
      <c r="AM175" s="90"/>
      <c r="AN175" s="90"/>
      <c r="AO175" s="93"/>
      <c r="AP175" s="88"/>
      <c r="AQ175" s="84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6"/>
      <c r="BC175" s="84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6"/>
      <c r="BO175" s="84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6"/>
      <c r="CA175" s="134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6"/>
    </row>
    <row r="176" spans="1:90" ht="15" customHeight="1" x14ac:dyDescent="0.3">
      <c r="A176" s="604"/>
      <c r="C176" s="51" t="s">
        <v>306</v>
      </c>
      <c r="D176" s="60"/>
      <c r="E176" s="62" t="s">
        <v>187</v>
      </c>
      <c r="F176" s="68">
        <v>0</v>
      </c>
      <c r="G176" s="84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8"/>
      <c r="S176" s="92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88"/>
      <c r="AE176" s="92"/>
      <c r="AF176" s="93"/>
      <c r="AG176" s="93"/>
      <c r="AH176" s="93"/>
      <c r="AI176" s="93"/>
      <c r="AJ176" s="93"/>
      <c r="AK176" s="93"/>
      <c r="AL176" s="93"/>
      <c r="AM176" s="93"/>
      <c r="AN176" s="93"/>
      <c r="AO176" s="90"/>
      <c r="AP176" s="91"/>
      <c r="AQ176" s="84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6"/>
      <c r="BC176" s="84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6"/>
      <c r="BO176" s="84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6"/>
      <c r="CA176" s="134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6"/>
    </row>
    <row r="177" spans="1:90" ht="15" customHeight="1" x14ac:dyDescent="0.3">
      <c r="A177" s="604"/>
      <c r="C177" s="60"/>
      <c r="D177" s="60"/>
      <c r="E177" s="62"/>
      <c r="F177" s="68"/>
      <c r="G177" s="84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8"/>
      <c r="S177" s="92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88"/>
      <c r="AE177" s="92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88"/>
      <c r="AQ177" s="84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6"/>
      <c r="BC177" s="84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6"/>
      <c r="BO177" s="84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6"/>
      <c r="CA177" s="134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6"/>
    </row>
    <row r="178" spans="1:90" ht="15" customHeight="1" thickBot="1" x14ac:dyDescent="0.35">
      <c r="A178" s="605"/>
      <c r="B178" s="195"/>
      <c r="C178" s="58"/>
      <c r="D178" s="58"/>
      <c r="E178" s="41" t="s">
        <v>160</v>
      </c>
      <c r="F178" s="380">
        <f>SUM(F169:F177)</f>
        <v>3900000</v>
      </c>
      <c r="G178" s="96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8"/>
      <c r="S178" s="96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8"/>
      <c r="AE178" s="96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8"/>
      <c r="AQ178" s="96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8"/>
      <c r="BC178" s="96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8"/>
      <c r="BO178" s="96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8"/>
      <c r="CA178" s="135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8"/>
    </row>
    <row r="179" spans="1:90" ht="15" customHeight="1" x14ac:dyDescent="0.3">
      <c r="A179" s="603" t="s">
        <v>467</v>
      </c>
      <c r="B179" s="192">
        <v>396</v>
      </c>
      <c r="C179" s="601" t="s">
        <v>321</v>
      </c>
      <c r="D179" s="56" t="s">
        <v>112</v>
      </c>
      <c r="E179" s="56"/>
      <c r="F179" s="378"/>
      <c r="G179" s="145">
        <v>1</v>
      </c>
      <c r="H179" s="124">
        <v>2</v>
      </c>
      <c r="I179" s="124">
        <v>3</v>
      </c>
      <c r="J179" s="124">
        <v>4</v>
      </c>
      <c r="K179" s="124">
        <v>5</v>
      </c>
      <c r="L179" s="124">
        <v>6</v>
      </c>
      <c r="M179" s="124">
        <v>7</v>
      </c>
      <c r="N179" s="124">
        <v>8</v>
      </c>
      <c r="O179" s="124">
        <v>9</v>
      </c>
      <c r="P179" s="124">
        <v>10</v>
      </c>
      <c r="Q179" s="124">
        <v>11</v>
      </c>
      <c r="R179" s="140">
        <v>12</v>
      </c>
      <c r="S179" s="145">
        <v>1</v>
      </c>
      <c r="T179" s="124">
        <v>2</v>
      </c>
      <c r="U179" s="124">
        <v>3</v>
      </c>
      <c r="V179" s="124">
        <v>4</v>
      </c>
      <c r="W179" s="124">
        <v>5</v>
      </c>
      <c r="X179" s="124">
        <v>6</v>
      </c>
      <c r="Y179" s="124">
        <v>7</v>
      </c>
      <c r="Z179" s="124">
        <v>8</v>
      </c>
      <c r="AA179" s="124">
        <v>9</v>
      </c>
      <c r="AB179" s="124">
        <v>10</v>
      </c>
      <c r="AC179" s="124">
        <v>11</v>
      </c>
      <c r="AD179" s="140">
        <v>12</v>
      </c>
      <c r="AE179" s="145">
        <v>1</v>
      </c>
      <c r="AF179" s="124">
        <v>2</v>
      </c>
      <c r="AG179" s="124">
        <v>3</v>
      </c>
      <c r="AH179" s="124">
        <v>4</v>
      </c>
      <c r="AI179" s="124">
        <v>5</v>
      </c>
      <c r="AJ179" s="124">
        <v>6</v>
      </c>
      <c r="AK179" s="124">
        <v>7</v>
      </c>
      <c r="AL179" s="124">
        <v>8</v>
      </c>
      <c r="AM179" s="124">
        <v>9</v>
      </c>
      <c r="AN179" s="124">
        <v>10</v>
      </c>
      <c r="AO179" s="124">
        <v>11</v>
      </c>
      <c r="AP179" s="140">
        <v>12</v>
      </c>
      <c r="AQ179" s="145">
        <v>1</v>
      </c>
      <c r="AR179" s="124">
        <v>2</v>
      </c>
      <c r="AS179" s="124">
        <v>3</v>
      </c>
      <c r="AT179" s="124">
        <v>4</v>
      </c>
      <c r="AU179" s="124">
        <v>5</v>
      </c>
      <c r="AV179" s="124">
        <v>6</v>
      </c>
      <c r="AW179" s="124">
        <v>7</v>
      </c>
      <c r="AX179" s="124">
        <v>8</v>
      </c>
      <c r="AY179" s="124">
        <v>9</v>
      </c>
      <c r="AZ179" s="124">
        <v>10</v>
      </c>
      <c r="BA179" s="124">
        <v>11</v>
      </c>
      <c r="BB179" s="140">
        <v>12</v>
      </c>
      <c r="BC179" s="145">
        <v>1</v>
      </c>
      <c r="BD179" s="124">
        <v>2</v>
      </c>
      <c r="BE179" s="124">
        <v>3</v>
      </c>
      <c r="BF179" s="124">
        <v>4</v>
      </c>
      <c r="BG179" s="124">
        <v>5</v>
      </c>
      <c r="BH179" s="124">
        <v>6</v>
      </c>
      <c r="BI179" s="124">
        <v>7</v>
      </c>
      <c r="BJ179" s="124">
        <v>8</v>
      </c>
      <c r="BK179" s="124">
        <v>9</v>
      </c>
      <c r="BL179" s="124">
        <v>10</v>
      </c>
      <c r="BM179" s="124">
        <v>11</v>
      </c>
      <c r="BN179" s="140">
        <v>12</v>
      </c>
      <c r="BO179" s="145">
        <v>1</v>
      </c>
      <c r="BP179" s="124">
        <v>2</v>
      </c>
      <c r="BQ179" s="124">
        <v>3</v>
      </c>
      <c r="BR179" s="124">
        <v>4</v>
      </c>
      <c r="BS179" s="124">
        <v>5</v>
      </c>
      <c r="BT179" s="124">
        <v>6</v>
      </c>
      <c r="BU179" s="124">
        <v>7</v>
      </c>
      <c r="BV179" s="124">
        <v>8</v>
      </c>
      <c r="BW179" s="124">
        <v>9</v>
      </c>
      <c r="BX179" s="124">
        <v>10</v>
      </c>
      <c r="BY179" s="124">
        <v>11</v>
      </c>
      <c r="BZ179" s="140">
        <v>12</v>
      </c>
      <c r="CA179" s="132">
        <v>1</v>
      </c>
      <c r="CB179" s="124">
        <v>2</v>
      </c>
      <c r="CC179" s="124">
        <v>3</v>
      </c>
      <c r="CD179" s="124">
        <v>4</v>
      </c>
      <c r="CE179" s="124">
        <v>5</v>
      </c>
      <c r="CF179" s="124">
        <v>6</v>
      </c>
      <c r="CG179" s="124">
        <v>7</v>
      </c>
      <c r="CH179" s="124">
        <v>8</v>
      </c>
      <c r="CI179" s="124">
        <v>9</v>
      </c>
      <c r="CJ179" s="124">
        <v>10</v>
      </c>
      <c r="CK179" s="124">
        <v>11</v>
      </c>
      <c r="CL179" s="124">
        <v>12</v>
      </c>
    </row>
    <row r="180" spans="1:90" ht="15" customHeight="1" x14ac:dyDescent="0.3">
      <c r="A180" s="604"/>
      <c r="C180" s="602"/>
      <c r="D180" s="60"/>
      <c r="E180" s="60" t="s">
        <v>322</v>
      </c>
      <c r="F180" s="68">
        <v>204600</v>
      </c>
      <c r="G180" s="84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8"/>
      <c r="S180" s="92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86"/>
      <c r="AE180" s="84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6"/>
      <c r="AQ180" s="84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6"/>
      <c r="BC180" s="84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6"/>
      <c r="BO180" s="84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6"/>
      <c r="CA180" s="134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6"/>
    </row>
    <row r="181" spans="1:90" ht="15" customHeight="1" x14ac:dyDescent="0.3">
      <c r="A181" s="604"/>
      <c r="C181" s="602"/>
      <c r="D181" s="60"/>
      <c r="E181" s="60" t="s">
        <v>313</v>
      </c>
      <c r="F181" s="68">
        <v>70000</v>
      </c>
      <c r="G181" s="84"/>
      <c r="H181" s="85"/>
      <c r="I181" s="85"/>
      <c r="J181" s="85"/>
      <c r="K181" s="85"/>
      <c r="L181" s="85"/>
      <c r="M181" s="85"/>
      <c r="N181" s="85"/>
      <c r="O181" s="85"/>
      <c r="P181" s="82"/>
      <c r="Q181" s="82"/>
      <c r="R181" s="83"/>
      <c r="S181" s="87"/>
      <c r="T181" s="82"/>
      <c r="U181" s="82"/>
      <c r="V181" s="82"/>
      <c r="W181" s="82"/>
      <c r="X181" s="82"/>
      <c r="Y181" s="93"/>
      <c r="Z181" s="93"/>
      <c r="AA181" s="93"/>
      <c r="AB181" s="93"/>
      <c r="AC181" s="93"/>
      <c r="AD181" s="86"/>
      <c r="AE181" s="84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6"/>
      <c r="AQ181" s="84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6"/>
      <c r="BC181" s="84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6"/>
      <c r="BO181" s="84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6"/>
      <c r="CA181" s="134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6"/>
    </row>
    <row r="182" spans="1:90" ht="15" customHeight="1" x14ac:dyDescent="0.3">
      <c r="A182" s="604"/>
      <c r="C182" s="602"/>
      <c r="D182" s="60"/>
      <c r="E182" s="62" t="s">
        <v>170</v>
      </c>
      <c r="F182" s="68">
        <v>0</v>
      </c>
      <c r="G182" s="84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8"/>
      <c r="S182" s="92"/>
      <c r="T182" s="85"/>
      <c r="U182" s="85"/>
      <c r="V182" s="85"/>
      <c r="W182" s="85"/>
      <c r="X182" s="85"/>
      <c r="Y182" s="82"/>
      <c r="Z182" s="82"/>
      <c r="AA182" s="82"/>
      <c r="AB182" s="82"/>
      <c r="AC182" s="82"/>
      <c r="AD182" s="83"/>
      <c r="AE182" s="87"/>
      <c r="AF182" s="82"/>
      <c r="AG182" s="85"/>
      <c r="AH182" s="85"/>
      <c r="AI182" s="85"/>
      <c r="AJ182" s="85"/>
      <c r="AK182" s="85"/>
      <c r="AL182" s="85"/>
      <c r="AM182" s="85"/>
      <c r="AN182" s="85"/>
      <c r="AO182" s="85"/>
      <c r="AP182" s="86"/>
      <c r="AQ182" s="84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6"/>
      <c r="BC182" s="84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6"/>
      <c r="BO182" s="84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6"/>
      <c r="CA182" s="134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6"/>
    </row>
    <row r="183" spans="1:90" ht="15" customHeight="1" x14ac:dyDescent="0.3">
      <c r="A183" s="604"/>
      <c r="C183" s="602"/>
      <c r="D183" s="60"/>
      <c r="E183" s="62" t="s">
        <v>314</v>
      </c>
      <c r="F183" s="68">
        <v>0</v>
      </c>
      <c r="G183" s="84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8"/>
      <c r="S183" s="92"/>
      <c r="T183" s="85"/>
      <c r="U183" s="85"/>
      <c r="V183" s="85"/>
      <c r="W183" s="85"/>
      <c r="X183" s="85"/>
      <c r="Y183" s="93"/>
      <c r="Z183" s="93"/>
      <c r="AA183" s="93"/>
      <c r="AB183" s="93"/>
      <c r="AC183" s="93"/>
      <c r="AD183" s="83"/>
      <c r="AE183" s="87"/>
      <c r="AF183" s="82"/>
      <c r="AG183" s="82"/>
      <c r="AH183" s="85"/>
      <c r="AI183" s="85"/>
      <c r="AJ183" s="85"/>
      <c r="AK183" s="85"/>
      <c r="AL183" s="85"/>
      <c r="AM183" s="85"/>
      <c r="AN183" s="85"/>
      <c r="AO183" s="85"/>
      <c r="AP183" s="86"/>
      <c r="AQ183" s="84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6"/>
      <c r="BC183" s="84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6"/>
      <c r="BO183" s="84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6"/>
      <c r="CA183" s="134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6"/>
    </row>
    <row r="184" spans="1:90" ht="15" customHeight="1" x14ac:dyDescent="0.3">
      <c r="A184" s="604"/>
      <c r="C184" s="49" t="s">
        <v>301</v>
      </c>
      <c r="D184" s="60" t="s">
        <v>113</v>
      </c>
      <c r="E184" s="60"/>
      <c r="F184" s="68"/>
      <c r="G184" s="84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8"/>
      <c r="S184" s="92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88"/>
      <c r="AE184" s="92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88"/>
      <c r="AQ184" s="84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6"/>
      <c r="BC184" s="84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6"/>
      <c r="BO184" s="84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6"/>
      <c r="CA184" s="134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6"/>
    </row>
    <row r="185" spans="1:90" ht="15" customHeight="1" x14ac:dyDescent="0.3">
      <c r="A185" s="604"/>
      <c r="C185" s="60" t="s">
        <v>302</v>
      </c>
      <c r="D185" s="60"/>
      <c r="E185" s="62" t="s">
        <v>303</v>
      </c>
      <c r="F185" s="68">
        <v>0</v>
      </c>
      <c r="G185" s="84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8"/>
      <c r="S185" s="92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88"/>
      <c r="AE185" s="92"/>
      <c r="AF185" s="93"/>
      <c r="AG185" s="90"/>
      <c r="AH185" s="90"/>
      <c r="AI185" s="90"/>
      <c r="AJ185" s="90"/>
      <c r="AK185" s="93"/>
      <c r="AL185" s="93"/>
      <c r="AM185" s="93"/>
      <c r="AN185" s="93"/>
      <c r="AO185" s="93"/>
      <c r="AP185" s="88"/>
      <c r="AQ185" s="84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6"/>
      <c r="BC185" s="84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6"/>
      <c r="BO185" s="84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6"/>
      <c r="CA185" s="134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6"/>
    </row>
    <row r="186" spans="1:90" ht="15" customHeight="1" x14ac:dyDescent="0.3">
      <c r="A186" s="604"/>
      <c r="C186" s="50" t="s">
        <v>304</v>
      </c>
      <c r="D186" s="60"/>
      <c r="E186" s="62" t="s">
        <v>305</v>
      </c>
      <c r="F186" s="68">
        <v>4725400</v>
      </c>
      <c r="G186" s="84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8"/>
      <c r="S186" s="92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88"/>
      <c r="AE186" s="92"/>
      <c r="AF186" s="93"/>
      <c r="AG186" s="93"/>
      <c r="AH186" s="93"/>
      <c r="AI186" s="93"/>
      <c r="AJ186" s="90"/>
      <c r="AK186" s="90"/>
      <c r="AL186" s="90"/>
      <c r="AM186" s="90"/>
      <c r="AN186" s="90"/>
      <c r="AO186" s="93"/>
      <c r="AP186" s="88"/>
      <c r="AQ186" s="84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6"/>
      <c r="BC186" s="84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6"/>
      <c r="BO186" s="84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6"/>
      <c r="CA186" s="134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6"/>
    </row>
    <row r="187" spans="1:90" ht="15" customHeight="1" x14ac:dyDescent="0.3">
      <c r="A187" s="604"/>
      <c r="C187" s="51" t="s">
        <v>306</v>
      </c>
      <c r="D187" s="60"/>
      <c r="E187" s="62" t="s">
        <v>187</v>
      </c>
      <c r="F187" s="68">
        <v>0</v>
      </c>
      <c r="G187" s="84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8"/>
      <c r="S187" s="92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88"/>
      <c r="AE187" s="92"/>
      <c r="AF187" s="93"/>
      <c r="AG187" s="93"/>
      <c r="AH187" s="93"/>
      <c r="AI187" s="93"/>
      <c r="AJ187" s="93"/>
      <c r="AK187" s="93"/>
      <c r="AL187" s="93"/>
      <c r="AM187" s="93"/>
      <c r="AN187" s="93"/>
      <c r="AO187" s="90"/>
      <c r="AP187" s="91"/>
      <c r="AQ187" s="84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6"/>
      <c r="BC187" s="84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6"/>
      <c r="BO187" s="84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6"/>
      <c r="CA187" s="134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6"/>
    </row>
    <row r="188" spans="1:90" ht="15" customHeight="1" x14ac:dyDescent="0.3">
      <c r="A188" s="604"/>
      <c r="C188" s="60"/>
      <c r="D188" s="60"/>
      <c r="E188" s="62"/>
      <c r="F188" s="68"/>
      <c r="G188" s="84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8"/>
      <c r="S188" s="92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88"/>
      <c r="AE188" s="92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88"/>
      <c r="AQ188" s="84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6"/>
      <c r="BC188" s="84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6"/>
      <c r="BO188" s="84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6"/>
      <c r="CA188" s="134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6"/>
    </row>
    <row r="189" spans="1:90" ht="15" customHeight="1" thickBot="1" x14ac:dyDescent="0.35">
      <c r="A189" s="605"/>
      <c r="B189" s="195"/>
      <c r="C189" s="58"/>
      <c r="D189" s="58"/>
      <c r="E189" s="41" t="s">
        <v>160</v>
      </c>
      <c r="F189" s="380">
        <v>16000000</v>
      </c>
      <c r="G189" s="96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8"/>
      <c r="S189" s="96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8"/>
      <c r="AE189" s="96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8"/>
      <c r="AQ189" s="96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8"/>
      <c r="BC189" s="96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8"/>
      <c r="BO189" s="96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8"/>
      <c r="CA189" s="135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8"/>
    </row>
    <row r="190" spans="1:90" ht="15" customHeight="1" x14ac:dyDescent="0.3">
      <c r="A190" s="603" t="s">
        <v>467</v>
      </c>
      <c r="B190" s="192">
        <v>397</v>
      </c>
      <c r="C190" s="601" t="s">
        <v>323</v>
      </c>
      <c r="D190" s="56" t="s">
        <v>112</v>
      </c>
      <c r="E190" s="56"/>
      <c r="F190" s="378"/>
      <c r="G190" s="145">
        <v>1</v>
      </c>
      <c r="H190" s="124">
        <v>2</v>
      </c>
      <c r="I190" s="124">
        <v>3</v>
      </c>
      <c r="J190" s="124">
        <v>4</v>
      </c>
      <c r="K190" s="124">
        <v>5</v>
      </c>
      <c r="L190" s="124">
        <v>6</v>
      </c>
      <c r="M190" s="124">
        <v>7</v>
      </c>
      <c r="N190" s="124">
        <v>8</v>
      </c>
      <c r="O190" s="124">
        <v>9</v>
      </c>
      <c r="P190" s="124">
        <v>10</v>
      </c>
      <c r="Q190" s="124">
        <v>11</v>
      </c>
      <c r="R190" s="140">
        <v>12</v>
      </c>
      <c r="S190" s="145">
        <v>1</v>
      </c>
      <c r="T190" s="124">
        <v>2</v>
      </c>
      <c r="U190" s="124">
        <v>3</v>
      </c>
      <c r="V190" s="124">
        <v>4</v>
      </c>
      <c r="W190" s="124">
        <v>5</v>
      </c>
      <c r="X190" s="124">
        <v>6</v>
      </c>
      <c r="Y190" s="124">
        <v>7</v>
      </c>
      <c r="Z190" s="124">
        <v>8</v>
      </c>
      <c r="AA190" s="124">
        <v>9</v>
      </c>
      <c r="AB190" s="124">
        <v>10</v>
      </c>
      <c r="AC190" s="124">
        <v>11</v>
      </c>
      <c r="AD190" s="140">
        <v>12</v>
      </c>
      <c r="AE190" s="145">
        <v>1</v>
      </c>
      <c r="AF190" s="124">
        <v>2</v>
      </c>
      <c r="AG190" s="124">
        <v>3</v>
      </c>
      <c r="AH190" s="124">
        <v>4</v>
      </c>
      <c r="AI190" s="124">
        <v>5</v>
      </c>
      <c r="AJ190" s="124">
        <v>6</v>
      </c>
      <c r="AK190" s="124">
        <v>7</v>
      </c>
      <c r="AL190" s="124">
        <v>8</v>
      </c>
      <c r="AM190" s="124">
        <v>9</v>
      </c>
      <c r="AN190" s="124">
        <v>10</v>
      </c>
      <c r="AO190" s="124">
        <v>11</v>
      </c>
      <c r="AP190" s="140">
        <v>12</v>
      </c>
      <c r="AQ190" s="145">
        <v>1</v>
      </c>
      <c r="AR190" s="124">
        <v>2</v>
      </c>
      <c r="AS190" s="124">
        <v>3</v>
      </c>
      <c r="AT190" s="124">
        <v>4</v>
      </c>
      <c r="AU190" s="124">
        <v>5</v>
      </c>
      <c r="AV190" s="124">
        <v>6</v>
      </c>
      <c r="AW190" s="124">
        <v>7</v>
      </c>
      <c r="AX190" s="124">
        <v>8</v>
      </c>
      <c r="AY190" s="124">
        <v>9</v>
      </c>
      <c r="AZ190" s="124">
        <v>10</v>
      </c>
      <c r="BA190" s="124">
        <v>11</v>
      </c>
      <c r="BB190" s="140">
        <v>12</v>
      </c>
      <c r="BC190" s="145">
        <v>1</v>
      </c>
      <c r="BD190" s="124">
        <v>2</v>
      </c>
      <c r="BE190" s="124">
        <v>3</v>
      </c>
      <c r="BF190" s="124">
        <v>4</v>
      </c>
      <c r="BG190" s="124">
        <v>5</v>
      </c>
      <c r="BH190" s="124">
        <v>6</v>
      </c>
      <c r="BI190" s="124">
        <v>7</v>
      </c>
      <c r="BJ190" s="124">
        <v>8</v>
      </c>
      <c r="BK190" s="124">
        <v>9</v>
      </c>
      <c r="BL190" s="124">
        <v>10</v>
      </c>
      <c r="BM190" s="124">
        <v>11</v>
      </c>
      <c r="BN190" s="140">
        <v>12</v>
      </c>
      <c r="BO190" s="145">
        <v>1</v>
      </c>
      <c r="BP190" s="124">
        <v>2</v>
      </c>
      <c r="BQ190" s="124">
        <v>3</v>
      </c>
      <c r="BR190" s="124">
        <v>4</v>
      </c>
      <c r="BS190" s="124">
        <v>5</v>
      </c>
      <c r="BT190" s="124">
        <v>6</v>
      </c>
      <c r="BU190" s="124">
        <v>7</v>
      </c>
      <c r="BV190" s="124">
        <v>8</v>
      </c>
      <c r="BW190" s="124">
        <v>9</v>
      </c>
      <c r="BX190" s="124">
        <v>10</v>
      </c>
      <c r="BY190" s="124">
        <v>11</v>
      </c>
      <c r="BZ190" s="140">
        <v>12</v>
      </c>
      <c r="CA190" s="132">
        <v>1</v>
      </c>
      <c r="CB190" s="124">
        <v>2</v>
      </c>
      <c r="CC190" s="124">
        <v>3</v>
      </c>
      <c r="CD190" s="124">
        <v>4</v>
      </c>
      <c r="CE190" s="124">
        <v>5</v>
      </c>
      <c r="CF190" s="124">
        <v>6</v>
      </c>
      <c r="CG190" s="124">
        <v>7</v>
      </c>
      <c r="CH190" s="124">
        <v>8</v>
      </c>
      <c r="CI190" s="124">
        <v>9</v>
      </c>
      <c r="CJ190" s="124">
        <v>10</v>
      </c>
      <c r="CK190" s="124">
        <v>11</v>
      </c>
      <c r="CL190" s="124">
        <v>12</v>
      </c>
    </row>
    <row r="191" spans="1:90" ht="15" customHeight="1" x14ac:dyDescent="0.3">
      <c r="A191" s="604"/>
      <c r="C191" s="602"/>
      <c r="D191" s="60"/>
      <c r="E191" s="60" t="s">
        <v>322</v>
      </c>
      <c r="F191" s="68">
        <v>204600</v>
      </c>
      <c r="G191" s="84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8"/>
      <c r="S191" s="92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86"/>
      <c r="AE191" s="84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6"/>
      <c r="AQ191" s="84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6"/>
      <c r="BC191" s="84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6"/>
      <c r="BO191" s="84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6"/>
      <c r="CA191" s="134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6"/>
    </row>
    <row r="192" spans="1:90" ht="15" customHeight="1" x14ac:dyDescent="0.3">
      <c r="A192" s="604"/>
      <c r="C192" s="602"/>
      <c r="D192" s="60"/>
      <c r="E192" s="60" t="s">
        <v>313</v>
      </c>
      <c r="F192" s="68">
        <v>70000</v>
      </c>
      <c r="G192" s="84"/>
      <c r="H192" s="85"/>
      <c r="I192" s="85"/>
      <c r="J192" s="85"/>
      <c r="K192" s="85"/>
      <c r="L192" s="85"/>
      <c r="M192" s="85"/>
      <c r="N192" s="85"/>
      <c r="O192" s="85"/>
      <c r="P192" s="82"/>
      <c r="Q192" s="82"/>
      <c r="R192" s="83"/>
      <c r="S192" s="87"/>
      <c r="T192" s="82"/>
      <c r="U192" s="82"/>
      <c r="V192" s="82"/>
      <c r="W192" s="82"/>
      <c r="X192" s="82"/>
      <c r="Y192" s="93"/>
      <c r="Z192" s="93"/>
      <c r="AA192" s="93"/>
      <c r="AB192" s="93"/>
      <c r="AC192" s="93"/>
      <c r="AD192" s="86"/>
      <c r="AE192" s="84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6"/>
      <c r="AQ192" s="84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6"/>
      <c r="BC192" s="84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6"/>
      <c r="BO192" s="84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6"/>
      <c r="CA192" s="134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6"/>
    </row>
    <row r="193" spans="1:90" ht="15" customHeight="1" x14ac:dyDescent="0.3">
      <c r="A193" s="604"/>
      <c r="C193" s="60"/>
      <c r="D193" s="60"/>
      <c r="E193" s="62" t="s">
        <v>170</v>
      </c>
      <c r="F193" s="68">
        <v>0</v>
      </c>
      <c r="G193" s="84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8"/>
      <c r="S193" s="92"/>
      <c r="T193" s="85"/>
      <c r="U193" s="85"/>
      <c r="V193" s="85"/>
      <c r="W193" s="85"/>
      <c r="X193" s="85"/>
      <c r="Y193" s="82"/>
      <c r="Z193" s="82"/>
      <c r="AA193" s="82"/>
      <c r="AB193" s="82"/>
      <c r="AC193" s="82"/>
      <c r="AD193" s="83"/>
      <c r="AE193" s="87"/>
      <c r="AF193" s="82"/>
      <c r="AG193" s="85"/>
      <c r="AH193" s="85"/>
      <c r="AI193" s="85"/>
      <c r="AJ193" s="85"/>
      <c r="AK193" s="85"/>
      <c r="AL193" s="85"/>
      <c r="AM193" s="85"/>
      <c r="AN193" s="85"/>
      <c r="AO193" s="85"/>
      <c r="AP193" s="86"/>
      <c r="AQ193" s="84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6"/>
      <c r="BC193" s="84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6"/>
      <c r="BO193" s="84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6"/>
      <c r="CA193" s="134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6"/>
    </row>
    <row r="194" spans="1:90" ht="15" customHeight="1" x14ac:dyDescent="0.3">
      <c r="A194" s="604"/>
      <c r="C194" s="60"/>
      <c r="D194" s="60"/>
      <c r="E194" s="62" t="s">
        <v>314</v>
      </c>
      <c r="F194" s="68">
        <v>0</v>
      </c>
      <c r="G194" s="84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8"/>
      <c r="S194" s="92"/>
      <c r="T194" s="85"/>
      <c r="U194" s="85"/>
      <c r="V194" s="85"/>
      <c r="W194" s="85"/>
      <c r="X194" s="85"/>
      <c r="Y194" s="93"/>
      <c r="Z194" s="93"/>
      <c r="AA194" s="93"/>
      <c r="AB194" s="93"/>
      <c r="AC194" s="93"/>
      <c r="AD194" s="83"/>
      <c r="AE194" s="87"/>
      <c r="AF194" s="82"/>
      <c r="AG194" s="82"/>
      <c r="AH194" s="85"/>
      <c r="AI194" s="85"/>
      <c r="AJ194" s="85"/>
      <c r="AK194" s="85"/>
      <c r="AL194" s="85"/>
      <c r="AM194" s="85"/>
      <c r="AN194" s="85"/>
      <c r="AO194" s="85"/>
      <c r="AP194" s="86"/>
      <c r="AQ194" s="84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6"/>
      <c r="BC194" s="84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6"/>
      <c r="BO194" s="84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6"/>
      <c r="CA194" s="134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6"/>
    </row>
    <row r="195" spans="1:90" ht="15" customHeight="1" x14ac:dyDescent="0.3">
      <c r="A195" s="604"/>
      <c r="C195" s="49" t="s">
        <v>301</v>
      </c>
      <c r="D195" s="60" t="s">
        <v>113</v>
      </c>
      <c r="E195" s="60"/>
      <c r="F195" s="68"/>
      <c r="G195" s="84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8"/>
      <c r="S195" s="92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88"/>
      <c r="AE195" s="92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88"/>
      <c r="AQ195" s="84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6"/>
      <c r="BC195" s="84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6"/>
      <c r="BO195" s="84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6"/>
      <c r="CA195" s="134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6"/>
    </row>
    <row r="196" spans="1:90" ht="15" customHeight="1" x14ac:dyDescent="0.3">
      <c r="A196" s="604"/>
      <c r="C196" s="60" t="s">
        <v>302</v>
      </c>
      <c r="D196" s="60"/>
      <c r="E196" s="62" t="s">
        <v>303</v>
      </c>
      <c r="F196" s="68">
        <v>0</v>
      </c>
      <c r="G196" s="84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8"/>
      <c r="S196" s="92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88"/>
      <c r="AE196" s="92"/>
      <c r="AF196" s="93"/>
      <c r="AG196" s="90"/>
      <c r="AH196" s="90"/>
      <c r="AI196" s="90"/>
      <c r="AJ196" s="90"/>
      <c r="AK196" s="93"/>
      <c r="AL196" s="93"/>
      <c r="AM196" s="93"/>
      <c r="AN196" s="93"/>
      <c r="AO196" s="93"/>
      <c r="AP196" s="88"/>
      <c r="AQ196" s="84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6"/>
      <c r="BC196" s="84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6"/>
      <c r="BO196" s="84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6"/>
      <c r="CA196" s="134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6"/>
    </row>
    <row r="197" spans="1:90" ht="15" customHeight="1" x14ac:dyDescent="0.3">
      <c r="A197" s="604"/>
      <c r="C197" s="50" t="s">
        <v>304</v>
      </c>
      <c r="D197" s="60"/>
      <c r="E197" s="62" t="s">
        <v>305</v>
      </c>
      <c r="F197" s="68">
        <v>3425400</v>
      </c>
      <c r="G197" s="84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8"/>
      <c r="S197" s="92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88"/>
      <c r="AE197" s="92"/>
      <c r="AF197" s="93"/>
      <c r="AG197" s="93"/>
      <c r="AH197" s="93"/>
      <c r="AI197" s="93"/>
      <c r="AJ197" s="90"/>
      <c r="AK197" s="90"/>
      <c r="AL197" s="90"/>
      <c r="AM197" s="90"/>
      <c r="AN197" s="90"/>
      <c r="AO197" s="93"/>
      <c r="AP197" s="88"/>
      <c r="AQ197" s="84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6"/>
      <c r="BC197" s="84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6"/>
      <c r="BO197" s="84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6"/>
      <c r="CA197" s="134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6"/>
    </row>
    <row r="198" spans="1:90" ht="15" customHeight="1" x14ac:dyDescent="0.3">
      <c r="A198" s="604"/>
      <c r="C198" s="51" t="s">
        <v>306</v>
      </c>
      <c r="D198" s="60"/>
      <c r="E198" s="62" t="s">
        <v>187</v>
      </c>
      <c r="F198" s="68">
        <v>0</v>
      </c>
      <c r="G198" s="84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8"/>
      <c r="S198" s="92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88"/>
      <c r="AE198" s="92"/>
      <c r="AF198" s="93"/>
      <c r="AG198" s="93"/>
      <c r="AH198" s="93"/>
      <c r="AI198" s="93"/>
      <c r="AJ198" s="93"/>
      <c r="AK198" s="93"/>
      <c r="AL198" s="93"/>
      <c r="AM198" s="93"/>
      <c r="AN198" s="93"/>
      <c r="AO198" s="90"/>
      <c r="AP198" s="91"/>
      <c r="AQ198" s="84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6"/>
      <c r="BC198" s="84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6"/>
      <c r="BO198" s="84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6"/>
      <c r="CA198" s="134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6"/>
    </row>
    <row r="199" spans="1:90" ht="15" customHeight="1" x14ac:dyDescent="0.3">
      <c r="A199" s="604"/>
      <c r="C199" s="60"/>
      <c r="D199" s="60"/>
      <c r="E199" s="62"/>
      <c r="F199" s="68"/>
      <c r="G199" s="84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8"/>
      <c r="S199" s="92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88"/>
      <c r="AE199" s="92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88"/>
      <c r="AQ199" s="84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6"/>
      <c r="BC199" s="84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6"/>
      <c r="BO199" s="84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6"/>
      <c r="CA199" s="134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6"/>
    </row>
    <row r="200" spans="1:90" ht="15" customHeight="1" thickBot="1" x14ac:dyDescent="0.35">
      <c r="A200" s="605"/>
      <c r="B200" s="195"/>
      <c r="C200" s="58"/>
      <c r="D200" s="58"/>
      <c r="E200" s="41" t="s">
        <v>160</v>
      </c>
      <c r="F200" s="380">
        <f>SUM(F191:F199)</f>
        <v>3700000</v>
      </c>
      <c r="G200" s="96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8"/>
      <c r="S200" s="96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8"/>
      <c r="AE200" s="96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8"/>
      <c r="AQ200" s="96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8"/>
      <c r="BC200" s="96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8"/>
      <c r="BO200" s="96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8"/>
      <c r="CA200" s="135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8"/>
    </row>
    <row r="201" spans="1:90" ht="15" customHeight="1" x14ac:dyDescent="0.3">
      <c r="A201" s="603" t="s">
        <v>467</v>
      </c>
      <c r="B201" s="192">
        <v>398</v>
      </c>
      <c r="C201" s="601" t="s">
        <v>324</v>
      </c>
      <c r="D201" s="56" t="s">
        <v>112</v>
      </c>
      <c r="E201" s="56"/>
      <c r="F201" s="65"/>
      <c r="G201" s="145">
        <v>1</v>
      </c>
      <c r="H201" s="124">
        <v>2</v>
      </c>
      <c r="I201" s="124">
        <v>3</v>
      </c>
      <c r="J201" s="124">
        <v>4</v>
      </c>
      <c r="K201" s="124">
        <v>5</v>
      </c>
      <c r="L201" s="124">
        <v>6</v>
      </c>
      <c r="M201" s="124">
        <v>7</v>
      </c>
      <c r="N201" s="124">
        <v>8</v>
      </c>
      <c r="O201" s="124">
        <v>9</v>
      </c>
      <c r="P201" s="124">
        <v>10</v>
      </c>
      <c r="Q201" s="124">
        <v>11</v>
      </c>
      <c r="R201" s="140">
        <v>12</v>
      </c>
      <c r="S201" s="145">
        <v>1</v>
      </c>
      <c r="T201" s="124">
        <v>2</v>
      </c>
      <c r="U201" s="124">
        <v>3</v>
      </c>
      <c r="V201" s="124">
        <v>4</v>
      </c>
      <c r="W201" s="124">
        <v>5</v>
      </c>
      <c r="X201" s="124">
        <v>6</v>
      </c>
      <c r="Y201" s="124">
        <v>7</v>
      </c>
      <c r="Z201" s="124">
        <v>8</v>
      </c>
      <c r="AA201" s="124">
        <v>9</v>
      </c>
      <c r="AB201" s="124">
        <v>10</v>
      </c>
      <c r="AC201" s="124">
        <v>11</v>
      </c>
      <c r="AD201" s="140">
        <v>12</v>
      </c>
      <c r="AE201" s="145">
        <v>1</v>
      </c>
      <c r="AF201" s="124">
        <v>2</v>
      </c>
      <c r="AG201" s="124">
        <v>3</v>
      </c>
      <c r="AH201" s="124">
        <v>4</v>
      </c>
      <c r="AI201" s="124">
        <v>5</v>
      </c>
      <c r="AJ201" s="124">
        <v>6</v>
      </c>
      <c r="AK201" s="124">
        <v>7</v>
      </c>
      <c r="AL201" s="124">
        <v>8</v>
      </c>
      <c r="AM201" s="124">
        <v>9</v>
      </c>
      <c r="AN201" s="124">
        <v>10</v>
      </c>
      <c r="AO201" s="124">
        <v>11</v>
      </c>
      <c r="AP201" s="140">
        <v>12</v>
      </c>
      <c r="AQ201" s="145">
        <v>1</v>
      </c>
      <c r="AR201" s="124">
        <v>2</v>
      </c>
      <c r="AS201" s="124">
        <v>3</v>
      </c>
      <c r="AT201" s="124">
        <v>4</v>
      </c>
      <c r="AU201" s="124">
        <v>5</v>
      </c>
      <c r="AV201" s="124">
        <v>6</v>
      </c>
      <c r="AW201" s="124">
        <v>7</v>
      </c>
      <c r="AX201" s="124">
        <v>8</v>
      </c>
      <c r="AY201" s="124">
        <v>9</v>
      </c>
      <c r="AZ201" s="124">
        <v>10</v>
      </c>
      <c r="BA201" s="124">
        <v>11</v>
      </c>
      <c r="BB201" s="140">
        <v>12</v>
      </c>
      <c r="BC201" s="145">
        <v>1</v>
      </c>
      <c r="BD201" s="124">
        <v>2</v>
      </c>
      <c r="BE201" s="124">
        <v>3</v>
      </c>
      <c r="BF201" s="124">
        <v>4</v>
      </c>
      <c r="BG201" s="124">
        <v>5</v>
      </c>
      <c r="BH201" s="124">
        <v>6</v>
      </c>
      <c r="BI201" s="124">
        <v>7</v>
      </c>
      <c r="BJ201" s="124">
        <v>8</v>
      </c>
      <c r="BK201" s="124">
        <v>9</v>
      </c>
      <c r="BL201" s="124">
        <v>10</v>
      </c>
      <c r="BM201" s="124">
        <v>11</v>
      </c>
      <c r="BN201" s="140">
        <v>12</v>
      </c>
      <c r="BO201" s="145">
        <v>1</v>
      </c>
      <c r="BP201" s="124">
        <v>2</v>
      </c>
      <c r="BQ201" s="124">
        <v>3</v>
      </c>
      <c r="BR201" s="124">
        <v>4</v>
      </c>
      <c r="BS201" s="124">
        <v>5</v>
      </c>
      <c r="BT201" s="124">
        <v>6</v>
      </c>
      <c r="BU201" s="124">
        <v>7</v>
      </c>
      <c r="BV201" s="124">
        <v>8</v>
      </c>
      <c r="BW201" s="124">
        <v>9</v>
      </c>
      <c r="BX201" s="124">
        <v>10</v>
      </c>
      <c r="BY201" s="124">
        <v>11</v>
      </c>
      <c r="BZ201" s="140">
        <v>12</v>
      </c>
      <c r="CA201" s="132">
        <v>1</v>
      </c>
      <c r="CB201" s="124">
        <v>2</v>
      </c>
      <c r="CC201" s="124">
        <v>3</v>
      </c>
      <c r="CD201" s="124">
        <v>4</v>
      </c>
      <c r="CE201" s="124">
        <v>5</v>
      </c>
      <c r="CF201" s="124">
        <v>6</v>
      </c>
      <c r="CG201" s="124">
        <v>7</v>
      </c>
      <c r="CH201" s="124">
        <v>8</v>
      </c>
      <c r="CI201" s="124">
        <v>9</v>
      </c>
      <c r="CJ201" s="124">
        <v>10</v>
      </c>
      <c r="CK201" s="124">
        <v>11</v>
      </c>
      <c r="CL201" s="124">
        <v>12</v>
      </c>
    </row>
    <row r="202" spans="1:90" ht="15" customHeight="1" x14ac:dyDescent="0.3">
      <c r="A202" s="604"/>
      <c r="C202" s="602"/>
      <c r="D202" s="60"/>
      <c r="E202" s="60" t="s">
        <v>325</v>
      </c>
      <c r="F202" s="66">
        <v>112772</v>
      </c>
      <c r="G202" s="84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8"/>
      <c r="S202" s="92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86"/>
      <c r="AE202" s="84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6"/>
      <c r="AQ202" s="84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6"/>
      <c r="BC202" s="84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6"/>
      <c r="BO202" s="84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6"/>
      <c r="CA202" s="134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6"/>
    </row>
    <row r="203" spans="1:90" ht="15" customHeight="1" x14ac:dyDescent="0.3">
      <c r="A203" s="604"/>
      <c r="C203" s="602"/>
      <c r="D203" s="60"/>
      <c r="E203" s="60" t="s">
        <v>313</v>
      </c>
      <c r="F203" s="66">
        <v>70000</v>
      </c>
      <c r="G203" s="84"/>
      <c r="H203" s="85"/>
      <c r="I203" s="85"/>
      <c r="J203" s="85"/>
      <c r="K203" s="85"/>
      <c r="L203" s="85"/>
      <c r="M203" s="85"/>
      <c r="N203" s="85"/>
      <c r="O203" s="85"/>
      <c r="P203" s="82"/>
      <c r="Q203" s="82"/>
      <c r="R203" s="83"/>
      <c r="S203" s="87"/>
      <c r="T203" s="82"/>
      <c r="U203" s="82"/>
      <c r="V203" s="82"/>
      <c r="W203" s="82"/>
      <c r="X203" s="82"/>
      <c r="Y203" s="93"/>
      <c r="Z203" s="93"/>
      <c r="AA203" s="93"/>
      <c r="AB203" s="93"/>
      <c r="AC203" s="93"/>
      <c r="AD203" s="86"/>
      <c r="AE203" s="84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6"/>
      <c r="AQ203" s="84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6"/>
      <c r="BC203" s="84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6"/>
      <c r="BO203" s="84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6"/>
      <c r="CA203" s="134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6"/>
    </row>
    <row r="204" spans="1:90" ht="15" customHeight="1" x14ac:dyDescent="0.3">
      <c r="A204" s="604"/>
      <c r="C204" s="60"/>
      <c r="D204" s="60"/>
      <c r="E204" s="62" t="s">
        <v>170</v>
      </c>
      <c r="F204" s="66">
        <v>0</v>
      </c>
      <c r="G204" s="84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8"/>
      <c r="S204" s="92"/>
      <c r="T204" s="85"/>
      <c r="U204" s="85"/>
      <c r="V204" s="85"/>
      <c r="W204" s="85"/>
      <c r="X204" s="85"/>
      <c r="Y204" s="82"/>
      <c r="Z204" s="82"/>
      <c r="AA204" s="82"/>
      <c r="AB204" s="82"/>
      <c r="AC204" s="82"/>
      <c r="AD204" s="83"/>
      <c r="AE204" s="87"/>
      <c r="AF204" s="82"/>
      <c r="AG204" s="85"/>
      <c r="AH204" s="85"/>
      <c r="AI204" s="85"/>
      <c r="AJ204" s="85"/>
      <c r="AK204" s="85"/>
      <c r="AL204" s="85"/>
      <c r="AM204" s="85"/>
      <c r="AN204" s="85"/>
      <c r="AO204" s="85"/>
      <c r="AP204" s="86"/>
      <c r="AQ204" s="84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6"/>
      <c r="BC204" s="84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6"/>
      <c r="BO204" s="84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6"/>
      <c r="CA204" s="134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6"/>
    </row>
    <row r="205" spans="1:90" ht="15" customHeight="1" x14ac:dyDescent="0.3">
      <c r="A205" s="604"/>
      <c r="C205" s="60"/>
      <c r="D205" s="60"/>
      <c r="E205" s="62" t="s">
        <v>314</v>
      </c>
      <c r="F205" s="66">
        <v>0</v>
      </c>
      <c r="G205" s="84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8"/>
      <c r="S205" s="92"/>
      <c r="T205" s="85"/>
      <c r="U205" s="85"/>
      <c r="V205" s="85"/>
      <c r="W205" s="85"/>
      <c r="X205" s="85"/>
      <c r="Y205" s="93"/>
      <c r="Z205" s="93"/>
      <c r="AA205" s="93"/>
      <c r="AB205" s="93"/>
      <c r="AC205" s="93"/>
      <c r="AD205" s="83"/>
      <c r="AE205" s="87"/>
      <c r="AF205" s="82"/>
      <c r="AG205" s="82"/>
      <c r="AH205" s="85"/>
      <c r="AI205" s="85"/>
      <c r="AJ205" s="85"/>
      <c r="AK205" s="85"/>
      <c r="AL205" s="85"/>
      <c r="AM205" s="85"/>
      <c r="AN205" s="85"/>
      <c r="AO205" s="85"/>
      <c r="AP205" s="86"/>
      <c r="AQ205" s="84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6"/>
      <c r="BC205" s="84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6"/>
      <c r="BO205" s="84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6"/>
      <c r="CA205" s="134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6"/>
    </row>
    <row r="206" spans="1:90" ht="15" customHeight="1" x14ac:dyDescent="0.3">
      <c r="A206" s="604"/>
      <c r="C206" s="49" t="s">
        <v>301</v>
      </c>
      <c r="D206" s="60" t="s">
        <v>113</v>
      </c>
      <c r="E206" s="60"/>
      <c r="F206" s="66"/>
      <c r="G206" s="84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8"/>
      <c r="S206" s="92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88"/>
      <c r="AE206" s="92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88"/>
      <c r="AQ206" s="84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6"/>
      <c r="BC206" s="84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6"/>
      <c r="BO206" s="84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6"/>
      <c r="CA206" s="134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6"/>
    </row>
    <row r="207" spans="1:90" ht="15" customHeight="1" x14ac:dyDescent="0.3">
      <c r="A207" s="604"/>
      <c r="C207" s="60" t="s">
        <v>302</v>
      </c>
      <c r="D207" s="60"/>
      <c r="E207" s="62" t="s">
        <v>303</v>
      </c>
      <c r="F207" s="66">
        <v>0</v>
      </c>
      <c r="G207" s="84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8"/>
      <c r="S207" s="92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88"/>
      <c r="AE207" s="92"/>
      <c r="AF207" s="93"/>
      <c r="AG207" s="90"/>
      <c r="AH207" s="90"/>
      <c r="AI207" s="90"/>
      <c r="AJ207" s="90"/>
      <c r="AK207" s="93"/>
      <c r="AL207" s="93"/>
      <c r="AM207" s="93"/>
      <c r="AN207" s="93"/>
      <c r="AO207" s="93"/>
      <c r="AP207" s="88"/>
      <c r="AQ207" s="84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6"/>
      <c r="BC207" s="84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6"/>
      <c r="BO207" s="84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6"/>
      <c r="CA207" s="134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6"/>
    </row>
    <row r="208" spans="1:90" ht="15" customHeight="1" x14ac:dyDescent="0.3">
      <c r="A208" s="604"/>
      <c r="C208" s="50" t="s">
        <v>304</v>
      </c>
      <c r="D208" s="60"/>
      <c r="E208" s="62" t="s">
        <v>305</v>
      </c>
      <c r="F208" s="66">
        <v>5117228</v>
      </c>
      <c r="G208" s="84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8"/>
      <c r="S208" s="92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88"/>
      <c r="AE208" s="92"/>
      <c r="AF208" s="93"/>
      <c r="AG208" s="93"/>
      <c r="AH208" s="93"/>
      <c r="AI208" s="93"/>
      <c r="AJ208" s="90"/>
      <c r="AK208" s="90"/>
      <c r="AL208" s="90"/>
      <c r="AM208" s="90"/>
      <c r="AN208" s="90"/>
      <c r="AO208" s="93"/>
      <c r="AP208" s="88"/>
      <c r="AQ208" s="84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6"/>
      <c r="BC208" s="84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6"/>
      <c r="BO208" s="84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6"/>
      <c r="CA208" s="134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6"/>
    </row>
    <row r="209" spans="1:91" ht="15" customHeight="1" x14ac:dyDescent="0.3">
      <c r="A209" s="604"/>
      <c r="C209" s="51" t="s">
        <v>306</v>
      </c>
      <c r="D209" s="60"/>
      <c r="E209" s="62" t="s">
        <v>187</v>
      </c>
      <c r="F209" s="66">
        <v>0</v>
      </c>
      <c r="G209" s="84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8"/>
      <c r="S209" s="92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88"/>
      <c r="AE209" s="92"/>
      <c r="AF209" s="93"/>
      <c r="AG209" s="93"/>
      <c r="AH209" s="93"/>
      <c r="AI209" s="93"/>
      <c r="AJ209" s="93"/>
      <c r="AK209" s="93"/>
      <c r="AL209" s="93"/>
      <c r="AM209" s="93"/>
      <c r="AN209" s="93"/>
      <c r="AO209" s="90"/>
      <c r="AP209" s="91"/>
      <c r="AQ209" s="84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6"/>
      <c r="BC209" s="84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6"/>
      <c r="BO209" s="84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6"/>
      <c r="CA209" s="134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6"/>
    </row>
    <row r="210" spans="1:91" ht="15" customHeight="1" x14ac:dyDescent="0.3">
      <c r="A210" s="604"/>
      <c r="C210" s="60"/>
      <c r="D210" s="60"/>
      <c r="E210" s="62"/>
      <c r="F210" s="66"/>
      <c r="G210" s="84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8"/>
      <c r="S210" s="92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88"/>
      <c r="AE210" s="92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88"/>
      <c r="AQ210" s="84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6"/>
      <c r="BC210" s="84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6"/>
      <c r="BO210" s="84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6"/>
      <c r="CA210" s="134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6"/>
    </row>
    <row r="211" spans="1:91" ht="15" customHeight="1" thickBot="1" x14ac:dyDescent="0.35">
      <c r="A211" s="605"/>
      <c r="C211" s="60"/>
      <c r="D211" s="60"/>
      <c r="E211" s="64" t="s">
        <v>160</v>
      </c>
      <c r="F211" s="69">
        <f>SUM(F202:F210)</f>
        <v>5300000</v>
      </c>
      <c r="G211" s="145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40"/>
      <c r="S211" s="145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40"/>
      <c r="AE211" s="145"/>
      <c r="AF211" s="124"/>
      <c r="AG211" s="124"/>
      <c r="AH211" s="124"/>
      <c r="AI211" s="124"/>
      <c r="AJ211" s="124"/>
      <c r="AK211" s="124"/>
      <c r="AL211" s="124"/>
      <c r="AM211" s="124"/>
      <c r="AN211" s="124"/>
      <c r="AO211" s="124"/>
      <c r="AP211" s="140"/>
      <c r="AQ211" s="145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140"/>
      <c r="BC211" s="145"/>
      <c r="BD211" s="124"/>
      <c r="BE211" s="124"/>
      <c r="BF211" s="124"/>
      <c r="BG211" s="124"/>
      <c r="BH211" s="124"/>
      <c r="BI211" s="124"/>
      <c r="BJ211" s="124"/>
      <c r="BK211" s="124"/>
      <c r="BL211" s="124"/>
      <c r="BM211" s="124"/>
      <c r="BN211" s="140"/>
      <c r="BO211" s="145"/>
      <c r="BP211" s="124"/>
      <c r="BQ211" s="124"/>
      <c r="BR211" s="124"/>
      <c r="BS211" s="124"/>
      <c r="BT211" s="124"/>
      <c r="BU211" s="124"/>
      <c r="BV211" s="124"/>
      <c r="BW211" s="124"/>
      <c r="BX211" s="124"/>
      <c r="BY211" s="124"/>
      <c r="BZ211" s="140"/>
      <c r="CA211" s="132"/>
      <c r="CB211" s="124"/>
      <c r="CC211" s="124"/>
      <c r="CD211" s="124"/>
      <c r="CE211" s="124"/>
      <c r="CF211" s="124"/>
      <c r="CG211" s="124"/>
      <c r="CH211" s="124"/>
      <c r="CI211" s="124"/>
      <c r="CJ211" s="124"/>
      <c r="CK211" s="124"/>
      <c r="CL211" s="140"/>
    </row>
    <row r="212" spans="1:91" ht="15" customHeight="1" x14ac:dyDescent="0.3">
      <c r="A212" s="603" t="s">
        <v>468</v>
      </c>
      <c r="B212" s="192">
        <v>348</v>
      </c>
      <c r="C212" s="601" t="s">
        <v>326</v>
      </c>
      <c r="D212" s="56" t="s">
        <v>113</v>
      </c>
      <c r="E212" s="56"/>
      <c r="F212" s="65"/>
      <c r="G212" s="145">
        <v>1</v>
      </c>
      <c r="H212" s="124">
        <v>2</v>
      </c>
      <c r="I212" s="124">
        <v>3</v>
      </c>
      <c r="J212" s="124">
        <v>4</v>
      </c>
      <c r="K212" s="124">
        <v>5</v>
      </c>
      <c r="L212" s="124">
        <v>6</v>
      </c>
      <c r="M212" s="124">
        <v>7</v>
      </c>
      <c r="N212" s="124">
        <v>8</v>
      </c>
      <c r="O212" s="124">
        <v>9</v>
      </c>
      <c r="P212" s="124">
        <v>10</v>
      </c>
      <c r="Q212" s="124">
        <v>11</v>
      </c>
      <c r="R212" s="140">
        <v>12</v>
      </c>
      <c r="S212" s="145">
        <v>1</v>
      </c>
      <c r="T212" s="124">
        <v>2</v>
      </c>
      <c r="U212" s="124">
        <v>3</v>
      </c>
      <c r="V212" s="124">
        <v>4</v>
      </c>
      <c r="W212" s="124">
        <v>5</v>
      </c>
      <c r="X212" s="124">
        <v>6</v>
      </c>
      <c r="Y212" s="124">
        <v>7</v>
      </c>
      <c r="Z212" s="124">
        <v>8</v>
      </c>
      <c r="AA212" s="124">
        <v>9</v>
      </c>
      <c r="AB212" s="124">
        <v>10</v>
      </c>
      <c r="AC212" s="124">
        <v>11</v>
      </c>
      <c r="AD212" s="140">
        <v>12</v>
      </c>
      <c r="AE212" s="145">
        <v>1</v>
      </c>
      <c r="AF212" s="124">
        <v>2</v>
      </c>
      <c r="AG212" s="124">
        <v>3</v>
      </c>
      <c r="AH212" s="124">
        <v>4</v>
      </c>
      <c r="AI212" s="124">
        <v>5</v>
      </c>
      <c r="AJ212" s="124">
        <v>6</v>
      </c>
      <c r="AK212" s="124">
        <v>7</v>
      </c>
      <c r="AL212" s="124">
        <v>8</v>
      </c>
      <c r="AM212" s="124">
        <v>9</v>
      </c>
      <c r="AN212" s="124">
        <v>10</v>
      </c>
      <c r="AO212" s="124">
        <v>11</v>
      </c>
      <c r="AP212" s="140">
        <v>12</v>
      </c>
      <c r="AQ212" s="145">
        <v>1</v>
      </c>
      <c r="AR212" s="124">
        <v>2</v>
      </c>
      <c r="AS212" s="124">
        <v>3</v>
      </c>
      <c r="AT212" s="124">
        <v>4</v>
      </c>
      <c r="AU212" s="124">
        <v>5</v>
      </c>
      <c r="AV212" s="124">
        <v>6</v>
      </c>
      <c r="AW212" s="124">
        <v>7</v>
      </c>
      <c r="AX212" s="124">
        <v>8</v>
      </c>
      <c r="AY212" s="124">
        <v>9</v>
      </c>
      <c r="AZ212" s="124">
        <v>10</v>
      </c>
      <c r="BA212" s="124">
        <v>11</v>
      </c>
      <c r="BB212" s="140">
        <v>12</v>
      </c>
      <c r="BC212" s="145">
        <v>1</v>
      </c>
      <c r="BD212" s="124">
        <v>2</v>
      </c>
      <c r="BE212" s="124">
        <v>3</v>
      </c>
      <c r="BF212" s="124">
        <v>4</v>
      </c>
      <c r="BG212" s="124">
        <v>5</v>
      </c>
      <c r="BH212" s="124">
        <v>6</v>
      </c>
      <c r="BI212" s="124">
        <v>7</v>
      </c>
      <c r="BJ212" s="124">
        <v>8</v>
      </c>
      <c r="BK212" s="124">
        <v>9</v>
      </c>
      <c r="BL212" s="124">
        <v>10</v>
      </c>
      <c r="BM212" s="124">
        <v>11</v>
      </c>
      <c r="BN212" s="140">
        <v>12</v>
      </c>
      <c r="BO212" s="145">
        <v>1</v>
      </c>
      <c r="BP212" s="124">
        <v>2</v>
      </c>
      <c r="BQ212" s="124">
        <v>3</v>
      </c>
      <c r="BR212" s="124">
        <v>4</v>
      </c>
      <c r="BS212" s="124">
        <v>5</v>
      </c>
      <c r="BT212" s="124">
        <v>6</v>
      </c>
      <c r="BU212" s="124">
        <v>7</v>
      </c>
      <c r="BV212" s="124">
        <v>8</v>
      </c>
      <c r="BW212" s="124">
        <v>9</v>
      </c>
      <c r="BX212" s="124">
        <v>10</v>
      </c>
      <c r="BY212" s="124">
        <v>11</v>
      </c>
      <c r="BZ212" s="140">
        <v>12</v>
      </c>
      <c r="CA212" s="132">
        <v>1</v>
      </c>
      <c r="CB212" s="124">
        <v>2</v>
      </c>
      <c r="CC212" s="124">
        <v>3</v>
      </c>
      <c r="CD212" s="124">
        <v>4</v>
      </c>
      <c r="CE212" s="124">
        <v>5</v>
      </c>
      <c r="CF212" s="124">
        <v>6</v>
      </c>
      <c r="CG212" s="124">
        <v>7</v>
      </c>
      <c r="CH212" s="124">
        <v>8</v>
      </c>
      <c r="CI212" s="124">
        <v>9</v>
      </c>
      <c r="CJ212" s="124">
        <v>10</v>
      </c>
      <c r="CK212" s="124">
        <v>11</v>
      </c>
      <c r="CL212" s="124">
        <v>12</v>
      </c>
      <c r="CM212" s="57"/>
    </row>
    <row r="213" spans="1:91" ht="15" customHeight="1" x14ac:dyDescent="0.3">
      <c r="A213" s="604"/>
      <c r="C213" s="602"/>
      <c r="D213" s="60"/>
      <c r="E213" s="60" t="s">
        <v>327</v>
      </c>
      <c r="F213" s="66">
        <v>12790500</v>
      </c>
      <c r="G213" s="84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8"/>
      <c r="S213" s="84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8"/>
      <c r="AE213" s="89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1"/>
      <c r="AQ213" s="89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1"/>
      <c r="BC213" s="89"/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1"/>
      <c r="BO213" s="84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6"/>
      <c r="CA213" s="134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61"/>
    </row>
    <row r="214" spans="1:91" ht="15" customHeight="1" x14ac:dyDescent="0.3">
      <c r="A214" s="604"/>
      <c r="C214" s="602"/>
      <c r="D214" s="60"/>
      <c r="E214" s="60" t="s">
        <v>328</v>
      </c>
      <c r="F214" s="66">
        <v>120000</v>
      </c>
      <c r="G214" s="84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8"/>
      <c r="S214" s="84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8"/>
      <c r="AE214" s="89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1"/>
      <c r="AQ214" s="89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1"/>
      <c r="BC214" s="89"/>
      <c r="BD214" s="90"/>
      <c r="BE214" s="90"/>
      <c r="BF214" s="90"/>
      <c r="BG214" s="90"/>
      <c r="BH214" s="90"/>
      <c r="BI214" s="90"/>
      <c r="BJ214" s="90"/>
      <c r="BK214" s="90"/>
      <c r="BL214" s="90"/>
      <c r="BM214" s="90"/>
      <c r="BN214" s="91"/>
      <c r="BO214" s="84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6"/>
      <c r="CA214" s="134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61"/>
    </row>
    <row r="215" spans="1:91" ht="15" customHeight="1" x14ac:dyDescent="0.3">
      <c r="A215" s="604"/>
      <c r="C215" s="60"/>
      <c r="D215" s="60"/>
      <c r="E215" s="60" t="s">
        <v>329</v>
      </c>
      <c r="F215" s="66">
        <v>300000</v>
      </c>
      <c r="G215" s="84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8"/>
      <c r="S215" s="84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8"/>
      <c r="AE215" s="89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1"/>
      <c r="AQ215" s="89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1"/>
      <c r="BC215" s="89"/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1"/>
      <c r="BO215" s="84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6"/>
      <c r="CA215" s="134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61"/>
    </row>
    <row r="216" spans="1:91" ht="15" customHeight="1" x14ac:dyDescent="0.3">
      <c r="A216" s="604"/>
      <c r="C216" s="49" t="s">
        <v>301</v>
      </c>
      <c r="D216" s="60"/>
      <c r="E216" s="62" t="s">
        <v>330</v>
      </c>
      <c r="F216" s="66">
        <v>349000</v>
      </c>
      <c r="G216" s="84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8"/>
      <c r="S216" s="84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8"/>
      <c r="AE216" s="89"/>
      <c r="AF216" s="93"/>
      <c r="AG216" s="93"/>
      <c r="AH216" s="93"/>
      <c r="AI216" s="93"/>
      <c r="AJ216" s="90"/>
      <c r="AK216" s="93"/>
      <c r="AL216" s="93"/>
      <c r="AM216" s="93"/>
      <c r="AN216" s="93"/>
      <c r="AO216" s="93"/>
      <c r="AP216" s="91"/>
      <c r="AQ216" s="92"/>
      <c r="AR216" s="93"/>
      <c r="AS216" s="93"/>
      <c r="AT216" s="93"/>
      <c r="AU216" s="93"/>
      <c r="AV216" s="90"/>
      <c r="AW216" s="93"/>
      <c r="AX216" s="93"/>
      <c r="AY216" s="93"/>
      <c r="AZ216" s="93"/>
      <c r="BA216" s="93"/>
      <c r="BB216" s="91"/>
      <c r="BC216" s="92"/>
      <c r="BD216" s="93"/>
      <c r="BE216" s="93"/>
      <c r="BF216" s="93"/>
      <c r="BG216" s="93"/>
      <c r="BH216" s="90"/>
      <c r="BI216" s="93"/>
      <c r="BJ216" s="93"/>
      <c r="BK216" s="93"/>
      <c r="BL216" s="93"/>
      <c r="BM216" s="93"/>
      <c r="BN216" s="91"/>
      <c r="BO216" s="84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6"/>
      <c r="CA216" s="134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61"/>
    </row>
    <row r="217" spans="1:91" ht="15" customHeight="1" x14ac:dyDescent="0.3">
      <c r="A217" s="604"/>
      <c r="C217" s="62" t="s">
        <v>331</v>
      </c>
      <c r="D217" s="60"/>
      <c r="E217" s="62" t="s">
        <v>332</v>
      </c>
      <c r="F217" s="66">
        <v>50000</v>
      </c>
      <c r="G217" s="84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8"/>
      <c r="S217" s="84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8"/>
      <c r="AE217" s="92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86"/>
      <c r="AQ217" s="92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86"/>
      <c r="BC217" s="92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86"/>
      <c r="BO217" s="89"/>
      <c r="BP217" s="90"/>
      <c r="BQ217" s="90"/>
      <c r="BR217" s="85"/>
      <c r="BS217" s="85"/>
      <c r="BT217" s="85"/>
      <c r="BU217" s="85"/>
      <c r="BV217" s="85"/>
      <c r="BW217" s="85"/>
      <c r="BX217" s="85"/>
      <c r="BY217" s="85"/>
      <c r="BZ217" s="86"/>
      <c r="CA217" s="134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61"/>
    </row>
    <row r="218" spans="1:91" ht="15" customHeight="1" x14ac:dyDescent="0.3">
      <c r="A218" s="604"/>
      <c r="C218" s="50" t="s">
        <v>333</v>
      </c>
      <c r="D218" s="60"/>
      <c r="E218" s="62"/>
      <c r="F218" s="66"/>
      <c r="G218" s="84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8"/>
      <c r="S218" s="84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8"/>
      <c r="AE218" s="92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86"/>
      <c r="AQ218" s="92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86"/>
      <c r="BC218" s="84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6"/>
      <c r="BO218" s="84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6"/>
      <c r="CA218" s="134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61"/>
    </row>
    <row r="219" spans="1:91" ht="15" customHeight="1" x14ac:dyDescent="0.3">
      <c r="A219" s="604"/>
      <c r="C219" s="141" t="s">
        <v>334</v>
      </c>
      <c r="D219" s="60"/>
      <c r="E219" s="62"/>
      <c r="F219" s="66"/>
      <c r="G219" s="84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8"/>
      <c r="S219" s="84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8"/>
      <c r="AE219" s="92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86"/>
      <c r="AQ219" s="92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86"/>
      <c r="BC219" s="84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6"/>
      <c r="BO219" s="84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6"/>
      <c r="CA219" s="134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61"/>
    </row>
    <row r="220" spans="1:91" ht="15" customHeight="1" thickBot="1" x14ac:dyDescent="0.35">
      <c r="A220" s="605"/>
      <c r="B220" s="195"/>
      <c r="C220" s="58"/>
      <c r="D220" s="58"/>
      <c r="E220" s="41" t="s">
        <v>160</v>
      </c>
      <c r="F220" s="47">
        <f>SUM(F213:F219)</f>
        <v>13609500</v>
      </c>
      <c r="G220" s="96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8"/>
      <c r="S220" s="96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8"/>
      <c r="AE220" s="96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8"/>
      <c r="AQ220" s="96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8"/>
      <c r="BC220" s="96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8"/>
      <c r="BO220" s="96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8"/>
      <c r="CA220" s="135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59"/>
    </row>
    <row r="221" spans="1:91" ht="15" customHeight="1" x14ac:dyDescent="0.3">
      <c r="A221" s="603" t="s">
        <v>467</v>
      </c>
      <c r="B221" s="625">
        <v>460</v>
      </c>
      <c r="C221" s="601" t="s">
        <v>335</v>
      </c>
      <c r="D221" s="530" t="s">
        <v>112</v>
      </c>
      <c r="E221" s="530"/>
      <c r="F221" s="540"/>
      <c r="G221" s="529"/>
      <c r="H221" s="530"/>
      <c r="I221" s="530"/>
      <c r="J221" s="530"/>
      <c r="K221" s="530"/>
      <c r="L221" s="530"/>
      <c r="M221" s="530"/>
      <c r="N221" s="530"/>
      <c r="O221" s="530"/>
      <c r="P221" s="530"/>
      <c r="Q221" s="530"/>
      <c r="R221" s="531"/>
      <c r="S221" s="529"/>
      <c r="T221" s="530"/>
      <c r="U221" s="530"/>
      <c r="V221" s="530"/>
      <c r="W221" s="530"/>
      <c r="X221" s="530"/>
      <c r="Y221" s="530"/>
      <c r="Z221" s="530"/>
      <c r="AA221" s="530"/>
      <c r="AB221" s="530"/>
      <c r="AC221" s="530"/>
      <c r="AD221" s="530"/>
      <c r="AE221" s="529"/>
      <c r="AF221" s="530"/>
      <c r="AG221" s="530"/>
      <c r="AH221" s="530"/>
      <c r="AI221" s="530"/>
      <c r="AJ221" s="530"/>
      <c r="AK221" s="530"/>
      <c r="AL221" s="530"/>
      <c r="AM221" s="530"/>
      <c r="AN221" s="530"/>
      <c r="AO221" s="530"/>
      <c r="AP221" s="531"/>
      <c r="AQ221" s="529"/>
      <c r="AR221" s="530"/>
      <c r="AS221" s="530"/>
      <c r="AT221" s="530"/>
      <c r="AU221" s="530"/>
      <c r="AV221" s="530"/>
      <c r="AW221" s="530"/>
      <c r="AX221" s="530"/>
      <c r="AY221" s="530"/>
      <c r="AZ221" s="530"/>
      <c r="BA221" s="530"/>
      <c r="BB221" s="531"/>
      <c r="BC221" s="529"/>
      <c r="BD221" s="530"/>
      <c r="BE221" s="530"/>
      <c r="BF221" s="530"/>
      <c r="BG221" s="530"/>
      <c r="BH221" s="530"/>
      <c r="BI221" s="530"/>
      <c r="BJ221" s="530"/>
      <c r="BK221" s="530"/>
      <c r="BL221" s="530"/>
      <c r="BM221" s="530"/>
      <c r="BN221" s="531"/>
      <c r="BO221" s="529"/>
      <c r="BP221" s="530"/>
      <c r="BQ221" s="530"/>
      <c r="BR221" s="530"/>
      <c r="BS221" s="530"/>
      <c r="BT221" s="530"/>
      <c r="BU221" s="530"/>
      <c r="BV221" s="530"/>
      <c r="BW221" s="530"/>
      <c r="BX221" s="530"/>
      <c r="BY221" s="530"/>
      <c r="BZ221" s="531"/>
      <c r="CA221" s="536"/>
      <c r="CB221" s="536"/>
      <c r="CC221" s="536"/>
      <c r="CD221" s="536"/>
      <c r="CE221" s="536"/>
      <c r="CF221" s="536"/>
      <c r="CG221" s="536"/>
      <c r="CH221" s="536"/>
      <c r="CI221" s="536"/>
      <c r="CJ221" s="536"/>
      <c r="CK221" s="536"/>
      <c r="CL221" s="537"/>
    </row>
    <row r="222" spans="1:91" ht="15" customHeight="1" x14ac:dyDescent="0.3">
      <c r="A222" s="604"/>
      <c r="B222" s="623"/>
      <c r="C222" s="602"/>
      <c r="D222" s="536"/>
      <c r="E222" s="536" t="s">
        <v>336</v>
      </c>
      <c r="F222" s="541">
        <v>120000</v>
      </c>
      <c r="G222" s="535"/>
      <c r="H222" s="536"/>
      <c r="I222" s="536"/>
      <c r="J222" s="536"/>
      <c r="K222" s="536"/>
      <c r="L222" s="536"/>
      <c r="M222" s="536"/>
      <c r="N222" s="536"/>
      <c r="O222" s="536"/>
      <c r="P222" s="536"/>
      <c r="Q222" s="491"/>
      <c r="R222" s="492"/>
      <c r="S222" s="493"/>
      <c r="T222" s="491"/>
      <c r="U222" s="491"/>
      <c r="V222" s="491"/>
      <c r="W222" s="491"/>
      <c r="X222" s="491"/>
      <c r="Y222" s="538"/>
      <c r="Z222" s="538"/>
      <c r="AA222" s="538"/>
      <c r="AB222" s="538"/>
      <c r="AC222" s="538"/>
      <c r="AD222" s="536"/>
      <c r="AE222" s="535"/>
      <c r="AF222" s="536"/>
      <c r="AG222" s="536"/>
      <c r="AH222" s="536"/>
      <c r="AI222" s="536"/>
      <c r="AJ222" s="536"/>
      <c r="AK222" s="536"/>
      <c r="AL222" s="536"/>
      <c r="AM222" s="536"/>
      <c r="AN222" s="536"/>
      <c r="AO222" s="536"/>
      <c r="AP222" s="537"/>
      <c r="AQ222" s="535"/>
      <c r="AR222" s="536"/>
      <c r="AS222" s="536"/>
      <c r="AT222" s="536"/>
      <c r="AU222" s="536"/>
      <c r="AV222" s="536"/>
      <c r="AW222" s="536"/>
      <c r="AX222" s="536"/>
      <c r="AY222" s="536"/>
      <c r="AZ222" s="536"/>
      <c r="BA222" s="536"/>
      <c r="BB222" s="537"/>
      <c r="BC222" s="535"/>
      <c r="BD222" s="536"/>
      <c r="BE222" s="536"/>
      <c r="BF222" s="536"/>
      <c r="BG222" s="536"/>
      <c r="BH222" s="536"/>
      <c r="BI222" s="536"/>
      <c r="BJ222" s="536"/>
      <c r="BK222" s="536"/>
      <c r="BL222" s="536"/>
      <c r="BM222" s="536"/>
      <c r="BN222" s="537"/>
      <c r="BO222" s="535"/>
      <c r="BP222" s="536"/>
      <c r="BQ222" s="536"/>
      <c r="BR222" s="536"/>
      <c r="BS222" s="536"/>
      <c r="BT222" s="536"/>
      <c r="BU222" s="536"/>
      <c r="BV222" s="536"/>
      <c r="BW222" s="536"/>
      <c r="BX222" s="536"/>
      <c r="BY222" s="536"/>
      <c r="BZ222" s="537"/>
      <c r="CA222" s="536"/>
      <c r="CB222" s="536"/>
      <c r="CC222" s="536"/>
      <c r="CD222" s="536"/>
      <c r="CE222" s="536"/>
      <c r="CF222" s="536"/>
      <c r="CG222" s="536"/>
      <c r="CH222" s="536"/>
      <c r="CI222" s="536"/>
      <c r="CJ222" s="536"/>
      <c r="CK222" s="536"/>
      <c r="CL222" s="537"/>
    </row>
    <row r="223" spans="1:91" ht="15" customHeight="1" x14ac:dyDescent="0.3">
      <c r="A223" s="604"/>
      <c r="B223" s="623"/>
      <c r="C223" s="53"/>
      <c r="D223" s="536"/>
      <c r="E223" s="536" t="s">
        <v>313</v>
      </c>
      <c r="F223" s="541">
        <v>70000</v>
      </c>
      <c r="G223" s="535"/>
      <c r="H223" s="536"/>
      <c r="I223" s="536"/>
      <c r="J223" s="536"/>
      <c r="K223" s="536"/>
      <c r="L223" s="536"/>
      <c r="M223" s="536"/>
      <c r="N223" s="536"/>
      <c r="O223" s="536"/>
      <c r="P223" s="536"/>
      <c r="Q223" s="536"/>
      <c r="R223" s="542"/>
      <c r="S223" s="539"/>
      <c r="T223" s="536"/>
      <c r="U223" s="536"/>
      <c r="V223" s="536"/>
      <c r="W223" s="491"/>
      <c r="X223" s="491"/>
      <c r="Y223" s="491"/>
      <c r="Z223" s="538"/>
      <c r="AA223" s="538"/>
      <c r="AB223" s="538"/>
      <c r="AC223" s="538"/>
      <c r="AD223" s="536"/>
      <c r="AE223" s="535"/>
      <c r="AF223" s="536"/>
      <c r="AG223" s="536"/>
      <c r="AH223" s="536"/>
      <c r="AI223" s="536"/>
      <c r="AJ223" s="536"/>
      <c r="AK223" s="536"/>
      <c r="AL223" s="536"/>
      <c r="AM223" s="536"/>
      <c r="AN223" s="536"/>
      <c r="AO223" s="536"/>
      <c r="AP223" s="537"/>
      <c r="AQ223" s="535"/>
      <c r="AR223" s="536"/>
      <c r="AS223" s="536"/>
      <c r="AT223" s="536"/>
      <c r="AU223" s="536"/>
      <c r="AV223" s="536"/>
      <c r="AW223" s="536"/>
      <c r="AX223" s="536"/>
      <c r="AY223" s="536"/>
      <c r="AZ223" s="536"/>
      <c r="BA223" s="536"/>
      <c r="BB223" s="537"/>
      <c r="BC223" s="535"/>
      <c r="BD223" s="536"/>
      <c r="BE223" s="536"/>
      <c r="BF223" s="536"/>
      <c r="BG223" s="536"/>
      <c r="BH223" s="536"/>
      <c r="BI223" s="536"/>
      <c r="BJ223" s="536"/>
      <c r="BK223" s="536"/>
      <c r="BL223" s="536"/>
      <c r="BM223" s="536"/>
      <c r="BN223" s="537"/>
      <c r="BO223" s="535"/>
      <c r="BP223" s="536"/>
      <c r="BQ223" s="536"/>
      <c r="BR223" s="536"/>
      <c r="BS223" s="536"/>
      <c r="BT223" s="536"/>
      <c r="BU223" s="536"/>
      <c r="BV223" s="536"/>
      <c r="BW223" s="536"/>
      <c r="BX223" s="536"/>
      <c r="BY223" s="536"/>
      <c r="BZ223" s="537"/>
      <c r="CA223" s="536"/>
      <c r="CB223" s="536"/>
      <c r="CC223" s="536"/>
      <c r="CD223" s="536"/>
      <c r="CE223" s="536"/>
      <c r="CF223" s="536"/>
      <c r="CG223" s="536"/>
      <c r="CH223" s="536"/>
      <c r="CI223" s="536"/>
      <c r="CJ223" s="536"/>
      <c r="CK223" s="536"/>
      <c r="CL223" s="537"/>
    </row>
    <row r="224" spans="1:91" ht="15" customHeight="1" x14ac:dyDescent="0.3">
      <c r="A224" s="604"/>
      <c r="B224" s="623"/>
      <c r="C224" s="536"/>
      <c r="D224" s="536"/>
      <c r="E224" s="538" t="s">
        <v>170</v>
      </c>
      <c r="F224" s="541">
        <v>0</v>
      </c>
      <c r="G224" s="535"/>
      <c r="H224" s="536"/>
      <c r="I224" s="536"/>
      <c r="J224" s="536"/>
      <c r="K224" s="536"/>
      <c r="L224" s="536"/>
      <c r="M224" s="536"/>
      <c r="N224" s="536"/>
      <c r="O224" s="536"/>
      <c r="P224" s="536"/>
      <c r="Q224" s="536"/>
      <c r="R224" s="542"/>
      <c r="S224" s="539"/>
      <c r="T224" s="536"/>
      <c r="U224" s="536"/>
      <c r="V224" s="536"/>
      <c r="W224" s="536"/>
      <c r="X224" s="536"/>
      <c r="Y224" s="491"/>
      <c r="Z224" s="491"/>
      <c r="AA224" s="491"/>
      <c r="AB224" s="491"/>
      <c r="AC224" s="491"/>
      <c r="AD224" s="491"/>
      <c r="AE224" s="493"/>
      <c r="AF224" s="491"/>
      <c r="AG224" s="536"/>
      <c r="AH224" s="536"/>
      <c r="AI224" s="536"/>
      <c r="AJ224" s="536"/>
      <c r="AK224" s="536"/>
      <c r="AL224" s="536"/>
      <c r="AM224" s="536"/>
      <c r="AN224" s="536"/>
      <c r="AO224" s="536"/>
      <c r="AP224" s="537"/>
      <c r="AQ224" s="535"/>
      <c r="AR224" s="536"/>
      <c r="AS224" s="536"/>
      <c r="AT224" s="536"/>
      <c r="AU224" s="536"/>
      <c r="AV224" s="536"/>
      <c r="AW224" s="536"/>
      <c r="AX224" s="536"/>
      <c r="AY224" s="536"/>
      <c r="AZ224" s="536"/>
      <c r="BA224" s="536"/>
      <c r="BB224" s="537"/>
      <c r="BC224" s="535"/>
      <c r="BD224" s="536"/>
      <c r="BE224" s="536"/>
      <c r="BF224" s="536"/>
      <c r="BG224" s="536"/>
      <c r="BH224" s="536"/>
      <c r="BI224" s="536"/>
      <c r="BJ224" s="536"/>
      <c r="BK224" s="536"/>
      <c r="BL224" s="536"/>
      <c r="BM224" s="536"/>
      <c r="BN224" s="537"/>
      <c r="BO224" s="535"/>
      <c r="BP224" s="536"/>
      <c r="BQ224" s="536"/>
      <c r="BR224" s="536"/>
      <c r="BS224" s="536"/>
      <c r="BT224" s="536"/>
      <c r="BU224" s="536"/>
      <c r="BV224" s="536"/>
      <c r="BW224" s="536"/>
      <c r="BX224" s="536"/>
      <c r="BY224" s="536"/>
      <c r="BZ224" s="537"/>
      <c r="CA224" s="536"/>
      <c r="CB224" s="536"/>
      <c r="CC224" s="536"/>
      <c r="CD224" s="536"/>
      <c r="CE224" s="536"/>
      <c r="CF224" s="536"/>
      <c r="CG224" s="536"/>
      <c r="CH224" s="536"/>
      <c r="CI224" s="536"/>
      <c r="CJ224" s="536"/>
      <c r="CK224" s="536"/>
      <c r="CL224" s="537"/>
    </row>
    <row r="225" spans="1:90" ht="15" customHeight="1" x14ac:dyDescent="0.3">
      <c r="A225" s="604"/>
      <c r="B225" s="623"/>
      <c r="C225" s="536"/>
      <c r="D225" s="536"/>
      <c r="E225" s="538" t="s">
        <v>314</v>
      </c>
      <c r="F225" s="541">
        <v>0</v>
      </c>
      <c r="G225" s="535"/>
      <c r="H225" s="536"/>
      <c r="I225" s="536"/>
      <c r="J225" s="536"/>
      <c r="K225" s="536"/>
      <c r="L225" s="536"/>
      <c r="M225" s="536"/>
      <c r="N225" s="536"/>
      <c r="O225" s="536"/>
      <c r="P225" s="536"/>
      <c r="Q225" s="536"/>
      <c r="R225" s="542"/>
      <c r="S225" s="539"/>
      <c r="T225" s="536"/>
      <c r="U225" s="536"/>
      <c r="V225" s="536"/>
      <c r="W225" s="536"/>
      <c r="X225" s="536"/>
      <c r="Y225" s="538"/>
      <c r="Z225" s="538"/>
      <c r="AA225" s="538"/>
      <c r="AB225" s="538"/>
      <c r="AC225" s="538"/>
      <c r="AD225" s="491"/>
      <c r="AE225" s="493"/>
      <c r="AF225" s="491"/>
      <c r="AG225" s="491"/>
      <c r="AH225" s="536"/>
      <c r="AI225" s="536"/>
      <c r="AJ225" s="536"/>
      <c r="AK225" s="536"/>
      <c r="AL225" s="536"/>
      <c r="AM225" s="536"/>
      <c r="AN225" s="536"/>
      <c r="AO225" s="536"/>
      <c r="AP225" s="537"/>
      <c r="AQ225" s="535"/>
      <c r="AR225" s="536"/>
      <c r="AS225" s="536"/>
      <c r="AT225" s="536"/>
      <c r="AU225" s="536"/>
      <c r="AV225" s="536"/>
      <c r="AW225" s="536"/>
      <c r="AX225" s="536"/>
      <c r="AY225" s="536"/>
      <c r="AZ225" s="536"/>
      <c r="BA225" s="536"/>
      <c r="BB225" s="537"/>
      <c r="BC225" s="535"/>
      <c r="BD225" s="536"/>
      <c r="BE225" s="536"/>
      <c r="BF225" s="536"/>
      <c r="BG225" s="536"/>
      <c r="BH225" s="536"/>
      <c r="BI225" s="536"/>
      <c r="BJ225" s="536"/>
      <c r="BK225" s="536"/>
      <c r="BL225" s="536"/>
      <c r="BM225" s="536"/>
      <c r="BN225" s="537"/>
      <c r="BO225" s="535"/>
      <c r="BP225" s="536"/>
      <c r="BQ225" s="536"/>
      <c r="BR225" s="536"/>
      <c r="BS225" s="536"/>
      <c r="BT225" s="536"/>
      <c r="BU225" s="536"/>
      <c r="BV225" s="536"/>
      <c r="BW225" s="536"/>
      <c r="BX225" s="536"/>
      <c r="BY225" s="536"/>
      <c r="BZ225" s="537"/>
      <c r="CA225" s="536"/>
      <c r="CB225" s="536"/>
      <c r="CC225" s="536"/>
      <c r="CD225" s="536"/>
      <c r="CE225" s="536"/>
      <c r="CF225" s="536"/>
      <c r="CG225" s="536"/>
      <c r="CH225" s="536"/>
      <c r="CI225" s="536"/>
      <c r="CJ225" s="536"/>
      <c r="CK225" s="536"/>
      <c r="CL225" s="537"/>
    </row>
    <row r="226" spans="1:90" ht="15" customHeight="1" x14ac:dyDescent="0.3">
      <c r="A226" s="604"/>
      <c r="B226" s="623"/>
      <c r="C226" s="49" t="s">
        <v>301</v>
      </c>
      <c r="D226" s="536" t="s">
        <v>113</v>
      </c>
      <c r="E226" s="536"/>
      <c r="F226" s="541"/>
      <c r="G226" s="535"/>
      <c r="H226" s="536"/>
      <c r="I226" s="536"/>
      <c r="J226" s="536"/>
      <c r="K226" s="536"/>
      <c r="L226" s="536"/>
      <c r="M226" s="536"/>
      <c r="N226" s="536"/>
      <c r="O226" s="536"/>
      <c r="P226" s="536"/>
      <c r="Q226" s="536"/>
      <c r="R226" s="542"/>
      <c r="S226" s="539"/>
      <c r="T226" s="538"/>
      <c r="U226" s="538"/>
      <c r="V226" s="538"/>
      <c r="W226" s="538"/>
      <c r="X226" s="538"/>
      <c r="Y226" s="538"/>
      <c r="Z226" s="538"/>
      <c r="AA226" s="538"/>
      <c r="AB226" s="538"/>
      <c r="AC226" s="538"/>
      <c r="AD226" s="538"/>
      <c r="AE226" s="539"/>
      <c r="AF226" s="538"/>
      <c r="AG226" s="538"/>
      <c r="AH226" s="538"/>
      <c r="AI226" s="538"/>
      <c r="AJ226" s="538"/>
      <c r="AK226" s="538"/>
      <c r="AL226" s="538"/>
      <c r="AM226" s="538"/>
      <c r="AN226" s="538"/>
      <c r="AO226" s="538"/>
      <c r="AP226" s="542"/>
      <c r="AQ226" s="535"/>
      <c r="AR226" s="536"/>
      <c r="AS226" s="536"/>
      <c r="AT226" s="536"/>
      <c r="AU226" s="536"/>
      <c r="AV226" s="536"/>
      <c r="AW226" s="536"/>
      <c r="AX226" s="536"/>
      <c r="AY226" s="536"/>
      <c r="AZ226" s="536"/>
      <c r="BA226" s="536"/>
      <c r="BB226" s="537"/>
      <c r="BC226" s="535"/>
      <c r="BD226" s="536"/>
      <c r="BE226" s="536"/>
      <c r="BF226" s="536"/>
      <c r="BG226" s="536"/>
      <c r="BH226" s="536"/>
      <c r="BI226" s="536"/>
      <c r="BJ226" s="536"/>
      <c r="BK226" s="536"/>
      <c r="BL226" s="536"/>
      <c r="BM226" s="536"/>
      <c r="BN226" s="537"/>
      <c r="BO226" s="535"/>
      <c r="BP226" s="536"/>
      <c r="BQ226" s="536"/>
      <c r="BR226" s="536"/>
      <c r="BS226" s="536"/>
      <c r="BT226" s="536"/>
      <c r="BU226" s="536"/>
      <c r="BV226" s="536"/>
      <c r="BW226" s="536"/>
      <c r="BX226" s="536"/>
      <c r="BY226" s="536"/>
      <c r="BZ226" s="537"/>
      <c r="CA226" s="536"/>
      <c r="CB226" s="536"/>
      <c r="CC226" s="536"/>
      <c r="CD226" s="536"/>
      <c r="CE226" s="536"/>
      <c r="CF226" s="536"/>
      <c r="CG226" s="536"/>
      <c r="CH226" s="536"/>
      <c r="CI226" s="536"/>
      <c r="CJ226" s="536"/>
      <c r="CK226" s="536"/>
      <c r="CL226" s="537"/>
    </row>
    <row r="227" spans="1:90" ht="15" customHeight="1" x14ac:dyDescent="0.3">
      <c r="A227" s="604"/>
      <c r="B227" s="623"/>
      <c r="C227" s="536" t="s">
        <v>302</v>
      </c>
      <c r="D227" s="536"/>
      <c r="E227" s="538" t="s">
        <v>303</v>
      </c>
      <c r="F227" s="541">
        <v>0</v>
      </c>
      <c r="G227" s="535"/>
      <c r="H227" s="536"/>
      <c r="I227" s="536"/>
      <c r="J227" s="536"/>
      <c r="K227" s="536"/>
      <c r="L227" s="536"/>
      <c r="M227" s="536"/>
      <c r="N227" s="536"/>
      <c r="O227" s="536"/>
      <c r="P227" s="536"/>
      <c r="Q227" s="536"/>
      <c r="R227" s="542"/>
      <c r="S227" s="539"/>
      <c r="T227" s="538"/>
      <c r="U227" s="538"/>
      <c r="V227" s="538"/>
      <c r="W227" s="538"/>
      <c r="X227" s="538"/>
      <c r="Y227" s="538"/>
      <c r="Z227" s="538"/>
      <c r="AA227" s="538"/>
      <c r="AB227" s="538"/>
      <c r="AC227" s="538"/>
      <c r="AD227" s="538"/>
      <c r="AE227" s="539"/>
      <c r="AF227" s="538"/>
      <c r="AG227" s="420"/>
      <c r="AH227" s="420"/>
      <c r="AI227" s="420"/>
      <c r="AJ227" s="420"/>
      <c r="AK227" s="538"/>
      <c r="AL227" s="538"/>
      <c r="AM227" s="538"/>
      <c r="AN227" s="538"/>
      <c r="AO227" s="538"/>
      <c r="AP227" s="542"/>
      <c r="AQ227" s="535"/>
      <c r="AR227" s="536"/>
      <c r="AS227" s="536"/>
      <c r="AT227" s="536"/>
      <c r="AU227" s="536"/>
      <c r="AV227" s="536"/>
      <c r="AW227" s="536"/>
      <c r="AX227" s="536"/>
      <c r="AY227" s="536"/>
      <c r="AZ227" s="536"/>
      <c r="BA227" s="536"/>
      <c r="BB227" s="537"/>
      <c r="BC227" s="535"/>
      <c r="BD227" s="536"/>
      <c r="BE227" s="536"/>
      <c r="BF227" s="536"/>
      <c r="BG227" s="536"/>
      <c r="BH227" s="536"/>
      <c r="BI227" s="536"/>
      <c r="BJ227" s="536"/>
      <c r="BK227" s="536"/>
      <c r="BL227" s="536"/>
      <c r="BM227" s="536"/>
      <c r="BN227" s="537"/>
      <c r="BO227" s="535"/>
      <c r="BP227" s="536"/>
      <c r="BQ227" s="536"/>
      <c r="BR227" s="536"/>
      <c r="BS227" s="536"/>
      <c r="BT227" s="536"/>
      <c r="BU227" s="536"/>
      <c r="BV227" s="536"/>
      <c r="BW227" s="536"/>
      <c r="BX227" s="536"/>
      <c r="BY227" s="536"/>
      <c r="BZ227" s="537"/>
      <c r="CA227" s="536"/>
      <c r="CB227" s="536"/>
      <c r="CC227" s="536"/>
      <c r="CD227" s="536"/>
      <c r="CE227" s="536"/>
      <c r="CF227" s="536"/>
      <c r="CG227" s="536"/>
      <c r="CH227" s="536"/>
      <c r="CI227" s="536"/>
      <c r="CJ227" s="536"/>
      <c r="CK227" s="536"/>
      <c r="CL227" s="537"/>
    </row>
    <row r="228" spans="1:90" ht="15" customHeight="1" x14ac:dyDescent="0.3">
      <c r="A228" s="604"/>
      <c r="B228" s="623"/>
      <c r="C228" s="478" t="s">
        <v>304</v>
      </c>
      <c r="D228" s="536"/>
      <c r="E228" s="538" t="s">
        <v>305</v>
      </c>
      <c r="F228" s="541">
        <v>2810000</v>
      </c>
      <c r="G228" s="535"/>
      <c r="H228" s="536"/>
      <c r="I228" s="536"/>
      <c r="J228" s="536"/>
      <c r="K228" s="536"/>
      <c r="L228" s="536"/>
      <c r="M228" s="536"/>
      <c r="N228" s="536"/>
      <c r="O228" s="536"/>
      <c r="P228" s="536"/>
      <c r="Q228" s="536"/>
      <c r="R228" s="542"/>
      <c r="S228" s="539"/>
      <c r="T228" s="538"/>
      <c r="U228" s="538"/>
      <c r="V228" s="538"/>
      <c r="W228" s="538"/>
      <c r="X228" s="538"/>
      <c r="Y228" s="538"/>
      <c r="Z228" s="538"/>
      <c r="AA228" s="538"/>
      <c r="AB228" s="538"/>
      <c r="AC228" s="538"/>
      <c r="AD228" s="538"/>
      <c r="AE228" s="539"/>
      <c r="AF228" s="538"/>
      <c r="AG228" s="538"/>
      <c r="AH228" s="538"/>
      <c r="AI228" s="538"/>
      <c r="AJ228" s="420"/>
      <c r="AK228" s="420"/>
      <c r="AL228" s="420"/>
      <c r="AM228" s="420"/>
      <c r="AN228" s="420"/>
      <c r="AO228" s="538"/>
      <c r="AP228" s="542"/>
      <c r="AQ228" s="535"/>
      <c r="AR228" s="536"/>
      <c r="AS228" s="536"/>
      <c r="AT228" s="536"/>
      <c r="AU228" s="536"/>
      <c r="AV228" s="536"/>
      <c r="AW228" s="536"/>
      <c r="AX228" s="536"/>
      <c r="AY228" s="536"/>
      <c r="AZ228" s="536"/>
      <c r="BA228" s="536"/>
      <c r="BB228" s="537"/>
      <c r="BC228" s="535"/>
      <c r="BD228" s="536"/>
      <c r="BE228" s="536"/>
      <c r="BF228" s="536"/>
      <c r="BG228" s="536"/>
      <c r="BH228" s="536"/>
      <c r="BI228" s="536"/>
      <c r="BJ228" s="536"/>
      <c r="BK228" s="536"/>
      <c r="BL228" s="536"/>
      <c r="BM228" s="536"/>
      <c r="BN228" s="537"/>
      <c r="BO228" s="535"/>
      <c r="BP228" s="536"/>
      <c r="BQ228" s="536"/>
      <c r="BR228" s="536"/>
      <c r="BS228" s="536"/>
      <c r="BT228" s="536"/>
      <c r="BU228" s="536"/>
      <c r="BV228" s="536"/>
      <c r="BW228" s="536"/>
      <c r="BX228" s="536"/>
      <c r="BY228" s="536"/>
      <c r="BZ228" s="537"/>
      <c r="CA228" s="536"/>
      <c r="CB228" s="536"/>
      <c r="CC228" s="536"/>
      <c r="CD228" s="536"/>
      <c r="CE228" s="536"/>
      <c r="CF228" s="536"/>
      <c r="CG228" s="536"/>
      <c r="CH228" s="536"/>
      <c r="CI228" s="536"/>
      <c r="CJ228" s="536"/>
      <c r="CK228" s="536"/>
      <c r="CL228" s="537"/>
    </row>
    <row r="229" spans="1:90" ht="15" customHeight="1" x14ac:dyDescent="0.3">
      <c r="A229" s="604"/>
      <c r="B229" s="623"/>
      <c r="C229" s="477" t="s">
        <v>306</v>
      </c>
      <c r="D229" s="536"/>
      <c r="E229" s="538" t="s">
        <v>187</v>
      </c>
      <c r="F229" s="541">
        <v>0</v>
      </c>
      <c r="G229" s="535"/>
      <c r="H229" s="536"/>
      <c r="I229" s="536"/>
      <c r="J229" s="536"/>
      <c r="K229" s="536"/>
      <c r="L229" s="536"/>
      <c r="M229" s="536"/>
      <c r="N229" s="536"/>
      <c r="O229" s="536"/>
      <c r="P229" s="536"/>
      <c r="Q229" s="536"/>
      <c r="R229" s="542"/>
      <c r="S229" s="539"/>
      <c r="T229" s="538"/>
      <c r="U229" s="538"/>
      <c r="V229" s="538"/>
      <c r="W229" s="538"/>
      <c r="X229" s="538"/>
      <c r="Y229" s="538"/>
      <c r="Z229" s="538"/>
      <c r="AA229" s="538"/>
      <c r="AB229" s="538"/>
      <c r="AC229" s="538"/>
      <c r="AD229" s="538"/>
      <c r="AE229" s="539"/>
      <c r="AF229" s="538"/>
      <c r="AG229" s="538"/>
      <c r="AH229" s="538"/>
      <c r="AI229" s="538"/>
      <c r="AJ229" s="538"/>
      <c r="AK229" s="538"/>
      <c r="AL229" s="538"/>
      <c r="AM229" s="538"/>
      <c r="AN229" s="538"/>
      <c r="AO229" s="420"/>
      <c r="AP229" s="425"/>
      <c r="AQ229" s="535"/>
      <c r="AR229" s="536"/>
      <c r="AS229" s="536"/>
      <c r="AT229" s="536"/>
      <c r="AU229" s="536"/>
      <c r="AV229" s="536"/>
      <c r="AW229" s="536"/>
      <c r="AX229" s="536"/>
      <c r="AY229" s="536"/>
      <c r="AZ229" s="536"/>
      <c r="BA229" s="536"/>
      <c r="BB229" s="537"/>
      <c r="BC229" s="535"/>
      <c r="BD229" s="536"/>
      <c r="BE229" s="536"/>
      <c r="BF229" s="536"/>
      <c r="BG229" s="536"/>
      <c r="BH229" s="536"/>
      <c r="BI229" s="536"/>
      <c r="BJ229" s="536"/>
      <c r="BK229" s="536"/>
      <c r="BL229" s="536"/>
      <c r="BM229" s="536"/>
      <c r="BN229" s="537"/>
      <c r="BO229" s="535"/>
      <c r="BP229" s="536"/>
      <c r="BQ229" s="536"/>
      <c r="BR229" s="536"/>
      <c r="BS229" s="536"/>
      <c r="BT229" s="536"/>
      <c r="BU229" s="536"/>
      <c r="BV229" s="536"/>
      <c r="BW229" s="536"/>
      <c r="BX229" s="536"/>
      <c r="BY229" s="536"/>
      <c r="BZ229" s="537"/>
      <c r="CA229" s="536"/>
      <c r="CB229" s="536"/>
      <c r="CC229" s="536"/>
      <c r="CD229" s="536"/>
      <c r="CE229" s="536"/>
      <c r="CF229" s="536"/>
      <c r="CG229" s="536"/>
      <c r="CH229" s="536"/>
      <c r="CI229" s="536"/>
      <c r="CJ229" s="536"/>
      <c r="CK229" s="536"/>
      <c r="CL229" s="537"/>
    </row>
    <row r="230" spans="1:90" ht="15" customHeight="1" x14ac:dyDescent="0.3">
      <c r="A230" s="604"/>
      <c r="B230" s="623"/>
      <c r="C230" s="536"/>
      <c r="D230" s="536"/>
      <c r="E230" s="538"/>
      <c r="F230" s="541"/>
      <c r="G230" s="535"/>
      <c r="H230" s="536"/>
      <c r="I230" s="536"/>
      <c r="J230" s="536"/>
      <c r="K230" s="536"/>
      <c r="L230" s="536"/>
      <c r="M230" s="536"/>
      <c r="N230" s="536"/>
      <c r="O230" s="536"/>
      <c r="P230" s="536"/>
      <c r="Q230" s="536"/>
      <c r="R230" s="542"/>
      <c r="S230" s="539"/>
      <c r="T230" s="538"/>
      <c r="U230" s="538"/>
      <c r="V230" s="538"/>
      <c r="W230" s="538"/>
      <c r="X230" s="538"/>
      <c r="Y230" s="538"/>
      <c r="Z230" s="538"/>
      <c r="AA230" s="538"/>
      <c r="AB230" s="538"/>
      <c r="AC230" s="538"/>
      <c r="AD230" s="538"/>
      <c r="AE230" s="539"/>
      <c r="AF230" s="538"/>
      <c r="AG230" s="538"/>
      <c r="AH230" s="538"/>
      <c r="AI230" s="538"/>
      <c r="AJ230" s="538"/>
      <c r="AK230" s="538"/>
      <c r="AL230" s="538"/>
      <c r="AM230" s="538"/>
      <c r="AN230" s="538"/>
      <c r="AO230" s="538"/>
      <c r="AP230" s="542"/>
      <c r="AQ230" s="535"/>
      <c r="AR230" s="536"/>
      <c r="AS230" s="536"/>
      <c r="AT230" s="536"/>
      <c r="AU230" s="536"/>
      <c r="AV230" s="536"/>
      <c r="AW230" s="536"/>
      <c r="AX230" s="536"/>
      <c r="AY230" s="536"/>
      <c r="AZ230" s="536"/>
      <c r="BA230" s="536"/>
      <c r="BB230" s="537"/>
      <c r="BC230" s="535"/>
      <c r="BD230" s="536"/>
      <c r="BE230" s="536"/>
      <c r="BF230" s="536"/>
      <c r="BG230" s="536"/>
      <c r="BH230" s="536"/>
      <c r="BI230" s="536"/>
      <c r="BJ230" s="536"/>
      <c r="BK230" s="536"/>
      <c r="BL230" s="536"/>
      <c r="BM230" s="536"/>
      <c r="BN230" s="537"/>
      <c r="BO230" s="535"/>
      <c r="BP230" s="536"/>
      <c r="BQ230" s="536"/>
      <c r="BR230" s="536"/>
      <c r="BS230" s="536"/>
      <c r="BT230" s="536"/>
      <c r="BU230" s="536"/>
      <c r="BV230" s="536"/>
      <c r="BW230" s="536"/>
      <c r="BX230" s="536"/>
      <c r="BY230" s="536"/>
      <c r="BZ230" s="537"/>
      <c r="CA230" s="536"/>
      <c r="CB230" s="536"/>
      <c r="CC230" s="536"/>
      <c r="CD230" s="536"/>
      <c r="CE230" s="536"/>
      <c r="CF230" s="536"/>
      <c r="CG230" s="536"/>
      <c r="CH230" s="536"/>
      <c r="CI230" s="536"/>
      <c r="CJ230" s="536"/>
      <c r="CK230" s="536"/>
      <c r="CL230" s="537"/>
    </row>
    <row r="231" spans="1:90" ht="15" customHeight="1" thickBot="1" x14ac:dyDescent="0.35">
      <c r="A231" s="605"/>
      <c r="B231" s="624"/>
      <c r="C231" s="533"/>
      <c r="D231" s="533"/>
      <c r="E231" s="428" t="s">
        <v>160</v>
      </c>
      <c r="F231" s="543">
        <v>3000000</v>
      </c>
      <c r="G231" s="532"/>
      <c r="H231" s="533"/>
      <c r="I231" s="533"/>
      <c r="J231" s="533"/>
      <c r="K231" s="533"/>
      <c r="L231" s="533"/>
      <c r="M231" s="533"/>
      <c r="N231" s="533"/>
      <c r="O231" s="533"/>
      <c r="P231" s="533"/>
      <c r="Q231" s="533"/>
      <c r="R231" s="534"/>
      <c r="S231" s="532"/>
      <c r="T231" s="533"/>
      <c r="U231" s="533"/>
      <c r="V231" s="533"/>
      <c r="W231" s="533"/>
      <c r="X231" s="533"/>
      <c r="Y231" s="533"/>
      <c r="Z231" s="533"/>
      <c r="AA231" s="533"/>
      <c r="AB231" s="533"/>
      <c r="AC231" s="533"/>
      <c r="AD231" s="533"/>
      <c r="AE231" s="532"/>
      <c r="AF231" s="533"/>
      <c r="AG231" s="533"/>
      <c r="AH231" s="533"/>
      <c r="AI231" s="533"/>
      <c r="AJ231" s="533"/>
      <c r="AK231" s="533"/>
      <c r="AL231" s="533"/>
      <c r="AM231" s="533"/>
      <c r="AN231" s="533"/>
      <c r="AO231" s="533"/>
      <c r="AP231" s="534"/>
      <c r="AQ231" s="532"/>
      <c r="AR231" s="533"/>
      <c r="AS231" s="533"/>
      <c r="AT231" s="533"/>
      <c r="AU231" s="533"/>
      <c r="AV231" s="533"/>
      <c r="AW231" s="533"/>
      <c r="AX231" s="533"/>
      <c r="AY231" s="533"/>
      <c r="AZ231" s="533"/>
      <c r="BA231" s="533"/>
      <c r="BB231" s="534"/>
      <c r="BC231" s="532"/>
      <c r="BD231" s="533"/>
      <c r="BE231" s="533"/>
      <c r="BF231" s="533"/>
      <c r="BG231" s="533"/>
      <c r="BH231" s="533"/>
      <c r="BI231" s="533"/>
      <c r="BJ231" s="533"/>
      <c r="BK231" s="533"/>
      <c r="BL231" s="533"/>
      <c r="BM231" s="533"/>
      <c r="BN231" s="534"/>
      <c r="BO231" s="532"/>
      <c r="BP231" s="533"/>
      <c r="BQ231" s="533"/>
      <c r="BR231" s="533"/>
      <c r="BS231" s="533"/>
      <c r="BT231" s="533"/>
      <c r="BU231" s="533"/>
      <c r="BV231" s="533"/>
      <c r="BW231" s="533"/>
      <c r="BX231" s="533"/>
      <c r="BY231" s="533"/>
      <c r="BZ231" s="534"/>
      <c r="CA231" s="536"/>
      <c r="CB231" s="536"/>
      <c r="CC231" s="536"/>
      <c r="CD231" s="536"/>
      <c r="CE231" s="536"/>
      <c r="CF231" s="536"/>
      <c r="CG231" s="536"/>
      <c r="CH231" s="536"/>
      <c r="CI231" s="536"/>
      <c r="CJ231" s="536"/>
      <c r="CK231" s="536"/>
      <c r="CL231" s="537"/>
    </row>
    <row r="232" spans="1:90" ht="15" customHeight="1" x14ac:dyDescent="0.3">
      <c r="A232" s="603" t="s">
        <v>460</v>
      </c>
      <c r="B232" s="192">
        <v>131</v>
      </c>
      <c r="C232" s="52" t="s">
        <v>107</v>
      </c>
      <c r="D232" s="56" t="s">
        <v>112</v>
      </c>
      <c r="E232" s="56"/>
      <c r="F232" s="65"/>
      <c r="G232" s="145">
        <v>1</v>
      </c>
      <c r="H232" s="124">
        <v>2</v>
      </c>
      <c r="I232" s="124">
        <v>3</v>
      </c>
      <c r="J232" s="124">
        <v>4</v>
      </c>
      <c r="K232" s="124">
        <v>5</v>
      </c>
      <c r="L232" s="124">
        <v>6</v>
      </c>
      <c r="M232" s="124">
        <v>7</v>
      </c>
      <c r="N232" s="124">
        <v>8</v>
      </c>
      <c r="O232" s="124">
        <v>9</v>
      </c>
      <c r="P232" s="124">
        <v>10</v>
      </c>
      <c r="Q232" s="124">
        <v>11</v>
      </c>
      <c r="R232" s="140">
        <v>12</v>
      </c>
      <c r="S232" s="145">
        <v>1</v>
      </c>
      <c r="T232" s="124">
        <v>2</v>
      </c>
      <c r="U232" s="124">
        <v>3</v>
      </c>
      <c r="V232" s="124">
        <v>4</v>
      </c>
      <c r="W232" s="124">
        <v>5</v>
      </c>
      <c r="X232" s="124">
        <v>6</v>
      </c>
      <c r="Y232" s="124">
        <v>7</v>
      </c>
      <c r="Z232" s="124">
        <v>8</v>
      </c>
      <c r="AA232" s="124">
        <v>9</v>
      </c>
      <c r="AB232" s="124">
        <v>10</v>
      </c>
      <c r="AC232" s="124">
        <v>11</v>
      </c>
      <c r="AD232" s="140">
        <v>12</v>
      </c>
      <c r="AE232" s="145">
        <v>1</v>
      </c>
      <c r="AF232" s="124">
        <v>2</v>
      </c>
      <c r="AG232" s="124">
        <v>3</v>
      </c>
      <c r="AH232" s="124">
        <v>4</v>
      </c>
      <c r="AI232" s="124">
        <v>5</v>
      </c>
      <c r="AJ232" s="124">
        <v>6</v>
      </c>
      <c r="AK232" s="124">
        <v>7</v>
      </c>
      <c r="AL232" s="124">
        <v>8</v>
      </c>
      <c r="AM232" s="124">
        <v>9</v>
      </c>
      <c r="AN232" s="124">
        <v>10</v>
      </c>
      <c r="AO232" s="124">
        <v>11</v>
      </c>
      <c r="AP232" s="140">
        <v>12</v>
      </c>
      <c r="AQ232" s="145">
        <v>1</v>
      </c>
      <c r="AR232" s="124">
        <v>2</v>
      </c>
      <c r="AS232" s="124">
        <v>3</v>
      </c>
      <c r="AT232" s="124">
        <v>4</v>
      </c>
      <c r="AU232" s="124">
        <v>5</v>
      </c>
      <c r="AV232" s="124">
        <v>6</v>
      </c>
      <c r="AW232" s="124">
        <v>7</v>
      </c>
      <c r="AX232" s="124">
        <v>8</v>
      </c>
      <c r="AY232" s="124">
        <v>9</v>
      </c>
      <c r="AZ232" s="124">
        <v>10</v>
      </c>
      <c r="BA232" s="124">
        <v>11</v>
      </c>
      <c r="BB232" s="140">
        <v>12</v>
      </c>
      <c r="BC232" s="145">
        <v>1</v>
      </c>
      <c r="BD232" s="124">
        <v>2</v>
      </c>
      <c r="BE232" s="124">
        <v>3</v>
      </c>
      <c r="BF232" s="124">
        <v>4</v>
      </c>
      <c r="BG232" s="124">
        <v>5</v>
      </c>
      <c r="BH232" s="124">
        <v>6</v>
      </c>
      <c r="BI232" s="124">
        <v>7</v>
      </c>
      <c r="BJ232" s="124">
        <v>8</v>
      </c>
      <c r="BK232" s="124">
        <v>9</v>
      </c>
      <c r="BL232" s="124">
        <v>10</v>
      </c>
      <c r="BM232" s="124">
        <v>11</v>
      </c>
      <c r="BN232" s="140">
        <v>12</v>
      </c>
      <c r="BO232" s="145">
        <v>1</v>
      </c>
      <c r="BP232" s="124">
        <v>2</v>
      </c>
      <c r="BQ232" s="124">
        <v>3</v>
      </c>
      <c r="BR232" s="124">
        <v>4</v>
      </c>
      <c r="BS232" s="124">
        <v>5</v>
      </c>
      <c r="BT232" s="124">
        <v>6</v>
      </c>
      <c r="BU232" s="124">
        <v>7</v>
      </c>
      <c r="BV232" s="124">
        <v>8</v>
      </c>
      <c r="BW232" s="124">
        <v>9</v>
      </c>
      <c r="BX232" s="124">
        <v>10</v>
      </c>
      <c r="BY232" s="124">
        <v>11</v>
      </c>
      <c r="BZ232" s="140">
        <v>12</v>
      </c>
      <c r="CA232" s="132">
        <v>1</v>
      </c>
      <c r="CB232" s="124">
        <v>2</v>
      </c>
      <c r="CC232" s="124">
        <v>3</v>
      </c>
      <c r="CD232" s="124">
        <v>4</v>
      </c>
      <c r="CE232" s="124">
        <v>5</v>
      </c>
      <c r="CF232" s="124">
        <v>6</v>
      </c>
      <c r="CG232" s="124">
        <v>7</v>
      </c>
      <c r="CH232" s="124">
        <v>8</v>
      </c>
      <c r="CI232" s="124">
        <v>9</v>
      </c>
      <c r="CJ232" s="124">
        <v>10</v>
      </c>
      <c r="CK232" s="124">
        <v>11</v>
      </c>
      <c r="CL232" s="124">
        <v>12</v>
      </c>
    </row>
    <row r="233" spans="1:90" ht="15" customHeight="1" x14ac:dyDescent="0.3">
      <c r="A233" s="604"/>
      <c r="C233" s="60"/>
      <c r="D233" s="60"/>
      <c r="E233" s="60" t="s">
        <v>169</v>
      </c>
      <c r="F233" s="66">
        <v>0</v>
      </c>
      <c r="G233" s="87"/>
      <c r="H233" s="82"/>
      <c r="I233" s="82"/>
      <c r="J233" s="82"/>
      <c r="K233" s="93"/>
      <c r="L233" s="93"/>
      <c r="M233" s="93"/>
      <c r="N233" s="93"/>
      <c r="O233" s="93"/>
      <c r="P233" s="93"/>
      <c r="Q233" s="93"/>
      <c r="R233" s="88"/>
      <c r="S233" s="92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88"/>
      <c r="AE233" s="84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6"/>
      <c r="AQ233" s="84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6"/>
      <c r="BC233" s="84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6"/>
      <c r="BO233" s="84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6"/>
      <c r="CA233" s="134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6"/>
    </row>
    <row r="234" spans="1:90" ht="15" customHeight="1" x14ac:dyDescent="0.3">
      <c r="A234" s="604"/>
      <c r="C234" s="60"/>
      <c r="D234" s="60"/>
      <c r="E234" s="60" t="s">
        <v>179</v>
      </c>
      <c r="F234" s="66">
        <v>200000</v>
      </c>
      <c r="G234" s="84"/>
      <c r="H234" s="85"/>
      <c r="I234" s="93"/>
      <c r="J234" s="93"/>
      <c r="K234" s="93"/>
      <c r="L234" s="93"/>
      <c r="M234" s="93"/>
      <c r="N234" s="93"/>
      <c r="O234" s="93"/>
      <c r="P234" s="93"/>
      <c r="Q234" s="93"/>
      <c r="R234" s="88"/>
      <c r="S234" s="87"/>
      <c r="T234" s="82"/>
      <c r="U234" s="82"/>
      <c r="V234" s="82"/>
      <c r="W234" s="82"/>
      <c r="X234" s="82"/>
      <c r="Y234" s="82"/>
      <c r="Z234" s="93"/>
      <c r="AA234" s="93"/>
      <c r="AB234" s="93"/>
      <c r="AC234" s="93"/>
      <c r="AD234" s="86"/>
      <c r="AE234" s="160"/>
      <c r="AF234" s="114"/>
      <c r="AG234" s="114"/>
      <c r="AH234" s="114"/>
      <c r="AI234" s="114"/>
      <c r="AJ234" s="114"/>
      <c r="AK234" s="114"/>
      <c r="AL234" s="114"/>
      <c r="AM234" s="114"/>
      <c r="AN234" s="114"/>
      <c r="AO234" s="114"/>
      <c r="AP234" s="157"/>
      <c r="AQ234" s="84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6"/>
      <c r="BC234" s="84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6"/>
      <c r="BO234" s="84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6"/>
      <c r="CA234" s="134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6"/>
    </row>
    <row r="235" spans="1:90" ht="15" customHeight="1" x14ac:dyDescent="0.3">
      <c r="A235" s="604"/>
      <c r="C235" s="60"/>
      <c r="D235" s="60"/>
      <c r="E235" s="62" t="s">
        <v>170</v>
      </c>
      <c r="F235" s="66"/>
      <c r="G235" s="84"/>
      <c r="H235" s="85"/>
      <c r="I235" s="93"/>
      <c r="J235" s="93"/>
      <c r="K235" s="93"/>
      <c r="L235" s="93"/>
      <c r="M235" s="93"/>
      <c r="N235" s="93"/>
      <c r="O235" s="93"/>
      <c r="P235" s="93"/>
      <c r="Q235" s="93"/>
      <c r="R235" s="88"/>
      <c r="S235" s="92"/>
      <c r="T235" s="93"/>
      <c r="U235" s="93"/>
      <c r="V235" s="93"/>
      <c r="W235" s="93"/>
      <c r="X235" s="93"/>
      <c r="Y235" s="93"/>
      <c r="Z235" s="82"/>
      <c r="AA235" s="82"/>
      <c r="AB235" s="82"/>
      <c r="AC235" s="82"/>
      <c r="AD235" s="83"/>
      <c r="AE235" s="92"/>
      <c r="AF235" s="93"/>
      <c r="AG235" s="93"/>
      <c r="AH235" s="93"/>
      <c r="AI235" s="93"/>
      <c r="AJ235" s="93"/>
      <c r="AK235" s="93"/>
      <c r="AL235" s="85"/>
      <c r="AM235" s="85"/>
      <c r="AN235" s="85"/>
      <c r="AO235" s="85"/>
      <c r="AP235" s="86"/>
      <c r="AQ235" s="84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6"/>
      <c r="BC235" s="84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6"/>
      <c r="BO235" s="84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6"/>
      <c r="CA235" s="134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6"/>
    </row>
    <row r="236" spans="1:90" ht="15" customHeight="1" x14ac:dyDescent="0.3">
      <c r="A236" s="604"/>
      <c r="C236" s="60" t="s">
        <v>259</v>
      </c>
      <c r="D236" s="60" t="s">
        <v>113</v>
      </c>
      <c r="E236" s="60"/>
      <c r="F236" s="66"/>
      <c r="G236" s="84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8"/>
      <c r="S236" s="92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88"/>
      <c r="AE236" s="92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88"/>
      <c r="AQ236" s="84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6"/>
      <c r="BC236" s="84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6"/>
      <c r="BO236" s="84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6"/>
      <c r="CA236" s="134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6"/>
    </row>
    <row r="237" spans="1:90" ht="15" customHeight="1" x14ac:dyDescent="0.3">
      <c r="A237" s="604"/>
      <c r="C237" s="60" t="s">
        <v>337</v>
      </c>
      <c r="D237" s="60"/>
      <c r="E237" s="62"/>
      <c r="F237" s="66"/>
      <c r="G237" s="92"/>
      <c r="H237" s="93"/>
      <c r="I237" s="93"/>
      <c r="J237" s="93"/>
      <c r="K237" s="93"/>
      <c r="L237" s="93"/>
      <c r="M237" s="93"/>
      <c r="N237" s="93"/>
      <c r="O237" s="93"/>
      <c r="P237" s="93"/>
      <c r="Q237" s="85"/>
      <c r="R237" s="88"/>
      <c r="S237" s="92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88"/>
      <c r="AE237" s="92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88"/>
      <c r="AQ237" s="166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6"/>
      <c r="BC237" s="84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6"/>
      <c r="BO237" s="84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6"/>
      <c r="CA237" s="134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6"/>
    </row>
    <row r="238" spans="1:90" ht="15" customHeight="1" x14ac:dyDescent="0.3">
      <c r="A238" s="604"/>
      <c r="C238" s="62" t="s">
        <v>338</v>
      </c>
      <c r="D238" s="60"/>
      <c r="E238" s="62" t="s">
        <v>339</v>
      </c>
      <c r="F238" s="66">
        <v>150000</v>
      </c>
      <c r="G238" s="84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8"/>
      <c r="S238" s="92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88"/>
      <c r="AE238" s="89"/>
      <c r="AF238" s="90"/>
      <c r="AG238" s="90"/>
      <c r="AH238" s="90"/>
      <c r="AI238" s="93"/>
      <c r="AJ238" s="93"/>
      <c r="AK238" s="93"/>
      <c r="AL238" s="93"/>
      <c r="AM238" s="93"/>
      <c r="AN238" s="93"/>
      <c r="AO238" s="93"/>
      <c r="AP238" s="88"/>
      <c r="AQ238" s="84"/>
      <c r="AR238" s="93"/>
      <c r="AS238" s="93"/>
      <c r="AT238" s="93"/>
      <c r="AU238" s="93"/>
      <c r="AV238" s="85"/>
      <c r="AW238" s="85"/>
      <c r="AX238" s="85"/>
      <c r="AY238" s="85"/>
      <c r="AZ238" s="85"/>
      <c r="BA238" s="85"/>
      <c r="BB238" s="86"/>
      <c r="BC238" s="84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6"/>
      <c r="BO238" s="84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6"/>
      <c r="CA238" s="134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6"/>
    </row>
    <row r="239" spans="1:90" ht="15" customHeight="1" x14ac:dyDescent="0.3">
      <c r="A239" s="604"/>
      <c r="C239" s="62" t="s">
        <v>340</v>
      </c>
      <c r="D239" s="60"/>
      <c r="E239" s="62" t="s">
        <v>341</v>
      </c>
      <c r="F239" s="66">
        <v>22000000</v>
      </c>
      <c r="G239" s="84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8"/>
      <c r="S239" s="92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88"/>
      <c r="AE239" s="92"/>
      <c r="AF239" s="93"/>
      <c r="AG239" s="93"/>
      <c r="AH239" s="93"/>
      <c r="AI239" s="90"/>
      <c r="AJ239" s="90"/>
      <c r="AK239" s="90"/>
      <c r="AL239" s="90"/>
      <c r="AM239" s="90"/>
      <c r="AN239" s="90"/>
      <c r="AO239" s="90"/>
      <c r="AP239" s="91"/>
      <c r="AQ239" s="89"/>
      <c r="AR239" s="90"/>
      <c r="AS239" s="90"/>
      <c r="AT239" s="90"/>
      <c r="AU239" s="90"/>
      <c r="AV239" s="116"/>
      <c r="AW239" s="116"/>
      <c r="AX239" s="116"/>
      <c r="AY239" s="116"/>
      <c r="AZ239" s="116"/>
      <c r="BA239" s="116"/>
      <c r="BB239" s="167"/>
      <c r="BC239" s="170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67"/>
      <c r="BO239" s="92"/>
      <c r="BP239" s="93"/>
      <c r="BQ239" s="93"/>
      <c r="BR239" s="93"/>
      <c r="BS239" s="93"/>
      <c r="BT239" s="93"/>
      <c r="BU239" s="85"/>
      <c r="BV239" s="85"/>
      <c r="BW239" s="85"/>
      <c r="BX239" s="85"/>
      <c r="BY239" s="85"/>
      <c r="BZ239" s="86"/>
      <c r="CA239" s="134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6"/>
    </row>
    <row r="240" spans="1:90" ht="15" customHeight="1" thickBot="1" x14ac:dyDescent="0.35">
      <c r="A240" s="605"/>
      <c r="B240" s="195"/>
      <c r="C240" s="58"/>
      <c r="D240" s="58"/>
      <c r="E240" s="41" t="s">
        <v>160</v>
      </c>
      <c r="F240" s="47">
        <v>22350000</v>
      </c>
      <c r="G240" s="96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8"/>
      <c r="S240" s="96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8"/>
      <c r="AE240" s="96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8"/>
      <c r="AQ240" s="96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8"/>
      <c r="BC240" s="96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8"/>
      <c r="BO240" s="96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8"/>
      <c r="CA240" s="135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8"/>
    </row>
    <row r="241" spans="1:90" ht="15" customHeight="1" x14ac:dyDescent="0.3">
      <c r="A241" s="603" t="s">
        <v>465</v>
      </c>
      <c r="B241" s="192">
        <v>36</v>
      </c>
      <c r="C241" s="52" t="s">
        <v>342</v>
      </c>
      <c r="D241" s="56" t="s">
        <v>112</v>
      </c>
      <c r="E241" s="56"/>
      <c r="F241" s="65"/>
      <c r="G241" s="145">
        <v>1</v>
      </c>
      <c r="H241" s="124">
        <v>2</v>
      </c>
      <c r="I241" s="124">
        <v>3</v>
      </c>
      <c r="J241" s="124">
        <v>4</v>
      </c>
      <c r="K241" s="124">
        <v>5</v>
      </c>
      <c r="L241" s="124">
        <v>6</v>
      </c>
      <c r="M241" s="124">
        <v>7</v>
      </c>
      <c r="N241" s="124">
        <v>8</v>
      </c>
      <c r="O241" s="124">
        <v>9</v>
      </c>
      <c r="P241" s="124">
        <v>10</v>
      </c>
      <c r="Q241" s="124">
        <v>11</v>
      </c>
      <c r="R241" s="140">
        <v>12</v>
      </c>
      <c r="S241" s="145">
        <v>1</v>
      </c>
      <c r="T241" s="124">
        <v>2</v>
      </c>
      <c r="U241" s="124">
        <v>3</v>
      </c>
      <c r="V241" s="124">
        <v>4</v>
      </c>
      <c r="W241" s="124">
        <v>5</v>
      </c>
      <c r="X241" s="124">
        <v>6</v>
      </c>
      <c r="Y241" s="124">
        <v>7</v>
      </c>
      <c r="Z241" s="124">
        <v>8</v>
      </c>
      <c r="AA241" s="124">
        <v>9</v>
      </c>
      <c r="AB241" s="124">
        <v>10</v>
      </c>
      <c r="AC241" s="124">
        <v>11</v>
      </c>
      <c r="AD241" s="140">
        <v>12</v>
      </c>
      <c r="AE241" s="145">
        <v>1</v>
      </c>
      <c r="AF241" s="124">
        <v>2</v>
      </c>
      <c r="AG241" s="124">
        <v>3</v>
      </c>
      <c r="AH241" s="124">
        <v>4</v>
      </c>
      <c r="AI241" s="124">
        <v>5</v>
      </c>
      <c r="AJ241" s="124">
        <v>6</v>
      </c>
      <c r="AK241" s="124">
        <v>7</v>
      </c>
      <c r="AL241" s="124">
        <v>8</v>
      </c>
      <c r="AM241" s="124">
        <v>9</v>
      </c>
      <c r="AN241" s="124">
        <v>10</v>
      </c>
      <c r="AO241" s="124">
        <v>11</v>
      </c>
      <c r="AP241" s="140">
        <v>12</v>
      </c>
      <c r="AQ241" s="145">
        <v>1</v>
      </c>
      <c r="AR241" s="124">
        <v>2</v>
      </c>
      <c r="AS241" s="124">
        <v>3</v>
      </c>
      <c r="AT241" s="124">
        <v>4</v>
      </c>
      <c r="AU241" s="124">
        <v>5</v>
      </c>
      <c r="AV241" s="124">
        <v>6</v>
      </c>
      <c r="AW241" s="124">
        <v>7</v>
      </c>
      <c r="AX241" s="124">
        <v>8</v>
      </c>
      <c r="AY241" s="124">
        <v>9</v>
      </c>
      <c r="AZ241" s="124">
        <v>10</v>
      </c>
      <c r="BA241" s="124">
        <v>11</v>
      </c>
      <c r="BB241" s="140">
        <v>12</v>
      </c>
      <c r="BC241" s="145">
        <v>1</v>
      </c>
      <c r="BD241" s="124">
        <v>2</v>
      </c>
      <c r="BE241" s="124">
        <v>3</v>
      </c>
      <c r="BF241" s="124">
        <v>4</v>
      </c>
      <c r="BG241" s="124">
        <v>5</v>
      </c>
      <c r="BH241" s="124">
        <v>6</v>
      </c>
      <c r="BI241" s="124">
        <v>7</v>
      </c>
      <c r="BJ241" s="124">
        <v>8</v>
      </c>
      <c r="BK241" s="124">
        <v>9</v>
      </c>
      <c r="BL241" s="124">
        <v>10</v>
      </c>
      <c r="BM241" s="124">
        <v>11</v>
      </c>
      <c r="BN241" s="140">
        <v>12</v>
      </c>
      <c r="BO241" s="145">
        <v>1</v>
      </c>
      <c r="BP241" s="124">
        <v>2</v>
      </c>
      <c r="BQ241" s="124">
        <v>3</v>
      </c>
      <c r="BR241" s="124">
        <v>4</v>
      </c>
      <c r="BS241" s="124">
        <v>5</v>
      </c>
      <c r="BT241" s="124">
        <v>6</v>
      </c>
      <c r="BU241" s="124">
        <v>7</v>
      </c>
      <c r="BV241" s="124">
        <v>8</v>
      </c>
      <c r="BW241" s="124">
        <v>9</v>
      </c>
      <c r="BX241" s="124">
        <v>10</v>
      </c>
      <c r="BY241" s="124">
        <v>11</v>
      </c>
      <c r="BZ241" s="140">
        <v>12</v>
      </c>
      <c r="CA241" s="132">
        <v>1</v>
      </c>
      <c r="CB241" s="124">
        <v>2</v>
      </c>
      <c r="CC241" s="124">
        <v>3</v>
      </c>
      <c r="CD241" s="124">
        <v>4</v>
      </c>
      <c r="CE241" s="124">
        <v>5</v>
      </c>
      <c r="CF241" s="124">
        <v>6</v>
      </c>
      <c r="CG241" s="124">
        <v>7</v>
      </c>
      <c r="CH241" s="124">
        <v>8</v>
      </c>
      <c r="CI241" s="124">
        <v>9</v>
      </c>
      <c r="CJ241" s="124">
        <v>10</v>
      </c>
      <c r="CK241" s="124">
        <v>11</v>
      </c>
      <c r="CL241" s="124">
        <v>12</v>
      </c>
    </row>
    <row r="242" spans="1:90" ht="15" customHeight="1" x14ac:dyDescent="0.3">
      <c r="A242" s="604"/>
      <c r="C242" s="60"/>
      <c r="D242" s="60"/>
      <c r="E242" s="60" t="s">
        <v>343</v>
      </c>
      <c r="F242" s="68">
        <v>484000</v>
      </c>
      <c r="G242" s="84"/>
      <c r="H242" s="85"/>
      <c r="I242" s="85"/>
      <c r="J242" s="85"/>
      <c r="K242" s="85"/>
      <c r="L242" s="85"/>
      <c r="M242" s="85"/>
      <c r="N242" s="82"/>
      <c r="O242" s="82"/>
      <c r="P242" s="82"/>
      <c r="Q242" s="82"/>
      <c r="R242" s="83"/>
      <c r="S242" s="87"/>
      <c r="T242" s="82"/>
      <c r="U242" s="82"/>
      <c r="V242" s="93"/>
      <c r="W242" s="93"/>
      <c r="X242" s="93"/>
      <c r="Y242" s="93"/>
      <c r="Z242" s="93"/>
      <c r="AA242" s="93"/>
      <c r="AB242" s="93"/>
      <c r="AC242" s="93"/>
      <c r="AD242" s="88"/>
      <c r="AE242" s="84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6"/>
      <c r="AQ242" s="84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6"/>
      <c r="BC242" s="84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6"/>
      <c r="BO242" s="84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6"/>
      <c r="CA242" s="134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6"/>
    </row>
    <row r="243" spans="1:90" ht="15" customHeight="1" x14ac:dyDescent="0.3">
      <c r="A243" s="604"/>
      <c r="C243" s="60"/>
      <c r="D243" s="60"/>
      <c r="E243" s="60" t="s">
        <v>344</v>
      </c>
      <c r="F243" s="68">
        <v>200000</v>
      </c>
      <c r="G243" s="84"/>
      <c r="H243" s="85"/>
      <c r="I243" s="85"/>
      <c r="J243" s="85"/>
      <c r="K243" s="85"/>
      <c r="L243" s="85"/>
      <c r="M243" s="85"/>
      <c r="N243" s="93"/>
      <c r="O243" s="93"/>
      <c r="P243" s="93"/>
      <c r="Q243" s="85"/>
      <c r="R243" s="86"/>
      <c r="S243" s="92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86"/>
      <c r="AE243" s="158"/>
      <c r="AF243" s="111"/>
      <c r="AG243" s="111"/>
      <c r="AH243" s="111"/>
      <c r="AI243" s="111"/>
      <c r="AJ243" s="111"/>
      <c r="AK243" s="111"/>
      <c r="AL243" s="114"/>
      <c r="AM243" s="114"/>
      <c r="AN243" s="114"/>
      <c r="AO243" s="114"/>
      <c r="AP243" s="157"/>
      <c r="AQ243" s="84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6"/>
      <c r="BC243" s="84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6"/>
      <c r="BO243" s="84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6"/>
      <c r="CA243" s="134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6"/>
    </row>
    <row r="244" spans="1:90" ht="15" customHeight="1" x14ac:dyDescent="0.3">
      <c r="A244" s="604"/>
      <c r="C244" s="60"/>
      <c r="D244" s="60"/>
      <c r="E244" s="62" t="s">
        <v>170</v>
      </c>
      <c r="F244" s="68"/>
      <c r="G244" s="84"/>
      <c r="H244" s="85"/>
      <c r="I244" s="85"/>
      <c r="J244" s="85"/>
      <c r="K244" s="85"/>
      <c r="L244" s="85"/>
      <c r="M244" s="85"/>
      <c r="N244" s="93"/>
      <c r="O244" s="93"/>
      <c r="P244" s="93"/>
      <c r="Q244" s="85"/>
      <c r="R244" s="86"/>
      <c r="S244" s="92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86"/>
      <c r="AE244" s="92"/>
      <c r="AF244" s="93"/>
      <c r="AG244" s="93"/>
      <c r="AH244" s="93"/>
      <c r="AI244" s="93"/>
      <c r="AJ244" s="93"/>
      <c r="AK244" s="93"/>
      <c r="AL244" s="117"/>
      <c r="AM244" s="117"/>
      <c r="AN244" s="117"/>
      <c r="AO244" s="117"/>
      <c r="AP244" s="161"/>
      <c r="AQ244" s="84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6"/>
      <c r="BC244" s="84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6"/>
      <c r="BO244" s="84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6"/>
      <c r="CA244" s="134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6"/>
    </row>
    <row r="245" spans="1:90" ht="15" customHeight="1" x14ac:dyDescent="0.3">
      <c r="A245" s="604"/>
      <c r="C245" s="60"/>
      <c r="D245" s="60"/>
      <c r="E245" s="62" t="s">
        <v>345</v>
      </c>
      <c r="F245" s="68">
        <v>500000</v>
      </c>
      <c r="G245" s="84"/>
      <c r="H245" s="85"/>
      <c r="I245" s="85"/>
      <c r="J245" s="85"/>
      <c r="K245" s="85"/>
      <c r="L245" s="85"/>
      <c r="M245" s="85"/>
      <c r="N245" s="93"/>
      <c r="O245" s="93"/>
      <c r="P245" s="93"/>
      <c r="Q245" s="85"/>
      <c r="R245" s="86"/>
      <c r="S245" s="92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86"/>
      <c r="AE245" s="92"/>
      <c r="AF245" s="93"/>
      <c r="AG245" s="93"/>
      <c r="AH245" s="93"/>
      <c r="AI245" s="93"/>
      <c r="AJ245" s="93"/>
      <c r="AK245" s="93"/>
      <c r="AL245" s="118"/>
      <c r="AM245" s="118"/>
      <c r="AN245" s="118"/>
      <c r="AO245" s="118"/>
      <c r="AP245" s="162"/>
      <c r="AQ245" s="84"/>
      <c r="AR245" s="85"/>
      <c r="AS245" s="85"/>
      <c r="AT245" s="82"/>
      <c r="AU245" s="82"/>
      <c r="AV245" s="82"/>
      <c r="AW245" s="82"/>
      <c r="AX245" s="82"/>
      <c r="AY245" s="82"/>
      <c r="AZ245" s="82"/>
      <c r="BA245" s="82"/>
      <c r="BB245" s="86"/>
      <c r="BC245" s="84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6"/>
      <c r="BO245" s="84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6"/>
      <c r="CA245" s="134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6"/>
    </row>
    <row r="246" spans="1:90" ht="15" customHeight="1" x14ac:dyDescent="0.3">
      <c r="A246" s="604"/>
      <c r="C246" s="60" t="s">
        <v>267</v>
      </c>
      <c r="D246" s="60"/>
      <c r="E246" s="62" t="s">
        <v>346</v>
      </c>
      <c r="F246" s="68">
        <v>200000</v>
      </c>
      <c r="G246" s="84"/>
      <c r="H246" s="85"/>
      <c r="I246" s="85"/>
      <c r="J246" s="85"/>
      <c r="K246" s="85"/>
      <c r="L246" s="85"/>
      <c r="M246" s="85"/>
      <c r="N246" s="93"/>
      <c r="O246" s="93"/>
      <c r="P246" s="93"/>
      <c r="Q246" s="85"/>
      <c r="R246" s="86"/>
      <c r="S246" s="92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86"/>
      <c r="AE246" s="92"/>
      <c r="AF246" s="93"/>
      <c r="AG246" s="93"/>
      <c r="AH246" s="93"/>
      <c r="AI246" s="93"/>
      <c r="AJ246" s="93"/>
      <c r="AK246" s="93"/>
      <c r="AL246" s="118"/>
      <c r="AM246" s="118"/>
      <c r="AN246" s="118"/>
      <c r="AO246" s="118"/>
      <c r="AP246" s="162"/>
      <c r="AQ246" s="84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6"/>
      <c r="BC246" s="87"/>
      <c r="BD246" s="82"/>
      <c r="BE246" s="82"/>
      <c r="BF246" s="82"/>
      <c r="BG246" s="82"/>
      <c r="BH246" s="82"/>
      <c r="BI246" s="82"/>
      <c r="BJ246" s="85"/>
      <c r="BK246" s="85"/>
      <c r="BL246" s="85"/>
      <c r="BM246" s="85"/>
      <c r="BN246" s="86"/>
      <c r="BO246" s="84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6"/>
      <c r="CA246" s="134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6"/>
    </row>
    <row r="247" spans="1:90" ht="15" customHeight="1" x14ac:dyDescent="0.3">
      <c r="A247" s="604"/>
      <c r="C247" s="60" t="s">
        <v>337</v>
      </c>
      <c r="D247" s="60"/>
      <c r="E247" s="62" t="s">
        <v>170</v>
      </c>
      <c r="F247" s="68"/>
      <c r="G247" s="84"/>
      <c r="H247" s="85"/>
      <c r="I247" s="85"/>
      <c r="J247" s="85"/>
      <c r="K247" s="85"/>
      <c r="L247" s="85"/>
      <c r="M247" s="85"/>
      <c r="N247" s="93"/>
      <c r="O247" s="93"/>
      <c r="P247" s="93"/>
      <c r="Q247" s="85"/>
      <c r="R247" s="86"/>
      <c r="S247" s="92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86"/>
      <c r="AE247" s="84"/>
      <c r="AF247" s="85"/>
      <c r="AG247" s="85"/>
      <c r="AH247" s="85"/>
      <c r="AI247" s="85"/>
      <c r="AJ247" s="85"/>
      <c r="AK247" s="85"/>
      <c r="AL247" s="93"/>
      <c r="AM247" s="93"/>
      <c r="AN247" s="93"/>
      <c r="AO247" s="93"/>
      <c r="AP247" s="88"/>
      <c r="AQ247" s="84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6"/>
      <c r="BC247" s="84"/>
      <c r="BD247" s="85"/>
      <c r="BE247" s="85"/>
      <c r="BF247" s="85"/>
      <c r="BG247" s="85"/>
      <c r="BH247" s="85"/>
      <c r="BI247" s="85"/>
      <c r="BJ247" s="82"/>
      <c r="BK247" s="82"/>
      <c r="BL247" s="82"/>
      <c r="BM247" s="82"/>
      <c r="BN247" s="83"/>
      <c r="BO247" s="84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6"/>
      <c r="CA247" s="134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6"/>
    </row>
    <row r="248" spans="1:90" ht="15" customHeight="1" x14ac:dyDescent="0.3">
      <c r="A248" s="604"/>
      <c r="C248" s="62" t="s">
        <v>338</v>
      </c>
      <c r="D248" s="60" t="s">
        <v>113</v>
      </c>
      <c r="E248" s="60"/>
      <c r="F248" s="66"/>
      <c r="G248" s="84"/>
      <c r="H248" s="85"/>
      <c r="I248" s="85"/>
      <c r="J248" s="85"/>
      <c r="K248" s="85"/>
      <c r="L248" s="85"/>
      <c r="M248" s="85"/>
      <c r="N248" s="93"/>
      <c r="O248" s="93"/>
      <c r="P248" s="93"/>
      <c r="Q248" s="85"/>
      <c r="R248" s="86"/>
      <c r="S248" s="92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88"/>
      <c r="AE248" s="92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88"/>
      <c r="AQ248" s="84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6"/>
      <c r="BC248" s="84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6"/>
      <c r="BO248" s="84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6"/>
      <c r="CA248" s="134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6"/>
    </row>
    <row r="249" spans="1:90" ht="15" customHeight="1" x14ac:dyDescent="0.3">
      <c r="A249" s="604"/>
      <c r="C249" s="62" t="s">
        <v>340</v>
      </c>
      <c r="D249" s="60"/>
      <c r="E249" s="62"/>
      <c r="F249" s="66"/>
      <c r="G249" s="84"/>
      <c r="H249" s="85"/>
      <c r="I249" s="85"/>
      <c r="J249" s="85"/>
      <c r="K249" s="85"/>
      <c r="L249" s="85"/>
      <c r="M249" s="85"/>
      <c r="N249" s="93"/>
      <c r="O249" s="93"/>
      <c r="P249" s="93"/>
      <c r="Q249" s="85"/>
      <c r="R249" s="86"/>
      <c r="S249" s="92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88"/>
      <c r="AE249" s="92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88"/>
      <c r="AQ249" s="92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6"/>
      <c r="BC249" s="84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6"/>
      <c r="BO249" s="84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6"/>
      <c r="CA249" s="134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6"/>
    </row>
    <row r="250" spans="1:90" ht="15" customHeight="1" x14ac:dyDescent="0.3">
      <c r="A250" s="604"/>
      <c r="C250" s="60"/>
      <c r="D250" s="60"/>
      <c r="E250" s="62" t="s">
        <v>347</v>
      </c>
      <c r="F250" s="66">
        <v>150000</v>
      </c>
      <c r="G250" s="84"/>
      <c r="H250" s="85"/>
      <c r="I250" s="85"/>
      <c r="J250" s="85"/>
      <c r="K250" s="85"/>
      <c r="L250" s="85"/>
      <c r="M250" s="85"/>
      <c r="N250" s="93"/>
      <c r="O250" s="93"/>
      <c r="P250" s="93"/>
      <c r="Q250" s="85"/>
      <c r="R250" s="86"/>
      <c r="S250" s="92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88"/>
      <c r="AE250" s="92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88"/>
      <c r="AQ250" s="89"/>
      <c r="AR250" s="90"/>
      <c r="AS250" s="90"/>
      <c r="AT250" s="90"/>
      <c r="AU250" s="93"/>
      <c r="AV250" s="85"/>
      <c r="AW250" s="85"/>
      <c r="AX250" s="85"/>
      <c r="AY250" s="85"/>
      <c r="AZ250" s="85"/>
      <c r="BA250" s="85"/>
      <c r="BB250" s="86"/>
      <c r="BC250" s="84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6"/>
      <c r="BO250" s="84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6"/>
      <c r="CA250" s="134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6"/>
    </row>
    <row r="251" spans="1:90" ht="15" customHeight="1" x14ac:dyDescent="0.3">
      <c r="A251" s="604"/>
      <c r="C251" s="62"/>
      <c r="D251" s="60"/>
      <c r="E251" s="62" t="s">
        <v>348</v>
      </c>
      <c r="F251" s="66">
        <v>12000000</v>
      </c>
      <c r="G251" s="84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6"/>
      <c r="S251" s="92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88"/>
      <c r="AE251" s="92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88"/>
      <c r="AQ251" s="92"/>
      <c r="AR251" s="93"/>
      <c r="AS251" s="93"/>
      <c r="AT251" s="93"/>
      <c r="AU251" s="90"/>
      <c r="AV251" s="112"/>
      <c r="AW251" s="112"/>
      <c r="AX251" s="112"/>
      <c r="AY251" s="112"/>
      <c r="AZ251" s="112"/>
      <c r="BA251" s="112"/>
      <c r="BB251" s="167"/>
      <c r="BC251" s="170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67"/>
      <c r="BO251" s="92"/>
      <c r="BP251" s="93"/>
      <c r="BQ251" s="93"/>
      <c r="BR251" s="93"/>
      <c r="BS251" s="93"/>
      <c r="BT251" s="93"/>
      <c r="BU251" s="85"/>
      <c r="BV251" s="85"/>
      <c r="BW251" s="85"/>
      <c r="BX251" s="85"/>
      <c r="BY251" s="85"/>
      <c r="BZ251" s="86"/>
      <c r="CA251" s="134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6"/>
    </row>
    <row r="252" spans="1:90" ht="15" customHeight="1" x14ac:dyDescent="0.3">
      <c r="A252" s="604"/>
      <c r="C252" s="62"/>
      <c r="D252" s="60"/>
      <c r="E252" s="62" t="s">
        <v>349</v>
      </c>
      <c r="F252" s="66">
        <v>150000</v>
      </c>
      <c r="G252" s="84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6"/>
      <c r="S252" s="92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88"/>
      <c r="AE252" s="92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88"/>
      <c r="AQ252" s="92"/>
      <c r="AR252" s="93"/>
      <c r="AS252" s="93"/>
      <c r="AT252" s="93"/>
      <c r="AU252" s="93"/>
      <c r="AV252" s="116"/>
      <c r="AW252" s="116"/>
      <c r="AX252" s="116"/>
      <c r="AY252" s="116"/>
      <c r="AZ252" s="116"/>
      <c r="BA252" s="116"/>
      <c r="BB252" s="167"/>
      <c r="BC252" s="170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67"/>
      <c r="BO252" s="89"/>
      <c r="BP252" s="90"/>
      <c r="BQ252" s="90"/>
      <c r="BR252" s="90"/>
      <c r="BS252" s="93"/>
      <c r="BT252" s="93"/>
      <c r="BU252" s="85"/>
      <c r="BV252" s="85"/>
      <c r="BW252" s="85"/>
      <c r="BX252" s="85"/>
      <c r="BY252" s="85"/>
      <c r="BZ252" s="86"/>
      <c r="CA252" s="134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6"/>
    </row>
    <row r="253" spans="1:90" ht="15" customHeight="1" x14ac:dyDescent="0.3">
      <c r="A253" s="604"/>
      <c r="C253" s="60"/>
      <c r="D253" s="60"/>
      <c r="E253" s="62" t="s">
        <v>350</v>
      </c>
      <c r="F253" s="66">
        <v>12000000</v>
      </c>
      <c r="G253" s="84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6"/>
      <c r="S253" s="84"/>
      <c r="T253" s="85"/>
      <c r="U253" s="85"/>
      <c r="V253" s="85"/>
      <c r="W253" s="85"/>
      <c r="X253" s="93"/>
      <c r="Y253" s="93"/>
      <c r="Z253" s="93"/>
      <c r="AA253" s="93"/>
      <c r="AB253" s="93"/>
      <c r="AC253" s="93"/>
      <c r="AD253" s="88"/>
      <c r="AE253" s="92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88"/>
      <c r="AQ253" s="92"/>
      <c r="AR253" s="93"/>
      <c r="AS253" s="93"/>
      <c r="AT253" s="93"/>
      <c r="AU253" s="93"/>
      <c r="AV253" s="93"/>
      <c r="AW253" s="93"/>
      <c r="AX253" s="93"/>
      <c r="AY253" s="85"/>
      <c r="AZ253" s="85"/>
      <c r="BA253" s="85"/>
      <c r="BB253" s="86"/>
      <c r="BC253" s="84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6"/>
      <c r="BO253" s="84"/>
      <c r="BP253" s="85"/>
      <c r="BQ253" s="85"/>
      <c r="BR253" s="85"/>
      <c r="BS253" s="90"/>
      <c r="BT253" s="90"/>
      <c r="BU253" s="90"/>
      <c r="BV253" s="90"/>
      <c r="BW253" s="90"/>
      <c r="BX253" s="90"/>
      <c r="BY253" s="90"/>
      <c r="BZ253" s="88"/>
      <c r="CA253" s="137"/>
      <c r="CB253" s="93"/>
      <c r="CC253" s="93"/>
      <c r="CD253" s="93"/>
      <c r="CE253" s="93"/>
      <c r="CF253" s="85"/>
      <c r="CG253" s="85"/>
      <c r="CH253" s="85"/>
      <c r="CI253" s="85"/>
      <c r="CJ253" s="85"/>
      <c r="CK253" s="85"/>
      <c r="CL253" s="86"/>
    </row>
    <row r="254" spans="1:90" ht="15" customHeight="1" x14ac:dyDescent="0.3">
      <c r="A254" s="604"/>
      <c r="C254" s="60"/>
      <c r="D254" s="60"/>
      <c r="E254" s="64" t="s">
        <v>160</v>
      </c>
      <c r="F254" s="69">
        <v>25684000</v>
      </c>
      <c r="G254" s="84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6"/>
      <c r="S254" s="84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6"/>
      <c r="AE254" s="84"/>
      <c r="AF254" s="85"/>
      <c r="AG254" s="85"/>
      <c r="AH254" s="85"/>
      <c r="AI254" s="85"/>
      <c r="AJ254" s="85"/>
      <c r="AK254" s="85"/>
      <c r="AL254" s="85"/>
      <c r="AM254" s="93"/>
      <c r="AN254" s="93"/>
      <c r="AO254" s="93"/>
      <c r="AP254" s="88"/>
      <c r="AQ254" s="92"/>
      <c r="AR254" s="93"/>
      <c r="AS254" s="93"/>
      <c r="AT254" s="93"/>
      <c r="AU254" s="85"/>
      <c r="AV254" s="85"/>
      <c r="AW254" s="85"/>
      <c r="AX254" s="85"/>
      <c r="AY254" s="85"/>
      <c r="AZ254" s="85"/>
      <c r="BA254" s="85"/>
      <c r="BB254" s="86"/>
      <c r="BC254" s="84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6"/>
      <c r="BO254" s="84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6"/>
      <c r="CA254" s="134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6"/>
    </row>
    <row r="255" spans="1:90" ht="15" customHeight="1" thickBot="1" x14ac:dyDescent="0.35">
      <c r="A255" s="605"/>
      <c r="B255" s="195"/>
      <c r="C255" s="58"/>
      <c r="D255" s="58"/>
      <c r="E255" s="71"/>
      <c r="F255" s="72"/>
      <c r="G255" s="96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8"/>
      <c r="S255" s="96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8"/>
      <c r="AE255" s="96"/>
      <c r="AF255" s="97"/>
      <c r="AG255" s="97"/>
      <c r="AH255" s="97"/>
      <c r="AI255" s="97"/>
      <c r="AJ255" s="97"/>
      <c r="AK255" s="97"/>
      <c r="AL255" s="97"/>
      <c r="AM255" s="138"/>
      <c r="AN255" s="138"/>
      <c r="AO255" s="138"/>
      <c r="AP255" s="147"/>
      <c r="AQ255" s="153"/>
      <c r="AR255" s="138"/>
      <c r="AS255" s="138"/>
      <c r="AT255" s="138"/>
      <c r="AU255" s="97"/>
      <c r="AV255" s="97"/>
      <c r="AW255" s="97"/>
      <c r="AX255" s="97"/>
      <c r="AY255" s="97"/>
      <c r="AZ255" s="97"/>
      <c r="BA255" s="97"/>
      <c r="BB255" s="98"/>
      <c r="BC255" s="96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8"/>
      <c r="BO255" s="96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8"/>
      <c r="CA255" s="135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8"/>
    </row>
    <row r="256" spans="1:90" ht="15" customHeight="1" x14ac:dyDescent="0.3">
      <c r="A256" s="603" t="s">
        <v>460</v>
      </c>
      <c r="B256" s="192">
        <v>133</v>
      </c>
      <c r="C256" s="186" t="s">
        <v>351</v>
      </c>
      <c r="D256" s="56" t="s">
        <v>112</v>
      </c>
      <c r="E256" s="48"/>
      <c r="F256" s="65"/>
      <c r="G256" s="145">
        <v>1</v>
      </c>
      <c r="H256" s="124">
        <v>2</v>
      </c>
      <c r="I256" s="124">
        <v>3</v>
      </c>
      <c r="J256" s="124">
        <v>4</v>
      </c>
      <c r="K256" s="124">
        <v>5</v>
      </c>
      <c r="L256" s="124">
        <v>6</v>
      </c>
      <c r="M256" s="124">
        <v>7</v>
      </c>
      <c r="N256" s="124">
        <v>8</v>
      </c>
      <c r="O256" s="124">
        <v>9</v>
      </c>
      <c r="P256" s="124">
        <v>10</v>
      </c>
      <c r="Q256" s="124">
        <v>11</v>
      </c>
      <c r="R256" s="140">
        <v>12</v>
      </c>
      <c r="S256" s="145">
        <v>1</v>
      </c>
      <c r="T256" s="124">
        <v>2</v>
      </c>
      <c r="U256" s="124">
        <v>3</v>
      </c>
      <c r="V256" s="124">
        <v>4</v>
      </c>
      <c r="W256" s="124">
        <v>5</v>
      </c>
      <c r="X256" s="124">
        <v>6</v>
      </c>
      <c r="Y256" s="124">
        <v>7</v>
      </c>
      <c r="Z256" s="124">
        <v>8</v>
      </c>
      <c r="AA256" s="124">
        <v>9</v>
      </c>
      <c r="AB256" s="124">
        <v>10</v>
      </c>
      <c r="AC256" s="124">
        <v>11</v>
      </c>
      <c r="AD256" s="140">
        <v>12</v>
      </c>
      <c r="AE256" s="145">
        <v>1</v>
      </c>
      <c r="AF256" s="124">
        <v>2</v>
      </c>
      <c r="AG256" s="124">
        <v>3</v>
      </c>
      <c r="AH256" s="124">
        <v>4</v>
      </c>
      <c r="AI256" s="124">
        <v>5</v>
      </c>
      <c r="AJ256" s="124">
        <v>6</v>
      </c>
      <c r="AK256" s="124">
        <v>7</v>
      </c>
      <c r="AL256" s="124">
        <v>8</v>
      </c>
      <c r="AM256" s="124">
        <v>9</v>
      </c>
      <c r="AN256" s="124">
        <v>10</v>
      </c>
      <c r="AO256" s="124">
        <v>11</v>
      </c>
      <c r="AP256" s="140">
        <v>12</v>
      </c>
      <c r="AQ256" s="145">
        <v>1</v>
      </c>
      <c r="AR256" s="124">
        <v>2</v>
      </c>
      <c r="AS256" s="124">
        <v>3</v>
      </c>
      <c r="AT256" s="124">
        <v>4</v>
      </c>
      <c r="AU256" s="124">
        <v>5</v>
      </c>
      <c r="AV256" s="124">
        <v>6</v>
      </c>
      <c r="AW256" s="124">
        <v>7</v>
      </c>
      <c r="AX256" s="124">
        <v>8</v>
      </c>
      <c r="AY256" s="124">
        <v>9</v>
      </c>
      <c r="AZ256" s="124">
        <v>10</v>
      </c>
      <c r="BA256" s="124">
        <v>11</v>
      </c>
      <c r="BB256" s="140">
        <v>12</v>
      </c>
      <c r="BC256" s="145">
        <v>1</v>
      </c>
      <c r="BD256" s="124">
        <v>2</v>
      </c>
      <c r="BE256" s="124">
        <v>3</v>
      </c>
      <c r="BF256" s="124">
        <v>4</v>
      </c>
      <c r="BG256" s="124">
        <v>5</v>
      </c>
      <c r="BH256" s="124">
        <v>6</v>
      </c>
      <c r="BI256" s="124">
        <v>7</v>
      </c>
      <c r="BJ256" s="124">
        <v>8</v>
      </c>
      <c r="BK256" s="124">
        <v>9</v>
      </c>
      <c r="BL256" s="124">
        <v>10</v>
      </c>
      <c r="BM256" s="124">
        <v>11</v>
      </c>
      <c r="BN256" s="140">
        <v>12</v>
      </c>
      <c r="BO256" s="145">
        <v>1</v>
      </c>
      <c r="BP256" s="124">
        <v>2</v>
      </c>
      <c r="BQ256" s="124">
        <v>3</v>
      </c>
      <c r="BR256" s="124">
        <v>4</v>
      </c>
      <c r="BS256" s="124">
        <v>5</v>
      </c>
      <c r="BT256" s="124">
        <v>6</v>
      </c>
      <c r="BU256" s="124">
        <v>7</v>
      </c>
      <c r="BV256" s="124">
        <v>8</v>
      </c>
      <c r="BW256" s="124">
        <v>9</v>
      </c>
      <c r="BX256" s="124">
        <v>10</v>
      </c>
      <c r="BY256" s="124">
        <v>11</v>
      </c>
      <c r="BZ256" s="140">
        <v>12</v>
      </c>
      <c r="CA256" s="132">
        <v>1</v>
      </c>
      <c r="CB256" s="124">
        <v>2</v>
      </c>
      <c r="CC256" s="124">
        <v>3</v>
      </c>
      <c r="CD256" s="124">
        <v>4</v>
      </c>
      <c r="CE256" s="124">
        <v>5</v>
      </c>
      <c r="CF256" s="124">
        <v>6</v>
      </c>
      <c r="CG256" s="124">
        <v>7</v>
      </c>
      <c r="CH256" s="124">
        <v>8</v>
      </c>
      <c r="CI256" s="124">
        <v>9</v>
      </c>
      <c r="CJ256" s="124">
        <v>10</v>
      </c>
      <c r="CK256" s="124">
        <v>11</v>
      </c>
      <c r="CL256" s="124">
        <v>12</v>
      </c>
    </row>
    <row r="257" spans="1:90" ht="15" customHeight="1" x14ac:dyDescent="0.3">
      <c r="A257" s="604"/>
      <c r="C257" s="60"/>
      <c r="D257" s="60"/>
      <c r="E257" s="55" t="s">
        <v>352</v>
      </c>
      <c r="F257" s="66">
        <v>89000</v>
      </c>
      <c r="G257" s="84"/>
      <c r="H257" s="85"/>
      <c r="I257" s="85"/>
      <c r="J257" s="93"/>
      <c r="K257" s="93"/>
      <c r="L257" s="93"/>
      <c r="M257" s="93"/>
      <c r="N257" s="93"/>
      <c r="O257" s="93"/>
      <c r="P257" s="93"/>
      <c r="Q257" s="93"/>
      <c r="R257" s="88"/>
      <c r="S257" s="92"/>
      <c r="T257" s="93"/>
      <c r="U257" s="93"/>
      <c r="V257" s="82"/>
      <c r="W257" s="82"/>
      <c r="X257" s="82"/>
      <c r="Y257" s="93"/>
      <c r="Z257" s="93"/>
      <c r="AA257" s="93"/>
      <c r="AB257" s="93"/>
      <c r="AC257" s="93"/>
      <c r="AD257" s="86"/>
      <c r="AE257" s="84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6"/>
      <c r="AQ257" s="84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6"/>
      <c r="BC257" s="84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6"/>
      <c r="BO257" s="84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6"/>
      <c r="CA257" s="134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6"/>
    </row>
    <row r="258" spans="1:90" ht="15" customHeight="1" x14ac:dyDescent="0.3">
      <c r="A258" s="604"/>
      <c r="C258" s="60"/>
      <c r="D258" s="60"/>
      <c r="E258" s="55" t="s">
        <v>353</v>
      </c>
      <c r="F258" s="66">
        <v>150000</v>
      </c>
      <c r="G258" s="84"/>
      <c r="H258" s="85"/>
      <c r="I258" s="85"/>
      <c r="J258" s="85"/>
      <c r="K258" s="85"/>
      <c r="L258" s="93"/>
      <c r="M258" s="93"/>
      <c r="N258" s="93"/>
      <c r="O258" s="93"/>
      <c r="P258" s="93"/>
      <c r="Q258" s="93"/>
      <c r="R258" s="88"/>
      <c r="S258" s="92"/>
      <c r="T258" s="93"/>
      <c r="U258" s="93"/>
      <c r="V258" s="93"/>
      <c r="W258" s="93"/>
      <c r="X258" s="82"/>
      <c r="Y258" s="82"/>
      <c r="Z258" s="82"/>
      <c r="AA258" s="93"/>
      <c r="AB258" s="93"/>
      <c r="AC258" s="93"/>
      <c r="AD258" s="86"/>
      <c r="AE258" s="84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6"/>
      <c r="AQ258" s="84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6"/>
      <c r="BC258" s="84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6"/>
      <c r="BO258" s="84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6"/>
      <c r="CA258" s="134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6"/>
    </row>
    <row r="259" spans="1:90" ht="15" customHeight="1" x14ac:dyDescent="0.3">
      <c r="A259" s="604"/>
      <c r="C259" s="60"/>
      <c r="D259" s="60"/>
      <c r="E259" s="55" t="s">
        <v>179</v>
      </c>
      <c r="F259" s="66">
        <v>200000</v>
      </c>
      <c r="G259" s="84"/>
      <c r="H259" s="85"/>
      <c r="I259" s="85"/>
      <c r="J259" s="85"/>
      <c r="K259" s="85"/>
      <c r="L259" s="85"/>
      <c r="M259" s="85"/>
      <c r="N259" s="85"/>
      <c r="O259" s="93"/>
      <c r="P259" s="93"/>
      <c r="Q259" s="93"/>
      <c r="R259" s="88"/>
      <c r="S259" s="92"/>
      <c r="T259" s="93"/>
      <c r="U259" s="93"/>
      <c r="V259" s="93"/>
      <c r="W259" s="93"/>
      <c r="X259" s="93"/>
      <c r="Y259" s="93"/>
      <c r="Z259" s="93"/>
      <c r="AA259" s="82"/>
      <c r="AB259" s="82"/>
      <c r="AC259" s="82"/>
      <c r="AD259" s="83"/>
      <c r="AE259" s="84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6"/>
      <c r="AQ259" s="84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6"/>
      <c r="BC259" s="84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6"/>
      <c r="BO259" s="84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6"/>
      <c r="CA259" s="134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6"/>
    </row>
    <row r="260" spans="1:90" ht="15" customHeight="1" x14ac:dyDescent="0.3">
      <c r="A260" s="604"/>
      <c r="C260" s="60"/>
      <c r="D260" s="60"/>
      <c r="E260" s="54" t="s">
        <v>170</v>
      </c>
      <c r="F260" s="66"/>
      <c r="G260" s="84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8"/>
      <c r="S260" s="92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86"/>
      <c r="AE260" s="87"/>
      <c r="AF260" s="82"/>
      <c r="AG260" s="82"/>
      <c r="AH260" s="82"/>
      <c r="AI260" s="82"/>
      <c r="AJ260" s="82"/>
      <c r="AK260" s="82"/>
      <c r="AL260" s="85"/>
      <c r="AM260" s="85"/>
      <c r="AN260" s="85"/>
      <c r="AO260" s="85"/>
      <c r="AP260" s="86"/>
      <c r="AQ260" s="84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6"/>
      <c r="BC260" s="84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6"/>
      <c r="BO260" s="84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6"/>
      <c r="CA260" s="134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6"/>
    </row>
    <row r="261" spans="1:90" ht="15" customHeight="1" x14ac:dyDescent="0.3">
      <c r="A261" s="604"/>
      <c r="C261" s="60"/>
      <c r="D261" s="60"/>
      <c r="E261" s="54" t="s">
        <v>354</v>
      </c>
      <c r="F261" s="66">
        <v>2000000</v>
      </c>
      <c r="G261" s="84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8"/>
      <c r="S261" s="92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86"/>
      <c r="AE261" s="84"/>
      <c r="AF261" s="85"/>
      <c r="AG261" s="85"/>
      <c r="AH261" s="85"/>
      <c r="AI261" s="85"/>
      <c r="AJ261" s="85"/>
      <c r="AK261" s="82"/>
      <c r="AL261" s="82"/>
      <c r="AM261" s="82"/>
      <c r="AN261" s="82"/>
      <c r="AO261" s="82"/>
      <c r="AP261" s="83"/>
      <c r="AQ261" s="84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6"/>
      <c r="BC261" s="84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6"/>
      <c r="BO261" s="84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6"/>
      <c r="CA261" s="134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6"/>
    </row>
    <row r="262" spans="1:90" ht="15" customHeight="1" x14ac:dyDescent="0.3">
      <c r="A262" s="604"/>
      <c r="C262" s="60"/>
      <c r="D262" s="60"/>
      <c r="E262" s="54"/>
      <c r="F262" s="66"/>
      <c r="G262" s="84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8"/>
      <c r="S262" s="92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86"/>
      <c r="AE262" s="84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6"/>
      <c r="AQ262" s="84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6"/>
      <c r="BC262" s="84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6"/>
      <c r="BO262" s="84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6"/>
      <c r="CA262" s="134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6"/>
    </row>
    <row r="263" spans="1:90" ht="15" customHeight="1" x14ac:dyDescent="0.3">
      <c r="A263" s="604"/>
      <c r="C263" s="60"/>
      <c r="D263" s="60"/>
      <c r="E263" s="54" t="s">
        <v>180</v>
      </c>
      <c r="F263" s="66"/>
      <c r="G263" s="84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8"/>
      <c r="S263" s="92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86"/>
      <c r="AE263" s="84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6"/>
      <c r="AQ263" s="87"/>
      <c r="AR263" s="82"/>
      <c r="AS263" s="85"/>
      <c r="AT263" s="85"/>
      <c r="AU263" s="85"/>
      <c r="AV263" s="85"/>
      <c r="AW263" s="85"/>
      <c r="AX263" s="85"/>
      <c r="AY263" s="85"/>
      <c r="AZ263" s="85"/>
      <c r="BA263" s="85"/>
      <c r="BB263" s="86"/>
      <c r="BC263" s="84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6"/>
      <c r="BO263" s="84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6"/>
      <c r="CA263" s="134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6"/>
    </row>
    <row r="264" spans="1:90" ht="15" customHeight="1" x14ac:dyDescent="0.3">
      <c r="A264" s="604"/>
      <c r="C264" s="60" t="s">
        <v>259</v>
      </c>
      <c r="D264" s="60" t="s">
        <v>113</v>
      </c>
      <c r="E264" s="55"/>
      <c r="F264" s="66"/>
      <c r="G264" s="84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8"/>
      <c r="S264" s="92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88"/>
      <c r="AE264" s="92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88"/>
      <c r="AQ264" s="84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6"/>
      <c r="BC264" s="84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6"/>
      <c r="BO264" s="84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6"/>
      <c r="CA264" s="134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6"/>
    </row>
    <row r="265" spans="1:90" ht="15" customHeight="1" x14ac:dyDescent="0.3">
      <c r="A265" s="604"/>
      <c r="C265" s="60" t="s">
        <v>355</v>
      </c>
      <c r="D265" s="60"/>
      <c r="E265" s="54" t="s">
        <v>181</v>
      </c>
      <c r="F265" s="66"/>
      <c r="G265" s="84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8"/>
      <c r="S265" s="92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88"/>
      <c r="AE265" s="92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88"/>
      <c r="AQ265" s="84"/>
      <c r="AR265" s="85"/>
      <c r="AS265" s="90"/>
      <c r="AT265" s="85"/>
      <c r="AU265" s="85"/>
      <c r="AV265" s="85"/>
      <c r="AW265" s="85"/>
      <c r="AX265" s="85"/>
      <c r="AY265" s="85"/>
      <c r="AZ265" s="85"/>
      <c r="BA265" s="85"/>
      <c r="BB265" s="86"/>
      <c r="BC265" s="84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6"/>
      <c r="BO265" s="84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6"/>
      <c r="CA265" s="134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6"/>
    </row>
    <row r="266" spans="1:90" ht="15" customHeight="1" x14ac:dyDescent="0.3">
      <c r="A266" s="604"/>
      <c r="C266" s="62" t="s">
        <v>356</v>
      </c>
      <c r="D266" s="60"/>
      <c r="E266" s="54" t="s">
        <v>182</v>
      </c>
      <c r="F266" s="66"/>
      <c r="G266" s="84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8"/>
      <c r="S266" s="92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88"/>
      <c r="AE266" s="92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88"/>
      <c r="AQ266" s="84"/>
      <c r="AR266" s="85"/>
      <c r="AS266" s="85"/>
      <c r="AT266" s="90"/>
      <c r="AU266" s="90"/>
      <c r="AV266" s="90"/>
      <c r="AW266" s="90"/>
      <c r="AX266" s="85"/>
      <c r="AY266" s="85"/>
      <c r="AZ266" s="85"/>
      <c r="BA266" s="85"/>
      <c r="BB266" s="86"/>
      <c r="BC266" s="84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6"/>
      <c r="BO266" s="84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6"/>
      <c r="CA266" s="134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6"/>
    </row>
    <row r="267" spans="1:90" ht="15" customHeight="1" x14ac:dyDescent="0.3">
      <c r="A267" s="604"/>
      <c r="C267" s="62" t="s">
        <v>357</v>
      </c>
      <c r="D267" s="60"/>
      <c r="E267" s="54"/>
      <c r="F267" s="66"/>
      <c r="G267" s="84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8"/>
      <c r="S267" s="92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88"/>
      <c r="AE267" s="92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88"/>
      <c r="AQ267" s="92"/>
      <c r="AR267" s="93"/>
      <c r="AS267" s="93"/>
      <c r="AT267" s="85"/>
      <c r="AU267" s="85"/>
      <c r="AV267" s="85"/>
      <c r="AW267" s="85"/>
      <c r="AX267" s="85"/>
      <c r="AY267" s="85"/>
      <c r="AZ267" s="85"/>
      <c r="BA267" s="85"/>
      <c r="BB267" s="86"/>
      <c r="BC267" s="84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6"/>
      <c r="BO267" s="84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6"/>
      <c r="CA267" s="134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6"/>
    </row>
    <row r="268" spans="1:90" ht="15" customHeight="1" x14ac:dyDescent="0.3">
      <c r="A268" s="604"/>
      <c r="C268" s="60"/>
      <c r="D268" s="60"/>
      <c r="E268" s="54" t="s">
        <v>163</v>
      </c>
      <c r="F268" s="66">
        <v>57000000</v>
      </c>
      <c r="G268" s="84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8"/>
      <c r="S268" s="92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88"/>
      <c r="AE268" s="92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88"/>
      <c r="AQ268" s="92"/>
      <c r="AR268" s="93"/>
      <c r="AS268" s="93"/>
      <c r="AT268" s="85"/>
      <c r="AU268" s="85"/>
      <c r="AV268" s="85"/>
      <c r="AW268" s="85"/>
      <c r="AX268" s="90"/>
      <c r="AY268" s="90"/>
      <c r="AZ268" s="90"/>
      <c r="BA268" s="90"/>
      <c r="BB268" s="91"/>
      <c r="BC268" s="89"/>
      <c r="BD268" s="90"/>
      <c r="BE268" s="90"/>
      <c r="BF268" s="90"/>
      <c r="BG268" s="90"/>
      <c r="BH268" s="90"/>
      <c r="BI268" s="90"/>
      <c r="BJ268" s="90"/>
      <c r="BK268" s="90"/>
      <c r="BL268" s="90"/>
      <c r="BM268" s="85"/>
      <c r="BN268" s="86"/>
      <c r="BO268" s="84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6"/>
      <c r="CA268" s="134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6"/>
    </row>
    <row r="269" spans="1:90" ht="15" customHeight="1" x14ac:dyDescent="0.3">
      <c r="A269" s="604"/>
      <c r="C269" s="60"/>
      <c r="D269" s="60"/>
      <c r="E269" s="54"/>
      <c r="F269" s="66"/>
      <c r="G269" s="84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8"/>
      <c r="S269" s="92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88"/>
      <c r="AE269" s="92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88"/>
      <c r="AQ269" s="92"/>
      <c r="AR269" s="93"/>
      <c r="AS269" s="93"/>
      <c r="AT269" s="85"/>
      <c r="AU269" s="85"/>
      <c r="AV269" s="85"/>
      <c r="AW269" s="85"/>
      <c r="AX269" s="85"/>
      <c r="AY269" s="85"/>
      <c r="AZ269" s="85"/>
      <c r="BA269" s="85"/>
      <c r="BB269" s="86"/>
      <c r="BC269" s="84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6"/>
      <c r="BO269" s="84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6"/>
      <c r="CA269" s="134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6"/>
    </row>
    <row r="270" spans="1:90" ht="15" customHeight="1" x14ac:dyDescent="0.3">
      <c r="A270" s="604"/>
      <c r="C270" s="60"/>
      <c r="D270" s="60"/>
      <c r="E270" s="54"/>
      <c r="F270" s="66"/>
      <c r="G270" s="84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8"/>
      <c r="S270" s="92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88"/>
      <c r="AE270" s="92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88"/>
      <c r="AQ270" s="92"/>
      <c r="AR270" s="93"/>
      <c r="AS270" s="93"/>
      <c r="AT270" s="85"/>
      <c r="AU270" s="85"/>
      <c r="AV270" s="85"/>
      <c r="AW270" s="85"/>
      <c r="AX270" s="85"/>
      <c r="AY270" s="85"/>
      <c r="AZ270" s="85"/>
      <c r="BA270" s="85"/>
      <c r="BB270" s="86"/>
      <c r="BC270" s="84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6"/>
      <c r="BO270" s="84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6"/>
      <c r="CA270" s="134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6"/>
    </row>
    <row r="271" spans="1:90" ht="15" customHeight="1" x14ac:dyDescent="0.3">
      <c r="A271" s="604"/>
      <c r="C271" s="60"/>
      <c r="D271" s="60"/>
      <c r="E271" s="54" t="s">
        <v>187</v>
      </c>
      <c r="F271" s="66"/>
      <c r="G271" s="84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6"/>
      <c r="S271" s="84"/>
      <c r="T271" s="85"/>
      <c r="U271" s="85"/>
      <c r="V271" s="85"/>
      <c r="W271" s="85"/>
      <c r="X271" s="93"/>
      <c r="Y271" s="93"/>
      <c r="Z271" s="93"/>
      <c r="AA271" s="93"/>
      <c r="AB271" s="93"/>
      <c r="AC271" s="93"/>
      <c r="AD271" s="88"/>
      <c r="AE271" s="92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88"/>
      <c r="AQ271" s="92"/>
      <c r="AR271" s="93"/>
      <c r="AS271" s="93"/>
      <c r="AT271" s="85"/>
      <c r="AU271" s="85"/>
      <c r="AV271" s="85"/>
      <c r="AW271" s="85"/>
      <c r="AX271" s="85"/>
      <c r="AY271" s="85"/>
      <c r="AZ271" s="85"/>
      <c r="BA271" s="85"/>
      <c r="BB271" s="86"/>
      <c r="BC271" s="84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6"/>
      <c r="BO271" s="84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6"/>
      <c r="CA271" s="134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6"/>
    </row>
    <row r="272" spans="1:90" ht="15" customHeight="1" thickBot="1" x14ac:dyDescent="0.35">
      <c r="A272" s="605"/>
      <c r="B272" s="195"/>
      <c r="C272" s="58"/>
      <c r="D272" s="58"/>
      <c r="E272" s="95" t="s">
        <v>160</v>
      </c>
      <c r="F272" s="47">
        <f>SUM(F257:F271)</f>
        <v>59439000</v>
      </c>
      <c r="G272" s="96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8"/>
      <c r="S272" s="96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8"/>
      <c r="AE272" s="96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8"/>
      <c r="AQ272" s="96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8"/>
      <c r="BC272" s="96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8"/>
      <c r="BO272" s="96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8"/>
      <c r="CA272" s="135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8"/>
    </row>
    <row r="273" spans="1:90" ht="15" customHeight="1" x14ac:dyDescent="0.3">
      <c r="A273" s="603" t="s">
        <v>469</v>
      </c>
      <c r="B273" s="192">
        <v>306</v>
      </c>
      <c r="C273" s="52" t="s">
        <v>368</v>
      </c>
      <c r="D273" s="56" t="s">
        <v>112</v>
      </c>
      <c r="E273" s="56"/>
      <c r="F273" s="65"/>
      <c r="G273" s="145">
        <v>1</v>
      </c>
      <c r="H273" s="124">
        <v>2</v>
      </c>
      <c r="I273" s="124">
        <v>3</v>
      </c>
      <c r="J273" s="124">
        <v>4</v>
      </c>
      <c r="K273" s="124">
        <v>5</v>
      </c>
      <c r="L273" s="124">
        <v>6</v>
      </c>
      <c r="M273" s="124">
        <v>7</v>
      </c>
      <c r="N273" s="124">
        <v>8</v>
      </c>
      <c r="O273" s="124">
        <v>9</v>
      </c>
      <c r="P273" s="124">
        <v>10</v>
      </c>
      <c r="Q273" s="124">
        <v>11</v>
      </c>
      <c r="R273" s="140">
        <v>12</v>
      </c>
      <c r="S273" s="145">
        <v>1</v>
      </c>
      <c r="T273" s="124">
        <v>2</v>
      </c>
      <c r="U273" s="124">
        <v>3</v>
      </c>
      <c r="V273" s="124">
        <v>4</v>
      </c>
      <c r="W273" s="124">
        <v>5</v>
      </c>
      <c r="X273" s="124">
        <v>6</v>
      </c>
      <c r="Y273" s="124">
        <v>7</v>
      </c>
      <c r="Z273" s="124">
        <v>8</v>
      </c>
      <c r="AA273" s="124">
        <v>9</v>
      </c>
      <c r="AB273" s="124">
        <v>10</v>
      </c>
      <c r="AC273" s="124">
        <v>11</v>
      </c>
      <c r="AD273" s="140">
        <v>12</v>
      </c>
      <c r="AE273" s="145">
        <v>1</v>
      </c>
      <c r="AF273" s="124">
        <v>2</v>
      </c>
      <c r="AG273" s="124">
        <v>3</v>
      </c>
      <c r="AH273" s="124">
        <v>4</v>
      </c>
      <c r="AI273" s="124">
        <v>5</v>
      </c>
      <c r="AJ273" s="124">
        <v>6</v>
      </c>
      <c r="AK273" s="124">
        <v>7</v>
      </c>
      <c r="AL273" s="124">
        <v>8</v>
      </c>
      <c r="AM273" s="124">
        <v>9</v>
      </c>
      <c r="AN273" s="124">
        <v>10</v>
      </c>
      <c r="AO273" s="124">
        <v>11</v>
      </c>
      <c r="AP273" s="140">
        <v>12</v>
      </c>
      <c r="AQ273" s="145">
        <v>1</v>
      </c>
      <c r="AR273" s="124">
        <v>2</v>
      </c>
      <c r="AS273" s="124">
        <v>3</v>
      </c>
      <c r="AT273" s="124">
        <v>4</v>
      </c>
      <c r="AU273" s="124">
        <v>5</v>
      </c>
      <c r="AV273" s="124">
        <v>6</v>
      </c>
      <c r="AW273" s="124">
        <v>7</v>
      </c>
      <c r="AX273" s="124">
        <v>8</v>
      </c>
      <c r="AY273" s="124">
        <v>9</v>
      </c>
      <c r="AZ273" s="124">
        <v>10</v>
      </c>
      <c r="BA273" s="124">
        <v>11</v>
      </c>
      <c r="BB273" s="140">
        <v>12</v>
      </c>
      <c r="BC273" s="145">
        <v>1</v>
      </c>
      <c r="BD273" s="124">
        <v>2</v>
      </c>
      <c r="BE273" s="124">
        <v>3</v>
      </c>
      <c r="BF273" s="124">
        <v>4</v>
      </c>
      <c r="BG273" s="124">
        <v>5</v>
      </c>
      <c r="BH273" s="124">
        <v>6</v>
      </c>
      <c r="BI273" s="124">
        <v>7</v>
      </c>
      <c r="BJ273" s="124">
        <v>8</v>
      </c>
      <c r="BK273" s="124">
        <v>9</v>
      </c>
      <c r="BL273" s="124">
        <v>10</v>
      </c>
      <c r="BM273" s="124">
        <v>11</v>
      </c>
      <c r="BN273" s="140">
        <v>12</v>
      </c>
      <c r="BO273" s="145">
        <v>1</v>
      </c>
      <c r="BP273" s="124">
        <v>2</v>
      </c>
      <c r="BQ273" s="124">
        <v>3</v>
      </c>
      <c r="BR273" s="124">
        <v>4</v>
      </c>
      <c r="BS273" s="124">
        <v>5</v>
      </c>
      <c r="BT273" s="124">
        <v>6</v>
      </c>
      <c r="BU273" s="124">
        <v>7</v>
      </c>
      <c r="BV273" s="124">
        <v>8</v>
      </c>
      <c r="BW273" s="124">
        <v>9</v>
      </c>
      <c r="BX273" s="124">
        <v>10</v>
      </c>
      <c r="BY273" s="124">
        <v>11</v>
      </c>
      <c r="BZ273" s="140">
        <v>12</v>
      </c>
      <c r="CA273" s="132">
        <v>1</v>
      </c>
      <c r="CB273" s="124">
        <v>2</v>
      </c>
      <c r="CC273" s="124">
        <v>3</v>
      </c>
      <c r="CD273" s="124">
        <v>4</v>
      </c>
      <c r="CE273" s="124">
        <v>5</v>
      </c>
      <c r="CF273" s="124">
        <v>6</v>
      </c>
      <c r="CG273" s="124">
        <v>7</v>
      </c>
      <c r="CH273" s="124">
        <v>8</v>
      </c>
      <c r="CI273" s="124">
        <v>9</v>
      </c>
      <c r="CJ273" s="124">
        <v>10</v>
      </c>
      <c r="CK273" s="124">
        <v>11</v>
      </c>
      <c r="CL273" s="124">
        <v>12</v>
      </c>
    </row>
    <row r="274" spans="1:90" ht="15" customHeight="1" x14ac:dyDescent="0.3">
      <c r="A274" s="604"/>
      <c r="C274" s="60"/>
      <c r="D274" s="60"/>
      <c r="E274" s="60" t="s">
        <v>358</v>
      </c>
      <c r="F274" s="66">
        <v>50000</v>
      </c>
      <c r="G274" s="84"/>
      <c r="H274" s="85"/>
      <c r="I274" s="93"/>
      <c r="J274" s="93"/>
      <c r="K274" s="93"/>
      <c r="L274" s="93"/>
      <c r="M274" s="93"/>
      <c r="N274" s="93"/>
      <c r="O274" s="93"/>
      <c r="P274" s="93"/>
      <c r="Q274" s="93"/>
      <c r="R274" s="88"/>
      <c r="S274" s="151"/>
      <c r="T274" s="119"/>
      <c r="U274" s="93"/>
      <c r="V274" s="93"/>
      <c r="W274" s="93"/>
      <c r="X274" s="93"/>
      <c r="Y274" s="93"/>
      <c r="Z274" s="93"/>
      <c r="AA274" s="93"/>
      <c r="AB274" s="93"/>
      <c r="AC274" s="93"/>
      <c r="AD274" s="86"/>
      <c r="AE274" s="84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6"/>
      <c r="AQ274" s="84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6"/>
      <c r="BC274" s="84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6"/>
      <c r="BO274" s="84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6"/>
      <c r="CA274" s="134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6"/>
    </row>
    <row r="275" spans="1:90" ht="15" customHeight="1" x14ac:dyDescent="0.3">
      <c r="A275" s="604"/>
      <c r="C275" s="60"/>
      <c r="D275" s="60"/>
      <c r="E275" s="60" t="s">
        <v>359</v>
      </c>
      <c r="F275" s="66">
        <v>25000</v>
      </c>
      <c r="G275" s="84"/>
      <c r="H275" s="85"/>
      <c r="I275" s="93"/>
      <c r="J275" s="93"/>
      <c r="K275" s="93"/>
      <c r="L275" s="93"/>
      <c r="M275" s="93"/>
      <c r="N275" s="93"/>
      <c r="O275" s="93"/>
      <c r="P275" s="93"/>
      <c r="Q275" s="93"/>
      <c r="R275" s="88"/>
      <c r="S275" s="92"/>
      <c r="T275" s="93"/>
      <c r="U275" s="119"/>
      <c r="V275" s="119"/>
      <c r="W275" s="93"/>
      <c r="X275" s="93"/>
      <c r="Y275" s="93"/>
      <c r="Z275" s="93"/>
      <c r="AA275" s="93"/>
      <c r="AB275" s="93"/>
      <c r="AC275" s="93"/>
      <c r="AD275" s="86"/>
      <c r="AE275" s="84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6"/>
      <c r="AQ275" s="84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6"/>
      <c r="BC275" s="84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6"/>
      <c r="BO275" s="84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6"/>
      <c r="CA275" s="134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6"/>
    </row>
    <row r="276" spans="1:90" ht="15" customHeight="1" x14ac:dyDescent="0.3">
      <c r="A276" s="604"/>
      <c r="C276" s="60" t="s">
        <v>259</v>
      </c>
      <c r="D276" s="60" t="s">
        <v>113</v>
      </c>
      <c r="E276" s="60"/>
      <c r="F276" s="66"/>
      <c r="G276" s="84"/>
      <c r="H276" s="85"/>
      <c r="I276" s="93"/>
      <c r="J276" s="93"/>
      <c r="K276" s="93"/>
      <c r="L276" s="93"/>
      <c r="M276" s="93"/>
      <c r="N276" s="93"/>
      <c r="O276" s="93"/>
      <c r="P276" s="93"/>
      <c r="Q276" s="93"/>
      <c r="R276" s="88"/>
      <c r="S276" s="92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88"/>
      <c r="AE276" s="92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88"/>
      <c r="AQ276" s="92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88"/>
      <c r="BC276" s="92"/>
      <c r="BD276" s="93"/>
      <c r="BE276" s="93"/>
      <c r="BF276" s="93"/>
      <c r="BG276" s="85"/>
      <c r="BH276" s="85"/>
      <c r="BI276" s="85"/>
      <c r="BJ276" s="85"/>
      <c r="BK276" s="85"/>
      <c r="BL276" s="85"/>
      <c r="BM276" s="85"/>
      <c r="BN276" s="86"/>
      <c r="BO276" s="84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6"/>
      <c r="CA276" s="134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6"/>
    </row>
    <row r="277" spans="1:90" ht="15" customHeight="1" x14ac:dyDescent="0.3">
      <c r="A277" s="604"/>
      <c r="C277" s="60" t="s">
        <v>369</v>
      </c>
      <c r="D277" s="60"/>
      <c r="E277" s="62" t="s">
        <v>360</v>
      </c>
      <c r="F277" s="66">
        <v>1500000</v>
      </c>
      <c r="G277" s="84"/>
      <c r="H277" s="85"/>
      <c r="I277" s="93"/>
      <c r="J277" s="93"/>
      <c r="K277" s="93"/>
      <c r="L277" s="93"/>
      <c r="M277" s="93"/>
      <c r="N277" s="93"/>
      <c r="O277" s="93"/>
      <c r="P277" s="93"/>
      <c r="Q277" s="93"/>
      <c r="R277" s="88"/>
      <c r="S277" s="92"/>
      <c r="T277" s="93"/>
      <c r="U277" s="93"/>
      <c r="V277" s="93"/>
      <c r="W277" s="119"/>
      <c r="X277" s="119"/>
      <c r="Y277" s="119"/>
      <c r="Z277" s="119"/>
      <c r="AA277" s="119"/>
      <c r="AB277" s="119"/>
      <c r="AC277" s="119"/>
      <c r="AD277" s="88"/>
      <c r="AE277" s="92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88"/>
      <c r="AQ277" s="92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88"/>
      <c r="BC277" s="92"/>
      <c r="BD277" s="93"/>
      <c r="BE277" s="93"/>
      <c r="BF277" s="93"/>
      <c r="BG277" s="85"/>
      <c r="BH277" s="85"/>
      <c r="BI277" s="85"/>
      <c r="BJ277" s="85"/>
      <c r="BK277" s="85"/>
      <c r="BL277" s="85"/>
      <c r="BM277" s="85"/>
      <c r="BN277" s="86"/>
      <c r="BO277" s="84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6"/>
      <c r="CA277" s="134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6"/>
    </row>
    <row r="278" spans="1:90" ht="15" customHeight="1" x14ac:dyDescent="0.3">
      <c r="A278" s="604"/>
      <c r="C278" s="62" t="s">
        <v>370</v>
      </c>
      <c r="D278" s="60"/>
      <c r="E278" s="62" t="s">
        <v>361</v>
      </c>
      <c r="F278" s="66">
        <v>950000</v>
      </c>
      <c r="G278" s="84"/>
      <c r="H278" s="85"/>
      <c r="I278" s="93"/>
      <c r="J278" s="93"/>
      <c r="K278" s="93"/>
      <c r="L278" s="93"/>
      <c r="M278" s="93"/>
      <c r="N278" s="93"/>
      <c r="O278" s="93"/>
      <c r="P278" s="93"/>
      <c r="Q278" s="93"/>
      <c r="R278" s="88"/>
      <c r="S278" s="92"/>
      <c r="T278" s="93"/>
      <c r="U278" s="93"/>
      <c r="V278" s="93"/>
      <c r="W278" s="119"/>
      <c r="X278" s="119"/>
      <c r="Y278" s="119"/>
      <c r="Z278" s="119"/>
      <c r="AA278" s="119"/>
      <c r="AB278" s="119"/>
      <c r="AC278" s="119"/>
      <c r="AD278" s="88"/>
      <c r="AE278" s="92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88"/>
      <c r="AQ278" s="92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88"/>
      <c r="BC278" s="92"/>
      <c r="BD278" s="93"/>
      <c r="BE278" s="93"/>
      <c r="BF278" s="93"/>
      <c r="BG278" s="85"/>
      <c r="BH278" s="85"/>
      <c r="BI278" s="85"/>
      <c r="BJ278" s="85"/>
      <c r="BK278" s="85"/>
      <c r="BL278" s="85"/>
      <c r="BM278" s="85"/>
      <c r="BN278" s="86"/>
      <c r="BO278" s="84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6"/>
      <c r="CA278" s="134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6"/>
    </row>
    <row r="279" spans="1:90" ht="15" customHeight="1" x14ac:dyDescent="0.3">
      <c r="A279" s="604"/>
      <c r="C279" s="62" t="s">
        <v>371</v>
      </c>
      <c r="D279" s="60"/>
      <c r="E279" s="62" t="s">
        <v>362</v>
      </c>
      <c r="F279" s="66">
        <v>150000</v>
      </c>
      <c r="G279" s="84"/>
      <c r="H279" s="85"/>
      <c r="I279" s="93"/>
      <c r="J279" s="93"/>
      <c r="K279" s="93"/>
      <c r="L279" s="93"/>
      <c r="M279" s="93"/>
      <c r="N279" s="93"/>
      <c r="O279" s="93"/>
      <c r="P279" s="93"/>
      <c r="Q279" s="93"/>
      <c r="R279" s="88"/>
      <c r="S279" s="92"/>
      <c r="T279" s="93"/>
      <c r="U279" s="93"/>
      <c r="V279" s="93"/>
      <c r="W279" s="93"/>
      <c r="X279" s="93"/>
      <c r="Y279" s="93"/>
      <c r="Z279" s="93"/>
      <c r="AA279" s="93"/>
      <c r="AB279" s="93"/>
      <c r="AC279" s="119"/>
      <c r="AD279" s="152"/>
      <c r="AE279" s="151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88"/>
      <c r="AQ279" s="92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88"/>
      <c r="BC279" s="92"/>
      <c r="BD279" s="93"/>
      <c r="BE279" s="93"/>
      <c r="BF279" s="93"/>
      <c r="BG279" s="85"/>
      <c r="BH279" s="85"/>
      <c r="BI279" s="85"/>
      <c r="BJ279" s="85"/>
      <c r="BK279" s="85"/>
      <c r="BL279" s="85"/>
      <c r="BM279" s="85"/>
      <c r="BN279" s="86"/>
      <c r="BO279" s="84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6"/>
      <c r="CA279" s="134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6"/>
    </row>
    <row r="280" spans="1:90" ht="15" customHeight="1" x14ac:dyDescent="0.3">
      <c r="A280" s="604"/>
      <c r="C280" s="60"/>
      <c r="D280" s="60"/>
      <c r="E280" s="62" t="s">
        <v>363</v>
      </c>
      <c r="F280" s="66">
        <v>350000</v>
      </c>
      <c r="G280" s="84"/>
      <c r="H280" s="85"/>
      <c r="I280" s="93"/>
      <c r="J280" s="93"/>
      <c r="K280" s="93"/>
      <c r="L280" s="93"/>
      <c r="M280" s="93"/>
      <c r="N280" s="93"/>
      <c r="O280" s="93"/>
      <c r="P280" s="93"/>
      <c r="Q280" s="93"/>
      <c r="R280" s="88"/>
      <c r="S280" s="92"/>
      <c r="T280" s="93"/>
      <c r="U280" s="93"/>
      <c r="V280" s="93"/>
      <c r="W280" s="119"/>
      <c r="X280" s="119"/>
      <c r="Y280" s="119"/>
      <c r="Z280" s="119"/>
      <c r="AA280" s="119"/>
      <c r="AB280" s="119"/>
      <c r="AC280" s="119"/>
      <c r="AD280" s="152"/>
      <c r="AE280" s="92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88"/>
      <c r="AQ280" s="92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88"/>
      <c r="BC280" s="92"/>
      <c r="BD280" s="93"/>
      <c r="BE280" s="93"/>
      <c r="BF280" s="93"/>
      <c r="BG280" s="85"/>
      <c r="BH280" s="85"/>
      <c r="BI280" s="85"/>
      <c r="BJ280" s="85"/>
      <c r="BK280" s="85"/>
      <c r="BL280" s="85"/>
      <c r="BM280" s="85"/>
      <c r="BN280" s="86"/>
      <c r="BO280" s="84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6"/>
      <c r="CA280" s="134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6"/>
    </row>
    <row r="281" spans="1:90" ht="15" customHeight="1" x14ac:dyDescent="0.3">
      <c r="A281" s="604"/>
      <c r="C281" s="60"/>
      <c r="D281" s="60"/>
      <c r="E281" s="62" t="s">
        <v>364</v>
      </c>
      <c r="F281" s="66">
        <v>175000</v>
      </c>
      <c r="G281" s="84"/>
      <c r="H281" s="85"/>
      <c r="I281" s="93"/>
      <c r="J281" s="93"/>
      <c r="K281" s="93"/>
      <c r="L281" s="93"/>
      <c r="M281" s="93"/>
      <c r="N281" s="93"/>
      <c r="O281" s="93"/>
      <c r="P281" s="93"/>
      <c r="Q281" s="93"/>
      <c r="R281" s="88"/>
      <c r="S281" s="92"/>
      <c r="T281" s="93"/>
      <c r="U281" s="93"/>
      <c r="V281" s="93"/>
      <c r="W281" s="93"/>
      <c r="X281" s="93"/>
      <c r="Y281" s="93"/>
      <c r="Z281" s="93"/>
      <c r="AA281" s="93"/>
      <c r="AB281" s="93"/>
      <c r="AC281" s="119"/>
      <c r="AD281" s="152"/>
      <c r="AE281" s="151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88"/>
      <c r="AQ281" s="92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88"/>
      <c r="BC281" s="92"/>
      <c r="BD281" s="93"/>
      <c r="BE281" s="93"/>
      <c r="BF281" s="93"/>
      <c r="BG281" s="85"/>
      <c r="BH281" s="85"/>
      <c r="BI281" s="85"/>
      <c r="BJ281" s="85"/>
      <c r="BK281" s="85"/>
      <c r="BL281" s="85"/>
      <c r="BM281" s="85"/>
      <c r="BN281" s="86"/>
      <c r="BO281" s="84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6"/>
      <c r="CA281" s="134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6"/>
    </row>
    <row r="282" spans="1:90" ht="15" customHeight="1" x14ac:dyDescent="0.3">
      <c r="A282" s="604"/>
      <c r="C282" s="60"/>
      <c r="D282" s="60"/>
      <c r="E282" s="62" t="s">
        <v>365</v>
      </c>
      <c r="F282" s="66">
        <v>80000</v>
      </c>
      <c r="G282" s="84"/>
      <c r="H282" s="85"/>
      <c r="I282" s="93"/>
      <c r="J282" s="93"/>
      <c r="K282" s="93"/>
      <c r="L282" s="93"/>
      <c r="M282" s="93"/>
      <c r="N282" s="93"/>
      <c r="O282" s="93"/>
      <c r="P282" s="93"/>
      <c r="Q282" s="93"/>
      <c r="R282" s="88"/>
      <c r="S282" s="92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88"/>
      <c r="AE282" s="92"/>
      <c r="AF282" s="119"/>
      <c r="AG282" s="119"/>
      <c r="AH282" s="93"/>
      <c r="AI282" s="93"/>
      <c r="AJ282" s="93"/>
      <c r="AK282" s="93"/>
      <c r="AL282" s="93"/>
      <c r="AM282" s="93"/>
      <c r="AN282" s="93"/>
      <c r="AO282" s="93"/>
      <c r="AP282" s="88"/>
      <c r="AQ282" s="92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88"/>
      <c r="BC282" s="92"/>
      <c r="BD282" s="93"/>
      <c r="BE282" s="93"/>
      <c r="BF282" s="93"/>
      <c r="BG282" s="85"/>
      <c r="BH282" s="85"/>
      <c r="BI282" s="85"/>
      <c r="BJ282" s="85"/>
      <c r="BK282" s="85"/>
      <c r="BL282" s="85"/>
      <c r="BM282" s="85"/>
      <c r="BN282" s="86"/>
      <c r="BO282" s="84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6"/>
      <c r="CA282" s="134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6"/>
    </row>
    <row r="283" spans="1:90" ht="15" customHeight="1" x14ac:dyDescent="0.3">
      <c r="A283" s="604"/>
      <c r="C283" s="60"/>
      <c r="D283" s="60"/>
      <c r="E283" s="62" t="s">
        <v>366</v>
      </c>
      <c r="F283" s="66">
        <v>140000</v>
      </c>
      <c r="G283" s="84"/>
      <c r="H283" s="85"/>
      <c r="I283" s="93"/>
      <c r="J283" s="93"/>
      <c r="K283" s="93"/>
      <c r="L283" s="93"/>
      <c r="M283" s="93"/>
      <c r="N283" s="93"/>
      <c r="O283" s="93"/>
      <c r="P283" s="93"/>
      <c r="Q283" s="93"/>
      <c r="R283" s="88"/>
      <c r="S283" s="92"/>
      <c r="T283" s="93"/>
      <c r="U283" s="93"/>
      <c r="V283" s="93"/>
      <c r="W283" s="93"/>
      <c r="X283" s="93"/>
      <c r="Y283" s="93"/>
      <c r="Z283" s="93"/>
      <c r="AA283" s="93"/>
      <c r="AB283" s="93"/>
      <c r="AC283" s="119"/>
      <c r="AD283" s="152"/>
      <c r="AE283" s="151"/>
      <c r="AF283" s="119"/>
      <c r="AG283" s="119"/>
      <c r="AH283" s="119"/>
      <c r="AI283" s="93"/>
      <c r="AJ283" s="93"/>
      <c r="AK283" s="93"/>
      <c r="AL283" s="93"/>
      <c r="AM283" s="93"/>
      <c r="AN283" s="93"/>
      <c r="AO283" s="93"/>
      <c r="AP283" s="88"/>
      <c r="AQ283" s="92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88"/>
      <c r="BC283" s="92"/>
      <c r="BD283" s="93"/>
      <c r="BE283" s="93"/>
      <c r="BF283" s="93"/>
      <c r="BG283" s="85"/>
      <c r="BH283" s="85"/>
      <c r="BI283" s="85"/>
      <c r="BJ283" s="85"/>
      <c r="BK283" s="85"/>
      <c r="BL283" s="85"/>
      <c r="BM283" s="85"/>
      <c r="BN283" s="86"/>
      <c r="BO283" s="84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6"/>
      <c r="CA283" s="134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6"/>
    </row>
    <row r="284" spans="1:90" ht="15" customHeight="1" x14ac:dyDescent="0.3">
      <c r="A284" s="604"/>
      <c r="C284" s="60"/>
      <c r="D284" s="60"/>
      <c r="E284" s="62" t="s">
        <v>367</v>
      </c>
      <c r="F284" s="66">
        <v>80000</v>
      </c>
      <c r="G284" s="84"/>
      <c r="H284" s="85"/>
      <c r="I284" s="93"/>
      <c r="J284" s="93"/>
      <c r="K284" s="93"/>
      <c r="L284" s="93"/>
      <c r="M284" s="93"/>
      <c r="N284" s="93"/>
      <c r="O284" s="93"/>
      <c r="P284" s="93"/>
      <c r="Q284" s="93"/>
      <c r="R284" s="88"/>
      <c r="S284" s="92"/>
      <c r="T284" s="93"/>
      <c r="U284" s="93"/>
      <c r="V284" s="93"/>
      <c r="W284" s="93"/>
      <c r="X284" s="93"/>
      <c r="Y284" s="93"/>
      <c r="Z284" s="93"/>
      <c r="AA284" s="93"/>
      <c r="AB284" s="93"/>
      <c r="AC284" s="119"/>
      <c r="AD284" s="152"/>
      <c r="AE284" s="151"/>
      <c r="AF284" s="119"/>
      <c r="AG284" s="119"/>
      <c r="AH284" s="119"/>
      <c r="AI284" s="93"/>
      <c r="AJ284" s="93"/>
      <c r="AK284" s="93"/>
      <c r="AL284" s="93"/>
      <c r="AM284" s="93"/>
      <c r="AN284" s="93"/>
      <c r="AO284" s="93"/>
      <c r="AP284" s="88"/>
      <c r="AQ284" s="92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88"/>
      <c r="BC284" s="92"/>
      <c r="BD284" s="93"/>
      <c r="BE284" s="93"/>
      <c r="BF284" s="93"/>
      <c r="BG284" s="85"/>
      <c r="BH284" s="85"/>
      <c r="BI284" s="85"/>
      <c r="BJ284" s="85"/>
      <c r="BK284" s="85"/>
      <c r="BL284" s="85"/>
      <c r="BM284" s="85"/>
      <c r="BN284" s="86"/>
      <c r="BO284" s="84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6"/>
      <c r="CA284" s="134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6"/>
    </row>
    <row r="285" spans="1:90" ht="15" customHeight="1" x14ac:dyDescent="0.3">
      <c r="A285" s="604"/>
      <c r="C285" s="60"/>
      <c r="D285" s="60"/>
      <c r="E285" s="62" t="s">
        <v>187</v>
      </c>
      <c r="F285" s="66"/>
      <c r="G285" s="84"/>
      <c r="H285" s="85"/>
      <c r="I285" s="93"/>
      <c r="J285" s="93"/>
      <c r="K285" s="93"/>
      <c r="L285" s="93"/>
      <c r="M285" s="93"/>
      <c r="N285" s="93"/>
      <c r="O285" s="93"/>
      <c r="P285" s="93"/>
      <c r="Q285" s="93"/>
      <c r="R285" s="88"/>
      <c r="S285" s="92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88"/>
      <c r="AE285" s="92"/>
      <c r="AF285" s="93"/>
      <c r="AG285" s="93"/>
      <c r="AH285" s="93"/>
      <c r="AI285" s="93"/>
      <c r="AJ285" s="119"/>
      <c r="AK285" s="119"/>
      <c r="AL285" s="93"/>
      <c r="AM285" s="93"/>
      <c r="AN285" s="93"/>
      <c r="AO285" s="93"/>
      <c r="AP285" s="88"/>
      <c r="AQ285" s="92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88"/>
      <c r="BC285" s="92"/>
      <c r="BD285" s="93"/>
      <c r="BE285" s="93"/>
      <c r="BF285" s="93"/>
      <c r="BG285" s="85"/>
      <c r="BH285" s="85"/>
      <c r="BI285" s="85"/>
      <c r="BJ285" s="85"/>
      <c r="BK285" s="85"/>
      <c r="BL285" s="85"/>
      <c r="BM285" s="85"/>
      <c r="BN285" s="86"/>
      <c r="BO285" s="84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6"/>
      <c r="CA285" s="134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6"/>
    </row>
    <row r="286" spans="1:90" ht="15" customHeight="1" thickBot="1" x14ac:dyDescent="0.35">
      <c r="A286" s="604"/>
      <c r="B286" s="195"/>
      <c r="C286" s="58"/>
      <c r="D286" s="58"/>
      <c r="E286" s="41" t="s">
        <v>160</v>
      </c>
      <c r="F286" s="47">
        <f>SUM(F274:F285)</f>
        <v>3500000</v>
      </c>
      <c r="G286" s="96"/>
      <c r="H286" s="97"/>
      <c r="I286" s="138"/>
      <c r="J286" s="138"/>
      <c r="K286" s="138"/>
      <c r="L286" s="138"/>
      <c r="M286" s="138"/>
      <c r="N286" s="138"/>
      <c r="O286" s="138"/>
      <c r="P286" s="138"/>
      <c r="Q286" s="138"/>
      <c r="R286" s="147"/>
      <c r="S286" s="153"/>
      <c r="T286" s="138"/>
      <c r="U286" s="138"/>
      <c r="V286" s="138"/>
      <c r="W286" s="138"/>
      <c r="X286" s="138"/>
      <c r="Y286" s="138"/>
      <c r="Z286" s="138"/>
      <c r="AA286" s="138"/>
      <c r="AB286" s="138"/>
      <c r="AC286" s="138"/>
      <c r="AD286" s="147"/>
      <c r="AE286" s="153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47"/>
      <c r="AQ286" s="153"/>
      <c r="AR286" s="138"/>
      <c r="AS286" s="138"/>
      <c r="AT286" s="138"/>
      <c r="AU286" s="138"/>
      <c r="AV286" s="138"/>
      <c r="AW286" s="138"/>
      <c r="AX286" s="138"/>
      <c r="AY286" s="138"/>
      <c r="AZ286" s="138"/>
      <c r="BA286" s="138"/>
      <c r="BB286" s="147"/>
      <c r="BC286" s="153"/>
      <c r="BD286" s="138"/>
      <c r="BE286" s="138"/>
      <c r="BF286" s="138"/>
      <c r="BG286" s="97"/>
      <c r="BH286" s="97"/>
      <c r="BI286" s="97"/>
      <c r="BJ286" s="97"/>
      <c r="BK286" s="97"/>
      <c r="BL286" s="97"/>
      <c r="BM286" s="97"/>
      <c r="BN286" s="98"/>
      <c r="BO286" s="96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8"/>
      <c r="CA286" s="135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8"/>
    </row>
    <row r="287" spans="1:90" ht="15" customHeight="1" x14ac:dyDescent="0.3">
      <c r="A287" s="603" t="s">
        <v>461</v>
      </c>
      <c r="B287" s="192">
        <v>226</v>
      </c>
      <c r="C287" s="52" t="s">
        <v>372</v>
      </c>
      <c r="D287" s="56" t="s">
        <v>112</v>
      </c>
      <c r="E287" s="56"/>
      <c r="F287" s="65"/>
      <c r="G287" s="145">
        <v>1</v>
      </c>
      <c r="H287" s="124">
        <v>2</v>
      </c>
      <c r="I287" s="124">
        <v>3</v>
      </c>
      <c r="J287" s="124">
        <v>4</v>
      </c>
      <c r="K287" s="124">
        <v>5</v>
      </c>
      <c r="L287" s="124">
        <v>6</v>
      </c>
      <c r="M287" s="124">
        <v>7</v>
      </c>
      <c r="N287" s="124">
        <v>8</v>
      </c>
      <c r="O287" s="124">
        <v>9</v>
      </c>
      <c r="P287" s="124">
        <v>10</v>
      </c>
      <c r="Q287" s="124">
        <v>11</v>
      </c>
      <c r="R287" s="140">
        <v>12</v>
      </c>
      <c r="S287" s="145">
        <v>1</v>
      </c>
      <c r="T287" s="124">
        <v>2</v>
      </c>
      <c r="U287" s="124">
        <v>3</v>
      </c>
      <c r="V287" s="124">
        <v>4</v>
      </c>
      <c r="W287" s="124">
        <v>5</v>
      </c>
      <c r="X287" s="124">
        <v>6</v>
      </c>
      <c r="Y287" s="124">
        <v>7</v>
      </c>
      <c r="Z287" s="124">
        <v>8</v>
      </c>
      <c r="AA287" s="124">
        <v>9</v>
      </c>
      <c r="AB287" s="124">
        <v>10</v>
      </c>
      <c r="AC287" s="124">
        <v>11</v>
      </c>
      <c r="AD287" s="140">
        <v>12</v>
      </c>
      <c r="AE287" s="145">
        <v>1</v>
      </c>
      <c r="AF287" s="124">
        <v>2</v>
      </c>
      <c r="AG287" s="124">
        <v>3</v>
      </c>
      <c r="AH287" s="124">
        <v>4</v>
      </c>
      <c r="AI287" s="124">
        <v>5</v>
      </c>
      <c r="AJ287" s="124">
        <v>6</v>
      </c>
      <c r="AK287" s="124">
        <v>7</v>
      </c>
      <c r="AL287" s="124">
        <v>8</v>
      </c>
      <c r="AM287" s="124">
        <v>9</v>
      </c>
      <c r="AN287" s="124">
        <v>10</v>
      </c>
      <c r="AO287" s="124">
        <v>11</v>
      </c>
      <c r="AP287" s="140">
        <v>12</v>
      </c>
      <c r="AQ287" s="145">
        <v>1</v>
      </c>
      <c r="AR287" s="124">
        <v>2</v>
      </c>
      <c r="AS287" s="124">
        <v>3</v>
      </c>
      <c r="AT287" s="124">
        <v>4</v>
      </c>
      <c r="AU287" s="124">
        <v>5</v>
      </c>
      <c r="AV287" s="124">
        <v>6</v>
      </c>
      <c r="AW287" s="124">
        <v>7</v>
      </c>
      <c r="AX287" s="124">
        <v>8</v>
      </c>
      <c r="AY287" s="124">
        <v>9</v>
      </c>
      <c r="AZ287" s="124">
        <v>10</v>
      </c>
      <c r="BA287" s="124">
        <v>11</v>
      </c>
      <c r="BB287" s="140">
        <v>12</v>
      </c>
      <c r="BC287" s="145">
        <v>1</v>
      </c>
      <c r="BD287" s="124">
        <v>2</v>
      </c>
      <c r="BE287" s="124">
        <v>3</v>
      </c>
      <c r="BF287" s="124">
        <v>4</v>
      </c>
      <c r="BG287" s="124">
        <v>5</v>
      </c>
      <c r="BH287" s="124">
        <v>6</v>
      </c>
      <c r="BI287" s="124">
        <v>7</v>
      </c>
      <c r="BJ287" s="124">
        <v>8</v>
      </c>
      <c r="BK287" s="124">
        <v>9</v>
      </c>
      <c r="BL287" s="124">
        <v>10</v>
      </c>
      <c r="BM287" s="124">
        <v>11</v>
      </c>
      <c r="BN287" s="140">
        <v>12</v>
      </c>
      <c r="BO287" s="145">
        <v>1</v>
      </c>
      <c r="BP287" s="124">
        <v>2</v>
      </c>
      <c r="BQ287" s="124">
        <v>3</v>
      </c>
      <c r="BR287" s="124">
        <v>4</v>
      </c>
      <c r="BS287" s="124">
        <v>5</v>
      </c>
      <c r="BT287" s="124">
        <v>6</v>
      </c>
      <c r="BU287" s="124">
        <v>7</v>
      </c>
      <c r="BV287" s="124">
        <v>8</v>
      </c>
      <c r="BW287" s="124">
        <v>9</v>
      </c>
      <c r="BX287" s="124">
        <v>10</v>
      </c>
      <c r="BY287" s="124">
        <v>11</v>
      </c>
      <c r="BZ287" s="140">
        <v>12</v>
      </c>
      <c r="CA287" s="132">
        <v>1</v>
      </c>
      <c r="CB287" s="124">
        <v>2</v>
      </c>
      <c r="CC287" s="124">
        <v>3</v>
      </c>
      <c r="CD287" s="124">
        <v>4</v>
      </c>
      <c r="CE287" s="124">
        <v>5</v>
      </c>
      <c r="CF287" s="124">
        <v>6</v>
      </c>
      <c r="CG287" s="124">
        <v>7</v>
      </c>
      <c r="CH287" s="124">
        <v>8</v>
      </c>
      <c r="CI287" s="124">
        <v>9</v>
      </c>
      <c r="CJ287" s="124">
        <v>10</v>
      </c>
      <c r="CK287" s="124">
        <v>11</v>
      </c>
      <c r="CL287" s="124">
        <v>12</v>
      </c>
    </row>
    <row r="288" spans="1:90" ht="15" customHeight="1" x14ac:dyDescent="0.3">
      <c r="A288" s="604"/>
      <c r="C288" s="60" t="s">
        <v>373</v>
      </c>
      <c r="D288" s="60"/>
      <c r="E288" s="60" t="s">
        <v>168</v>
      </c>
      <c r="F288" s="66">
        <v>5000</v>
      </c>
      <c r="G288" s="84"/>
      <c r="H288" s="85"/>
      <c r="I288" s="85"/>
      <c r="J288" s="93"/>
      <c r="K288" s="93"/>
      <c r="L288" s="93"/>
      <c r="M288" s="93"/>
      <c r="N288" s="93"/>
      <c r="O288" s="93"/>
      <c r="P288" s="93"/>
      <c r="Q288" s="93"/>
      <c r="R288" s="88"/>
      <c r="S288" s="92"/>
      <c r="T288" s="93"/>
      <c r="U288" s="82"/>
      <c r="V288" s="93"/>
      <c r="W288" s="93"/>
      <c r="X288" s="93"/>
      <c r="Y288" s="93"/>
      <c r="Z288" s="93"/>
      <c r="AA288" s="93"/>
      <c r="AB288" s="93"/>
      <c r="AC288" s="93"/>
      <c r="AD288" s="86"/>
      <c r="AE288" s="84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6"/>
      <c r="AQ288" s="84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6"/>
      <c r="BC288" s="84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6"/>
      <c r="BO288" s="84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6"/>
      <c r="CA288" s="134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6"/>
    </row>
    <row r="289" spans="1:90" ht="15" customHeight="1" x14ac:dyDescent="0.3">
      <c r="A289" s="604"/>
      <c r="C289" s="60"/>
      <c r="D289" s="60"/>
      <c r="E289" s="60"/>
      <c r="F289" s="66" t="s">
        <v>45</v>
      </c>
      <c r="G289" s="84"/>
      <c r="H289" s="85"/>
      <c r="I289" s="85"/>
      <c r="J289" s="85"/>
      <c r="K289" s="85"/>
      <c r="L289" s="93"/>
      <c r="M289" s="93"/>
      <c r="N289" s="93"/>
      <c r="O289" s="93"/>
      <c r="P289" s="93"/>
      <c r="Q289" s="93"/>
      <c r="R289" s="88"/>
      <c r="S289" s="92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86"/>
      <c r="AE289" s="84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6"/>
      <c r="AQ289" s="84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6"/>
      <c r="BC289" s="84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6"/>
      <c r="BO289" s="84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6"/>
      <c r="CA289" s="134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6"/>
    </row>
    <row r="290" spans="1:90" ht="15" customHeight="1" x14ac:dyDescent="0.3">
      <c r="A290" s="604"/>
      <c r="C290" s="60" t="s">
        <v>267</v>
      </c>
      <c r="D290" s="60" t="s">
        <v>113</v>
      </c>
      <c r="E290" s="60"/>
      <c r="F290" s="66"/>
      <c r="G290" s="84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8"/>
      <c r="S290" s="92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88"/>
      <c r="AE290" s="92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88"/>
      <c r="AQ290" s="84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6"/>
      <c r="BC290" s="84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6"/>
      <c r="BO290" s="84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6"/>
      <c r="CA290" s="134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6"/>
    </row>
    <row r="291" spans="1:90" ht="15" customHeight="1" x14ac:dyDescent="0.3">
      <c r="A291" s="604"/>
      <c r="C291" s="60" t="s">
        <v>374</v>
      </c>
      <c r="D291" s="60"/>
      <c r="E291" s="62" t="s">
        <v>181</v>
      </c>
      <c r="F291" s="66"/>
      <c r="G291" s="84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8"/>
      <c r="S291" s="92"/>
      <c r="T291" s="93"/>
      <c r="U291" s="93"/>
      <c r="V291" s="90"/>
      <c r="W291" s="90"/>
      <c r="X291" s="93"/>
      <c r="Y291" s="93"/>
      <c r="Z291" s="93"/>
      <c r="AA291" s="93"/>
      <c r="AB291" s="93"/>
      <c r="AC291" s="93"/>
      <c r="AD291" s="88"/>
      <c r="AE291" s="92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88"/>
      <c r="AQ291" s="84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6"/>
      <c r="BC291" s="84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6"/>
      <c r="BO291" s="84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6"/>
      <c r="CA291" s="134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6"/>
    </row>
    <row r="292" spans="1:90" ht="15" customHeight="1" x14ac:dyDescent="0.3">
      <c r="A292" s="604"/>
      <c r="C292" s="73">
        <v>725052512</v>
      </c>
      <c r="D292" s="60"/>
      <c r="E292" s="62" t="s">
        <v>375</v>
      </c>
      <c r="F292" s="66">
        <v>25000</v>
      </c>
      <c r="G292" s="84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8"/>
      <c r="S292" s="92"/>
      <c r="T292" s="93"/>
      <c r="U292" s="93"/>
      <c r="V292" s="93"/>
      <c r="W292" s="93"/>
      <c r="X292" s="90"/>
      <c r="Y292" s="90"/>
      <c r="Z292" s="90"/>
      <c r="AA292" s="93"/>
      <c r="AB292" s="93"/>
      <c r="AC292" s="93"/>
      <c r="AD292" s="88"/>
      <c r="AE292" s="92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88"/>
      <c r="AQ292" s="84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6"/>
      <c r="BC292" s="84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6"/>
      <c r="BO292" s="84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6"/>
      <c r="CA292" s="134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6"/>
    </row>
    <row r="293" spans="1:90" ht="15" customHeight="1" x14ac:dyDescent="0.3">
      <c r="A293" s="604"/>
      <c r="C293" s="51" t="s">
        <v>376</v>
      </c>
      <c r="D293" s="60"/>
      <c r="E293" s="62" t="s">
        <v>377</v>
      </c>
      <c r="F293" s="66"/>
      <c r="G293" s="84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8"/>
      <c r="S293" s="92"/>
      <c r="T293" s="93"/>
      <c r="U293" s="93"/>
      <c r="V293" s="93"/>
      <c r="W293" s="93"/>
      <c r="X293" s="93"/>
      <c r="Y293" s="93"/>
      <c r="Z293" s="93"/>
      <c r="AA293" s="90"/>
      <c r="AB293" s="90"/>
      <c r="AC293" s="90"/>
      <c r="AD293" s="91"/>
      <c r="AE293" s="89"/>
      <c r="AF293" s="90"/>
      <c r="AG293" s="90"/>
      <c r="AH293" s="90"/>
      <c r="AI293" s="90"/>
      <c r="AJ293" s="93"/>
      <c r="AK293" s="93"/>
      <c r="AL293" s="93"/>
      <c r="AM293" s="93"/>
      <c r="AN293" s="93"/>
      <c r="AO293" s="93"/>
      <c r="AP293" s="88"/>
      <c r="AQ293" s="84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6"/>
      <c r="BC293" s="84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6"/>
      <c r="BO293" s="84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6"/>
      <c r="CA293" s="134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6"/>
    </row>
    <row r="294" spans="1:90" ht="15" customHeight="1" x14ac:dyDescent="0.3">
      <c r="A294" s="604"/>
      <c r="C294" s="60"/>
      <c r="D294" s="60"/>
      <c r="E294" s="62" t="s">
        <v>378</v>
      </c>
      <c r="F294" s="66">
        <v>2500000</v>
      </c>
      <c r="G294" s="84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8"/>
      <c r="S294" s="92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88"/>
      <c r="AE294" s="92"/>
      <c r="AF294" s="93"/>
      <c r="AG294" s="93"/>
      <c r="AH294" s="93"/>
      <c r="AI294" s="93"/>
      <c r="AJ294" s="90"/>
      <c r="AK294" s="90"/>
      <c r="AL294" s="90"/>
      <c r="AM294" s="90"/>
      <c r="AN294" s="90"/>
      <c r="AO294" s="93"/>
      <c r="AP294" s="88"/>
      <c r="AQ294" s="92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6"/>
      <c r="BC294" s="84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6"/>
      <c r="BO294" s="84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6"/>
      <c r="CA294" s="134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6"/>
    </row>
    <row r="295" spans="1:90" ht="15" customHeight="1" x14ac:dyDescent="0.3">
      <c r="A295" s="604"/>
      <c r="C295" s="60"/>
      <c r="D295" s="60"/>
      <c r="E295" s="62" t="s">
        <v>379</v>
      </c>
      <c r="F295" s="66"/>
      <c r="G295" s="84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8"/>
      <c r="S295" s="92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88"/>
      <c r="AE295" s="92"/>
      <c r="AF295" s="93"/>
      <c r="AG295" s="93"/>
      <c r="AH295" s="93"/>
      <c r="AI295" s="93"/>
      <c r="AJ295" s="93"/>
      <c r="AK295" s="93"/>
      <c r="AL295" s="93"/>
      <c r="AM295" s="93"/>
      <c r="AN295" s="93"/>
      <c r="AO295" s="90"/>
      <c r="AP295" s="91"/>
      <c r="AQ295" s="92"/>
      <c r="AR295" s="93"/>
      <c r="AS295" s="93"/>
      <c r="AT295" s="85"/>
      <c r="AU295" s="85"/>
      <c r="AV295" s="85"/>
      <c r="AW295" s="85"/>
      <c r="AX295" s="85"/>
      <c r="AY295" s="85"/>
      <c r="AZ295" s="85"/>
      <c r="BA295" s="85"/>
      <c r="BB295" s="86"/>
      <c r="BC295" s="84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6"/>
      <c r="BO295" s="84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6"/>
      <c r="CA295" s="134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6"/>
    </row>
    <row r="296" spans="1:90" ht="15" customHeight="1" x14ac:dyDescent="0.3">
      <c r="A296" s="604"/>
      <c r="C296" s="60"/>
      <c r="D296" s="60"/>
      <c r="E296" s="62"/>
      <c r="F296" s="66"/>
      <c r="G296" s="84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8"/>
      <c r="S296" s="92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88"/>
      <c r="AE296" s="92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88"/>
      <c r="AQ296" s="92"/>
      <c r="AR296" s="93"/>
      <c r="AS296" s="93"/>
      <c r="AT296" s="93"/>
      <c r="AU296" s="85"/>
      <c r="AV296" s="85"/>
      <c r="AW296" s="85"/>
      <c r="AX296" s="85"/>
      <c r="AY296" s="85"/>
      <c r="AZ296" s="85"/>
      <c r="BA296" s="85"/>
      <c r="BB296" s="86"/>
      <c r="BC296" s="84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6"/>
      <c r="BO296" s="84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6"/>
      <c r="CA296" s="134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6"/>
    </row>
    <row r="297" spans="1:90" ht="15" customHeight="1" x14ac:dyDescent="0.3">
      <c r="A297" s="604"/>
      <c r="C297" s="60"/>
      <c r="D297" s="60"/>
      <c r="E297" s="62" t="s">
        <v>45</v>
      </c>
      <c r="F297" s="66"/>
      <c r="G297" s="84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6"/>
      <c r="S297" s="84"/>
      <c r="T297" s="85"/>
      <c r="U297" s="85"/>
      <c r="V297" s="85"/>
      <c r="W297" s="85"/>
      <c r="X297" s="93"/>
      <c r="Y297" s="93"/>
      <c r="Z297" s="93"/>
      <c r="AA297" s="93"/>
      <c r="AB297" s="93"/>
      <c r="AC297" s="93"/>
      <c r="AD297" s="88"/>
      <c r="AE297" s="92"/>
      <c r="AF297" s="93"/>
      <c r="AG297" s="93"/>
      <c r="AH297" s="93"/>
      <c r="AI297" s="93"/>
      <c r="AJ297" s="93"/>
      <c r="AK297" s="93" t="s">
        <v>45</v>
      </c>
      <c r="AL297" s="93"/>
      <c r="AM297" s="93"/>
      <c r="AN297" s="93"/>
      <c r="AO297" s="93"/>
      <c r="AP297" s="88"/>
      <c r="AQ297" s="92"/>
      <c r="AR297" s="93"/>
      <c r="AS297" s="93"/>
      <c r="AT297" s="93"/>
      <c r="AU297" s="85"/>
      <c r="AV297" s="85"/>
      <c r="AW297" s="85"/>
      <c r="AX297" s="85"/>
      <c r="AY297" s="85"/>
      <c r="AZ297" s="85"/>
      <c r="BA297" s="85"/>
      <c r="BB297" s="86"/>
      <c r="BC297" s="84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6"/>
      <c r="BO297" s="84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6"/>
      <c r="CA297" s="134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6"/>
    </row>
    <row r="298" spans="1:90" ht="15" customHeight="1" thickBot="1" x14ac:dyDescent="0.35">
      <c r="A298" s="605"/>
      <c r="B298" s="195"/>
      <c r="C298" s="58"/>
      <c r="D298" s="58"/>
      <c r="E298" s="41" t="s">
        <v>160</v>
      </c>
      <c r="F298" s="47">
        <f>SUM(F288:F297)</f>
        <v>2530000</v>
      </c>
      <c r="G298" s="96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8"/>
      <c r="S298" s="96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8"/>
      <c r="AE298" s="96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8"/>
      <c r="AQ298" s="96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8"/>
      <c r="BC298" s="96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8"/>
      <c r="BO298" s="96"/>
      <c r="BP298" s="97"/>
      <c r="BQ298" s="97"/>
      <c r="BR298" s="97"/>
      <c r="BS298" s="97"/>
      <c r="BT298" s="97"/>
      <c r="BU298" s="97"/>
      <c r="BV298" s="97"/>
      <c r="BW298" s="97"/>
      <c r="BX298" s="97"/>
      <c r="BY298" s="97"/>
      <c r="BZ298" s="98"/>
      <c r="CA298" s="135"/>
      <c r="CB298" s="97"/>
      <c r="CC298" s="97"/>
      <c r="CD298" s="97"/>
      <c r="CE298" s="97"/>
      <c r="CF298" s="97"/>
      <c r="CG298" s="97"/>
      <c r="CH298" s="97"/>
      <c r="CI298" s="97"/>
      <c r="CJ298" s="97"/>
      <c r="CK298" s="97"/>
      <c r="CL298" s="98"/>
    </row>
    <row r="299" spans="1:90" ht="15" customHeight="1" x14ac:dyDescent="0.3">
      <c r="A299" s="603" t="s">
        <v>460</v>
      </c>
      <c r="B299" s="192">
        <v>272</v>
      </c>
      <c r="C299" s="185" t="s">
        <v>380</v>
      </c>
      <c r="D299" s="48" t="s">
        <v>112</v>
      </c>
      <c r="E299" s="48"/>
      <c r="F299" s="65"/>
      <c r="G299" s="145">
        <v>1</v>
      </c>
      <c r="H299" s="124">
        <v>2</v>
      </c>
      <c r="I299" s="124">
        <v>3</v>
      </c>
      <c r="J299" s="124">
        <v>4</v>
      </c>
      <c r="K299" s="124">
        <v>5</v>
      </c>
      <c r="L299" s="124">
        <v>6</v>
      </c>
      <c r="M299" s="124">
        <v>7</v>
      </c>
      <c r="N299" s="124">
        <v>8</v>
      </c>
      <c r="O299" s="124">
        <v>9</v>
      </c>
      <c r="P299" s="124">
        <v>10</v>
      </c>
      <c r="Q299" s="124">
        <v>11</v>
      </c>
      <c r="R299" s="140">
        <v>12</v>
      </c>
      <c r="S299" s="145">
        <v>1</v>
      </c>
      <c r="T299" s="124">
        <v>2</v>
      </c>
      <c r="U299" s="124">
        <v>3</v>
      </c>
      <c r="V299" s="124">
        <v>4</v>
      </c>
      <c r="W299" s="124">
        <v>5</v>
      </c>
      <c r="X299" s="124">
        <v>6</v>
      </c>
      <c r="Y299" s="124">
        <v>7</v>
      </c>
      <c r="Z299" s="124">
        <v>8</v>
      </c>
      <c r="AA299" s="124">
        <v>9</v>
      </c>
      <c r="AB299" s="124">
        <v>10</v>
      </c>
      <c r="AC299" s="124">
        <v>11</v>
      </c>
      <c r="AD299" s="140">
        <v>12</v>
      </c>
      <c r="AE299" s="145">
        <v>1</v>
      </c>
      <c r="AF299" s="124">
        <v>2</v>
      </c>
      <c r="AG299" s="124">
        <v>3</v>
      </c>
      <c r="AH299" s="124">
        <v>4</v>
      </c>
      <c r="AI299" s="124">
        <v>5</v>
      </c>
      <c r="AJ299" s="124">
        <v>6</v>
      </c>
      <c r="AK299" s="124">
        <v>7</v>
      </c>
      <c r="AL299" s="124">
        <v>8</v>
      </c>
      <c r="AM299" s="124">
        <v>9</v>
      </c>
      <c r="AN299" s="124">
        <v>10</v>
      </c>
      <c r="AO299" s="124">
        <v>11</v>
      </c>
      <c r="AP299" s="140">
        <v>12</v>
      </c>
      <c r="AQ299" s="145">
        <v>1</v>
      </c>
      <c r="AR299" s="124">
        <v>2</v>
      </c>
      <c r="AS299" s="124">
        <v>3</v>
      </c>
      <c r="AT299" s="124">
        <v>4</v>
      </c>
      <c r="AU299" s="124">
        <v>5</v>
      </c>
      <c r="AV299" s="124">
        <v>6</v>
      </c>
      <c r="AW299" s="124">
        <v>7</v>
      </c>
      <c r="AX299" s="124">
        <v>8</v>
      </c>
      <c r="AY299" s="124">
        <v>9</v>
      </c>
      <c r="AZ299" s="124">
        <v>10</v>
      </c>
      <c r="BA299" s="124">
        <v>11</v>
      </c>
      <c r="BB299" s="140">
        <v>12</v>
      </c>
      <c r="BC299" s="145">
        <v>1</v>
      </c>
      <c r="BD299" s="124">
        <v>2</v>
      </c>
      <c r="BE299" s="124">
        <v>3</v>
      </c>
      <c r="BF299" s="124">
        <v>4</v>
      </c>
      <c r="BG299" s="124">
        <v>5</v>
      </c>
      <c r="BH299" s="124">
        <v>6</v>
      </c>
      <c r="BI299" s="124">
        <v>7</v>
      </c>
      <c r="BJ299" s="124">
        <v>8</v>
      </c>
      <c r="BK299" s="124">
        <v>9</v>
      </c>
      <c r="BL299" s="124">
        <v>10</v>
      </c>
      <c r="BM299" s="124">
        <v>11</v>
      </c>
      <c r="BN299" s="140">
        <v>12</v>
      </c>
      <c r="BO299" s="145">
        <v>1</v>
      </c>
      <c r="BP299" s="124">
        <v>2</v>
      </c>
      <c r="BQ299" s="124">
        <v>3</v>
      </c>
      <c r="BR299" s="124">
        <v>4</v>
      </c>
      <c r="BS299" s="124">
        <v>5</v>
      </c>
      <c r="BT299" s="124">
        <v>6</v>
      </c>
      <c r="BU299" s="124">
        <v>7</v>
      </c>
      <c r="BV299" s="124">
        <v>8</v>
      </c>
      <c r="BW299" s="124">
        <v>9</v>
      </c>
      <c r="BX299" s="124">
        <v>10</v>
      </c>
      <c r="BY299" s="124">
        <v>11</v>
      </c>
      <c r="BZ299" s="140">
        <v>12</v>
      </c>
      <c r="CA299" s="132">
        <v>1</v>
      </c>
      <c r="CB299" s="124">
        <v>2</v>
      </c>
      <c r="CC299" s="124">
        <v>3</v>
      </c>
      <c r="CD299" s="124">
        <v>4</v>
      </c>
      <c r="CE299" s="124">
        <v>5</v>
      </c>
      <c r="CF299" s="124">
        <v>6</v>
      </c>
      <c r="CG299" s="124">
        <v>7</v>
      </c>
      <c r="CH299" s="124">
        <v>8</v>
      </c>
      <c r="CI299" s="124">
        <v>9</v>
      </c>
      <c r="CJ299" s="124">
        <v>10</v>
      </c>
      <c r="CK299" s="124">
        <v>11</v>
      </c>
      <c r="CL299" s="124">
        <v>12</v>
      </c>
    </row>
    <row r="300" spans="1:90" ht="15" customHeight="1" x14ac:dyDescent="0.3">
      <c r="A300" s="604"/>
      <c r="C300" s="60" t="s">
        <v>381</v>
      </c>
      <c r="D300" s="55"/>
      <c r="E300" s="55" t="s">
        <v>178</v>
      </c>
      <c r="F300" s="66">
        <v>50000</v>
      </c>
      <c r="G300" s="79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1"/>
      <c r="S300" s="79"/>
      <c r="T300" s="80"/>
      <c r="U300" s="80"/>
      <c r="V300" s="80"/>
      <c r="W300" s="80"/>
      <c r="X300" s="82"/>
      <c r="Y300" s="82"/>
      <c r="Z300" s="82"/>
      <c r="AA300" s="82"/>
      <c r="AB300" s="82"/>
      <c r="AC300" s="82"/>
      <c r="AD300" s="83"/>
      <c r="AE300" s="79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1"/>
      <c r="AQ300" s="79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1"/>
      <c r="BC300" s="84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6"/>
      <c r="BO300" s="84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6"/>
      <c r="CA300" s="134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6"/>
    </row>
    <row r="301" spans="1:90" ht="15" customHeight="1" x14ac:dyDescent="0.3">
      <c r="A301" s="604"/>
      <c r="C301" s="60"/>
      <c r="D301" s="55"/>
      <c r="E301" s="55" t="s">
        <v>169</v>
      </c>
      <c r="F301" s="66">
        <v>400000</v>
      </c>
      <c r="G301" s="79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1"/>
      <c r="S301" s="79"/>
      <c r="T301" s="80"/>
      <c r="U301" s="80"/>
      <c r="V301" s="80"/>
      <c r="W301" s="80"/>
      <c r="X301" s="82"/>
      <c r="Y301" s="82"/>
      <c r="Z301" s="82"/>
      <c r="AA301" s="82"/>
      <c r="AB301" s="82"/>
      <c r="AC301" s="82"/>
      <c r="AD301" s="83"/>
      <c r="AE301" s="87"/>
      <c r="AF301" s="82"/>
      <c r="AG301" s="82"/>
      <c r="AH301" s="80"/>
      <c r="AI301" s="80"/>
      <c r="AJ301" s="80"/>
      <c r="AK301" s="80"/>
      <c r="AL301" s="80"/>
      <c r="AM301" s="80"/>
      <c r="AN301" s="80"/>
      <c r="AO301" s="80"/>
      <c r="AP301" s="81"/>
      <c r="AQ301" s="79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1"/>
      <c r="BC301" s="84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6"/>
      <c r="BO301" s="84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6"/>
      <c r="CA301" s="134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6"/>
    </row>
    <row r="302" spans="1:90" ht="15" customHeight="1" x14ac:dyDescent="0.3">
      <c r="A302" s="604"/>
      <c r="C302" s="60"/>
      <c r="D302" s="55"/>
      <c r="E302" s="55" t="s">
        <v>179</v>
      </c>
      <c r="F302" s="66">
        <v>150000</v>
      </c>
      <c r="G302" s="79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1"/>
      <c r="S302" s="79"/>
      <c r="T302" s="80"/>
      <c r="U302" s="80"/>
      <c r="V302" s="80"/>
      <c r="W302" s="80"/>
      <c r="X302" s="80"/>
      <c r="Y302" s="80"/>
      <c r="Z302" s="80"/>
      <c r="AA302" s="80"/>
      <c r="AB302" s="82"/>
      <c r="AC302" s="82"/>
      <c r="AD302" s="83"/>
      <c r="AE302" s="87"/>
      <c r="AF302" s="82"/>
      <c r="AG302" s="82"/>
      <c r="AH302" s="80"/>
      <c r="AI302" s="80"/>
      <c r="AJ302" s="80"/>
      <c r="AK302" s="80"/>
      <c r="AL302" s="80"/>
      <c r="AM302" s="80"/>
      <c r="AN302" s="80"/>
      <c r="AO302" s="80"/>
      <c r="AP302" s="81"/>
      <c r="AQ302" s="79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1"/>
      <c r="BC302" s="84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6"/>
      <c r="BO302" s="84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6"/>
      <c r="CA302" s="134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6"/>
    </row>
    <row r="303" spans="1:90" ht="15" customHeight="1" x14ac:dyDescent="0.3">
      <c r="A303" s="604"/>
      <c r="C303" s="60"/>
      <c r="D303" s="55"/>
      <c r="E303" s="54" t="s">
        <v>170</v>
      </c>
      <c r="F303" s="66">
        <v>0</v>
      </c>
      <c r="G303" s="79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1"/>
      <c r="S303" s="79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1"/>
      <c r="AE303" s="87"/>
      <c r="AF303" s="82"/>
      <c r="AG303" s="82"/>
      <c r="AH303" s="82"/>
      <c r="AI303" s="82"/>
      <c r="AJ303" s="82"/>
      <c r="AK303" s="80"/>
      <c r="AL303" s="80"/>
      <c r="AM303" s="80"/>
      <c r="AN303" s="80"/>
      <c r="AO303" s="80"/>
      <c r="AP303" s="81"/>
      <c r="AQ303" s="79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1"/>
      <c r="BC303" s="84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6"/>
      <c r="BO303" s="84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6"/>
      <c r="CA303" s="134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6"/>
    </row>
    <row r="304" spans="1:90" ht="15" customHeight="1" x14ac:dyDescent="0.3">
      <c r="A304" s="604"/>
      <c r="C304" s="60"/>
      <c r="D304" s="55"/>
      <c r="E304" s="54" t="s">
        <v>180</v>
      </c>
      <c r="F304" s="66">
        <v>100000</v>
      </c>
      <c r="G304" s="84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8"/>
      <c r="S304" s="79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1"/>
      <c r="AE304" s="79"/>
      <c r="AF304" s="80"/>
      <c r="AG304" s="80"/>
      <c r="AH304" s="82"/>
      <c r="AI304" s="82"/>
      <c r="AJ304" s="82"/>
      <c r="AK304" s="80"/>
      <c r="AL304" s="80"/>
      <c r="AM304" s="80"/>
      <c r="AN304" s="80"/>
      <c r="AO304" s="80"/>
      <c r="AP304" s="81"/>
      <c r="AQ304" s="79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1"/>
      <c r="BC304" s="84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6"/>
      <c r="BO304" s="84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6"/>
      <c r="CA304" s="134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6"/>
    </row>
    <row r="305" spans="1:90" ht="15" customHeight="1" x14ac:dyDescent="0.3">
      <c r="A305" s="604"/>
      <c r="C305" s="60" t="s">
        <v>259</v>
      </c>
      <c r="D305" s="55" t="s">
        <v>382</v>
      </c>
      <c r="E305" s="55"/>
      <c r="F305" s="66"/>
      <c r="G305" s="84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8"/>
      <c r="S305" s="79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1"/>
      <c r="AE305" s="79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1"/>
      <c r="AQ305" s="79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1"/>
      <c r="BC305" s="84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6"/>
      <c r="BO305" s="84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6"/>
      <c r="CA305" s="134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6"/>
    </row>
    <row r="306" spans="1:90" ht="15" customHeight="1" x14ac:dyDescent="0.3">
      <c r="A306" s="604"/>
      <c r="C306" s="60" t="s">
        <v>383</v>
      </c>
      <c r="D306" s="55"/>
      <c r="E306" s="54" t="s">
        <v>384</v>
      </c>
      <c r="F306" s="66">
        <v>13500000</v>
      </c>
      <c r="G306" s="84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8"/>
      <c r="S306" s="79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1"/>
      <c r="AE306" s="89"/>
      <c r="AF306" s="90"/>
      <c r="AG306" s="90"/>
      <c r="AH306" s="90"/>
      <c r="AI306" s="90"/>
      <c r="AJ306" s="90"/>
      <c r="AK306" s="80"/>
      <c r="AL306" s="80"/>
      <c r="AM306" s="80"/>
      <c r="AN306" s="80"/>
      <c r="AO306" s="80"/>
      <c r="AP306" s="81"/>
      <c r="AQ306" s="79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1"/>
      <c r="BC306" s="84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6"/>
      <c r="BO306" s="84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6"/>
      <c r="CA306" s="134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6"/>
    </row>
    <row r="307" spans="1:90" ht="15" customHeight="1" x14ac:dyDescent="0.3">
      <c r="A307" s="604"/>
      <c r="C307" s="62">
        <v>608961361</v>
      </c>
      <c r="D307" s="55"/>
      <c r="E307" s="54" t="s">
        <v>385</v>
      </c>
      <c r="F307" s="66">
        <v>2000000</v>
      </c>
      <c r="G307" s="84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8"/>
      <c r="S307" s="79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1"/>
      <c r="AE307" s="79"/>
      <c r="AF307" s="80"/>
      <c r="AG307" s="80"/>
      <c r="AH307" s="90"/>
      <c r="AI307" s="90"/>
      <c r="AJ307" s="90"/>
      <c r="AK307" s="90"/>
      <c r="AL307" s="90"/>
      <c r="AM307" s="90"/>
      <c r="AN307" s="80"/>
      <c r="AO307" s="80"/>
      <c r="AP307" s="81"/>
      <c r="AQ307" s="79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1"/>
      <c r="BC307" s="84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6"/>
      <c r="BO307" s="84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6"/>
      <c r="CA307" s="134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6"/>
    </row>
    <row r="308" spans="1:90" ht="15" customHeight="1" x14ac:dyDescent="0.3">
      <c r="A308" s="604"/>
      <c r="C308" s="51" t="s">
        <v>386</v>
      </c>
      <c r="D308" s="55"/>
      <c r="E308" s="54" t="s">
        <v>387</v>
      </c>
      <c r="F308" s="66">
        <v>1800000</v>
      </c>
      <c r="G308" s="84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8"/>
      <c r="S308" s="79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1"/>
      <c r="AE308" s="79"/>
      <c r="AF308" s="80"/>
      <c r="AG308" s="80"/>
      <c r="AH308" s="80"/>
      <c r="AI308" s="80"/>
      <c r="AJ308" s="80"/>
      <c r="AK308" s="90"/>
      <c r="AL308" s="90"/>
      <c r="AM308" s="90"/>
      <c r="AN308" s="90"/>
      <c r="AO308" s="90"/>
      <c r="AP308" s="91"/>
      <c r="AQ308" s="79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1"/>
      <c r="BC308" s="84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6"/>
      <c r="BO308" s="84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6"/>
      <c r="CA308" s="134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6"/>
    </row>
    <row r="309" spans="1:90" ht="15" customHeight="1" x14ac:dyDescent="0.3">
      <c r="A309" s="604"/>
      <c r="C309" s="60"/>
      <c r="D309" s="55" t="s">
        <v>388</v>
      </c>
      <c r="E309" s="54" t="s">
        <v>389</v>
      </c>
      <c r="F309" s="66">
        <v>6000000</v>
      </c>
      <c r="G309" s="84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8"/>
      <c r="S309" s="79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1"/>
      <c r="AE309" s="79"/>
      <c r="AF309" s="80"/>
      <c r="AG309" s="80"/>
      <c r="AH309" s="80"/>
      <c r="AI309" s="80"/>
      <c r="AJ309" s="80"/>
      <c r="AK309" s="90"/>
      <c r="AL309" s="90"/>
      <c r="AM309" s="90"/>
      <c r="AN309" s="90"/>
      <c r="AO309" s="90"/>
      <c r="AP309" s="91"/>
      <c r="AQ309" s="79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1"/>
      <c r="BC309" s="84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6"/>
      <c r="BO309" s="84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6"/>
      <c r="CA309" s="134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6"/>
    </row>
    <row r="310" spans="1:90" ht="15" customHeight="1" x14ac:dyDescent="0.3">
      <c r="A310" s="604"/>
      <c r="C310" s="60"/>
      <c r="D310" s="60"/>
      <c r="E310" s="54" t="s">
        <v>390</v>
      </c>
      <c r="F310" s="66">
        <v>3000000</v>
      </c>
      <c r="G310" s="84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8"/>
      <c r="S310" s="92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88"/>
      <c r="AE310" s="79"/>
      <c r="AF310" s="80"/>
      <c r="AG310" s="80"/>
      <c r="AH310" s="80"/>
      <c r="AI310" s="80"/>
      <c r="AJ310" s="80"/>
      <c r="AK310" s="80"/>
      <c r="AL310" s="80"/>
      <c r="AM310" s="80"/>
      <c r="AN310" s="90"/>
      <c r="AO310" s="90"/>
      <c r="AP310" s="91"/>
      <c r="AQ310" s="89"/>
      <c r="AR310" s="90"/>
      <c r="AS310" s="90"/>
      <c r="AT310" s="80"/>
      <c r="AU310" s="80"/>
      <c r="AV310" s="80"/>
      <c r="AW310" s="80"/>
      <c r="AX310" s="80"/>
      <c r="AY310" s="80"/>
      <c r="AZ310" s="80"/>
      <c r="BA310" s="80"/>
      <c r="BB310" s="81"/>
      <c r="BC310" s="84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6"/>
      <c r="BO310" s="84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6"/>
      <c r="CA310" s="134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6"/>
    </row>
    <row r="311" spans="1:90" ht="15" customHeight="1" x14ac:dyDescent="0.3">
      <c r="A311" s="604"/>
      <c r="C311" s="60"/>
      <c r="D311" s="55"/>
      <c r="E311" s="54" t="s">
        <v>391</v>
      </c>
      <c r="F311" s="66">
        <v>1000000</v>
      </c>
      <c r="G311" s="84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8"/>
      <c r="S311" s="92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88"/>
      <c r="AE311" s="79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1"/>
      <c r="AQ311" s="79"/>
      <c r="AR311" s="90"/>
      <c r="AS311" s="90"/>
      <c r="AT311" s="90"/>
      <c r="AU311" s="90"/>
      <c r="AV311" s="90"/>
      <c r="AW311" s="80"/>
      <c r="AX311" s="80"/>
      <c r="AY311" s="80"/>
      <c r="AZ311" s="80"/>
      <c r="BA311" s="80"/>
      <c r="BB311" s="81"/>
      <c r="BC311" s="84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6"/>
      <c r="BO311" s="84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6"/>
      <c r="CA311" s="134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6"/>
    </row>
    <row r="312" spans="1:90" ht="15" customHeight="1" x14ac:dyDescent="0.3">
      <c r="A312" s="604"/>
      <c r="C312" s="60"/>
      <c r="D312" s="55"/>
      <c r="E312" s="54"/>
      <c r="F312" s="66"/>
      <c r="G312" s="84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8"/>
      <c r="S312" s="92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88"/>
      <c r="AE312" s="79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1"/>
      <c r="AQ312" s="79"/>
      <c r="AR312" s="80"/>
      <c r="AS312" s="80"/>
      <c r="AT312" s="90"/>
      <c r="AU312" s="90"/>
      <c r="AV312" s="90"/>
      <c r="AW312" s="90"/>
      <c r="AX312" s="90"/>
      <c r="AY312" s="90"/>
      <c r="AZ312" s="80"/>
      <c r="BA312" s="80"/>
      <c r="BB312" s="81"/>
      <c r="BC312" s="84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6"/>
      <c r="BO312" s="84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6"/>
      <c r="CA312" s="134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6"/>
    </row>
    <row r="313" spans="1:90" ht="15" customHeight="1" x14ac:dyDescent="0.3">
      <c r="A313" s="604"/>
      <c r="C313" s="60"/>
      <c r="D313" s="55"/>
      <c r="E313" s="54" t="s">
        <v>187</v>
      </c>
      <c r="F313" s="66"/>
      <c r="G313" s="84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8"/>
      <c r="S313" s="92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88"/>
      <c r="AE313" s="79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1"/>
      <c r="AQ313" s="79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1"/>
      <c r="BC313" s="84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6"/>
      <c r="BO313" s="84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6"/>
      <c r="CA313" s="134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6"/>
    </row>
    <row r="314" spans="1:90" ht="15" customHeight="1" thickBot="1" x14ac:dyDescent="0.35">
      <c r="A314" s="605"/>
      <c r="B314" s="195"/>
      <c r="C314" s="58"/>
      <c r="D314" s="94"/>
      <c r="E314" s="95" t="s">
        <v>160</v>
      </c>
      <c r="F314" s="47">
        <f>SUM(F300:F313)</f>
        <v>28000000</v>
      </c>
      <c r="G314" s="96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8"/>
      <c r="S314" s="96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8"/>
      <c r="AE314" s="99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1"/>
      <c r="AQ314" s="99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1"/>
      <c r="BC314" s="96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8"/>
      <c r="BO314" s="96"/>
      <c r="BP314" s="97"/>
      <c r="BQ314" s="97"/>
      <c r="BR314" s="97"/>
      <c r="BS314" s="97"/>
      <c r="BT314" s="97"/>
      <c r="BU314" s="97"/>
      <c r="BV314" s="97"/>
      <c r="BW314" s="97"/>
      <c r="BX314" s="97"/>
      <c r="BY314" s="97"/>
      <c r="BZ314" s="98"/>
      <c r="CA314" s="135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8"/>
    </row>
    <row r="315" spans="1:90" ht="15" customHeight="1" x14ac:dyDescent="0.3">
      <c r="A315" s="603" t="s">
        <v>470</v>
      </c>
      <c r="B315" s="192">
        <v>60</v>
      </c>
      <c r="C315" s="52" t="s">
        <v>400</v>
      </c>
      <c r="D315" s="104" t="s">
        <v>112</v>
      </c>
      <c r="E315" s="104"/>
      <c r="F315" s="103"/>
      <c r="G315" s="145">
        <v>1</v>
      </c>
      <c r="H315" s="124">
        <v>2</v>
      </c>
      <c r="I315" s="124">
        <v>3</v>
      </c>
      <c r="J315" s="124">
        <v>4</v>
      </c>
      <c r="K315" s="124">
        <v>5</v>
      </c>
      <c r="L315" s="124">
        <v>6</v>
      </c>
      <c r="M315" s="124">
        <v>7</v>
      </c>
      <c r="N315" s="124">
        <v>8</v>
      </c>
      <c r="O315" s="124">
        <v>9</v>
      </c>
      <c r="P315" s="124">
        <v>10</v>
      </c>
      <c r="Q315" s="124">
        <v>11</v>
      </c>
      <c r="R315" s="140">
        <v>12</v>
      </c>
      <c r="S315" s="145">
        <v>1</v>
      </c>
      <c r="T315" s="124">
        <v>2</v>
      </c>
      <c r="U315" s="124">
        <v>3</v>
      </c>
      <c r="V315" s="124">
        <v>4</v>
      </c>
      <c r="W315" s="124">
        <v>5</v>
      </c>
      <c r="X315" s="124">
        <v>6</v>
      </c>
      <c r="Y315" s="124">
        <v>7</v>
      </c>
      <c r="Z315" s="124">
        <v>8</v>
      </c>
      <c r="AA315" s="124">
        <v>9</v>
      </c>
      <c r="AB315" s="124">
        <v>10</v>
      </c>
      <c r="AC315" s="124">
        <v>11</v>
      </c>
      <c r="AD315" s="140">
        <v>12</v>
      </c>
      <c r="AE315" s="145">
        <v>1</v>
      </c>
      <c r="AF315" s="124">
        <v>2</v>
      </c>
      <c r="AG315" s="124">
        <v>3</v>
      </c>
      <c r="AH315" s="124">
        <v>4</v>
      </c>
      <c r="AI315" s="124">
        <v>5</v>
      </c>
      <c r="AJ315" s="124">
        <v>6</v>
      </c>
      <c r="AK315" s="124">
        <v>7</v>
      </c>
      <c r="AL315" s="124">
        <v>8</v>
      </c>
      <c r="AM315" s="124">
        <v>9</v>
      </c>
      <c r="AN315" s="124">
        <v>10</v>
      </c>
      <c r="AO315" s="124">
        <v>11</v>
      </c>
      <c r="AP315" s="140">
        <v>12</v>
      </c>
      <c r="AQ315" s="145">
        <v>1</v>
      </c>
      <c r="AR315" s="124">
        <v>2</v>
      </c>
      <c r="AS315" s="124">
        <v>3</v>
      </c>
      <c r="AT315" s="124">
        <v>4</v>
      </c>
      <c r="AU315" s="124">
        <v>5</v>
      </c>
      <c r="AV315" s="124">
        <v>6</v>
      </c>
      <c r="AW315" s="124">
        <v>7</v>
      </c>
      <c r="AX315" s="124">
        <v>8</v>
      </c>
      <c r="AY315" s="124">
        <v>9</v>
      </c>
      <c r="AZ315" s="124">
        <v>10</v>
      </c>
      <c r="BA315" s="124">
        <v>11</v>
      </c>
      <c r="BB315" s="140">
        <v>12</v>
      </c>
      <c r="BC315" s="145">
        <v>1</v>
      </c>
      <c r="BD315" s="124">
        <v>2</v>
      </c>
      <c r="BE315" s="124">
        <v>3</v>
      </c>
      <c r="BF315" s="124">
        <v>4</v>
      </c>
      <c r="BG315" s="124">
        <v>5</v>
      </c>
      <c r="BH315" s="124">
        <v>6</v>
      </c>
      <c r="BI315" s="124">
        <v>7</v>
      </c>
      <c r="BJ315" s="124">
        <v>8</v>
      </c>
      <c r="BK315" s="124">
        <v>9</v>
      </c>
      <c r="BL315" s="124">
        <v>10</v>
      </c>
      <c r="BM315" s="124">
        <v>11</v>
      </c>
      <c r="BN315" s="140">
        <v>12</v>
      </c>
      <c r="BO315" s="145">
        <v>1</v>
      </c>
      <c r="BP315" s="124">
        <v>2</v>
      </c>
      <c r="BQ315" s="124">
        <v>3</v>
      </c>
      <c r="BR315" s="124">
        <v>4</v>
      </c>
      <c r="BS315" s="124">
        <v>5</v>
      </c>
      <c r="BT315" s="124">
        <v>6</v>
      </c>
      <c r="BU315" s="124">
        <v>7</v>
      </c>
      <c r="BV315" s="124">
        <v>8</v>
      </c>
      <c r="BW315" s="124">
        <v>9</v>
      </c>
      <c r="BX315" s="124">
        <v>10</v>
      </c>
      <c r="BY315" s="124">
        <v>11</v>
      </c>
      <c r="BZ315" s="140">
        <v>12</v>
      </c>
      <c r="CA315" s="132">
        <v>1</v>
      </c>
      <c r="CB315" s="124">
        <v>2</v>
      </c>
      <c r="CC315" s="124">
        <v>3</v>
      </c>
      <c r="CD315" s="124">
        <v>4</v>
      </c>
      <c r="CE315" s="124">
        <v>5</v>
      </c>
      <c r="CF315" s="124">
        <v>6</v>
      </c>
      <c r="CG315" s="124">
        <v>7</v>
      </c>
      <c r="CH315" s="124">
        <v>8</v>
      </c>
      <c r="CI315" s="124">
        <v>9</v>
      </c>
      <c r="CJ315" s="124">
        <v>10</v>
      </c>
      <c r="CK315" s="124">
        <v>11</v>
      </c>
      <c r="CL315" s="124">
        <v>12</v>
      </c>
    </row>
    <row r="316" spans="1:90" ht="15" customHeight="1" x14ac:dyDescent="0.3">
      <c r="A316" s="604"/>
      <c r="C316" s="60"/>
      <c r="D316" s="60"/>
      <c r="E316" s="60" t="s">
        <v>401</v>
      </c>
      <c r="F316" s="105">
        <v>80000</v>
      </c>
      <c r="G316" s="84"/>
      <c r="H316" s="85"/>
      <c r="I316" s="85"/>
      <c r="J316" s="85"/>
      <c r="K316" s="85"/>
      <c r="L316" s="120"/>
      <c r="M316" s="120"/>
      <c r="N316" s="120"/>
      <c r="O316" s="120"/>
      <c r="P316" s="120"/>
      <c r="Q316" s="120"/>
      <c r="R316" s="148"/>
      <c r="S316" s="84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6"/>
      <c r="AE316" s="84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6"/>
      <c r="AQ316" s="84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6"/>
      <c r="BC316" s="84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6"/>
      <c r="BO316" s="84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6"/>
      <c r="CA316" s="134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6"/>
    </row>
    <row r="317" spans="1:90" ht="15" customHeight="1" x14ac:dyDescent="0.3">
      <c r="A317" s="604"/>
      <c r="C317" s="60" t="s">
        <v>259</v>
      </c>
      <c r="D317" s="60"/>
      <c r="E317" s="60" t="s">
        <v>402</v>
      </c>
      <c r="F317" s="105">
        <v>20000</v>
      </c>
      <c r="G317" s="84"/>
      <c r="H317" s="85"/>
      <c r="I317" s="85"/>
      <c r="J317" s="85"/>
      <c r="K317" s="85"/>
      <c r="L317" s="85"/>
      <c r="M317" s="85"/>
      <c r="N317" s="85"/>
      <c r="O317" s="85"/>
      <c r="P317" s="120"/>
      <c r="Q317" s="120"/>
      <c r="R317" s="148"/>
      <c r="S317" s="84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6"/>
      <c r="AE317" s="84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6"/>
      <c r="AQ317" s="84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6"/>
      <c r="BC317" s="84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6"/>
      <c r="BO317" s="84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6"/>
      <c r="CA317" s="134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6"/>
    </row>
    <row r="318" spans="1:90" ht="15" customHeight="1" x14ac:dyDescent="0.3">
      <c r="A318" s="604"/>
      <c r="C318" s="60" t="s">
        <v>403</v>
      </c>
      <c r="D318" s="60"/>
      <c r="E318" s="106" t="s">
        <v>404</v>
      </c>
      <c r="F318" s="105">
        <v>50000</v>
      </c>
      <c r="G318" s="84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6"/>
      <c r="S318" s="154"/>
      <c r="T318" s="120"/>
      <c r="U318" s="85"/>
      <c r="V318" s="85"/>
      <c r="W318" s="85"/>
      <c r="X318" s="85"/>
      <c r="Y318" s="85"/>
      <c r="Z318" s="85"/>
      <c r="AA318" s="85"/>
      <c r="AB318" s="85"/>
      <c r="AC318" s="85"/>
      <c r="AD318" s="86"/>
      <c r="AE318" s="84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6"/>
      <c r="AQ318" s="84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6"/>
      <c r="BC318" s="84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6"/>
      <c r="BO318" s="84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6"/>
      <c r="CA318" s="134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6"/>
    </row>
    <row r="319" spans="1:90" ht="15" customHeight="1" x14ac:dyDescent="0.3">
      <c r="A319" s="604"/>
      <c r="C319" s="107">
        <v>775878576</v>
      </c>
      <c r="D319" s="60"/>
      <c r="E319" s="60" t="s">
        <v>179</v>
      </c>
      <c r="F319" s="105">
        <v>50000</v>
      </c>
      <c r="G319" s="84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6"/>
      <c r="S319" s="84"/>
      <c r="T319" s="85"/>
      <c r="U319" s="120"/>
      <c r="V319" s="120"/>
      <c r="W319" s="120"/>
      <c r="X319" s="85"/>
      <c r="Y319" s="85"/>
      <c r="Z319" s="85"/>
      <c r="AA319" s="85"/>
      <c r="AB319" s="85"/>
      <c r="AC319" s="85"/>
      <c r="AD319" s="86"/>
      <c r="AE319" s="84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6"/>
      <c r="AQ319" s="84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6"/>
      <c r="BC319" s="84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6"/>
      <c r="BO319" s="84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6"/>
      <c r="CA319" s="134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6"/>
    </row>
    <row r="320" spans="1:90" ht="15" customHeight="1" x14ac:dyDescent="0.3">
      <c r="A320" s="604"/>
      <c r="C320" s="60" t="s">
        <v>405</v>
      </c>
      <c r="D320" s="60"/>
      <c r="E320" s="60" t="s">
        <v>170</v>
      </c>
      <c r="F320" s="105"/>
      <c r="G320" s="84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6"/>
      <c r="S320" s="84"/>
      <c r="T320" s="85"/>
      <c r="U320" s="85"/>
      <c r="V320" s="85"/>
      <c r="W320" s="85"/>
      <c r="X320" s="120"/>
      <c r="Y320" s="120"/>
      <c r="Z320" s="120"/>
      <c r="AA320" s="120"/>
      <c r="AB320" s="120"/>
      <c r="AC320" s="120"/>
      <c r="AD320" s="148"/>
      <c r="AE320" s="154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6"/>
      <c r="AQ320" s="84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6"/>
      <c r="BC320" s="84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6"/>
      <c r="BO320" s="84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6"/>
      <c r="CA320" s="134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6"/>
    </row>
    <row r="321" spans="1:90" ht="15" customHeight="1" x14ac:dyDescent="0.3">
      <c r="A321" s="604"/>
      <c r="C321" s="60"/>
      <c r="D321" s="60"/>
      <c r="E321" s="60" t="s">
        <v>180</v>
      </c>
      <c r="F321" s="105">
        <v>50000</v>
      </c>
      <c r="G321" s="84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6"/>
      <c r="S321" s="84"/>
      <c r="T321" s="85"/>
      <c r="U321" s="85"/>
      <c r="V321" s="85"/>
      <c r="W321" s="85"/>
      <c r="X321" s="85"/>
      <c r="Y321" s="85"/>
      <c r="Z321" s="85"/>
      <c r="AA321" s="85"/>
      <c r="AB321" s="85"/>
      <c r="AC321" s="120"/>
      <c r="AD321" s="148"/>
      <c r="AE321" s="154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6"/>
      <c r="AQ321" s="84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6"/>
      <c r="BC321" s="84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6"/>
      <c r="BO321" s="84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6"/>
      <c r="CA321" s="134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6"/>
    </row>
    <row r="322" spans="1:90" ht="15" customHeight="1" x14ac:dyDescent="0.3">
      <c r="A322" s="604"/>
      <c r="C322" s="60"/>
      <c r="D322" s="60" t="s">
        <v>113</v>
      </c>
      <c r="E322" s="60"/>
      <c r="F322" s="105"/>
      <c r="G322" s="84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6"/>
      <c r="S322" s="84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6"/>
      <c r="AE322" s="84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6"/>
      <c r="AQ322" s="84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6"/>
      <c r="BC322" s="84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6"/>
      <c r="BO322" s="84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6"/>
      <c r="CA322" s="134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6"/>
    </row>
    <row r="323" spans="1:90" ht="15" customHeight="1" x14ac:dyDescent="0.3">
      <c r="A323" s="604"/>
      <c r="C323" s="60"/>
      <c r="D323" s="60"/>
      <c r="E323" s="60" t="s">
        <v>181</v>
      </c>
      <c r="F323" s="105"/>
      <c r="G323" s="84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6"/>
      <c r="S323" s="84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6"/>
      <c r="AE323" s="163"/>
      <c r="AF323" s="121"/>
      <c r="AG323" s="121"/>
      <c r="AH323" s="85"/>
      <c r="AI323" s="85"/>
      <c r="AJ323" s="85"/>
      <c r="AK323" s="85"/>
      <c r="AL323" s="85"/>
      <c r="AM323" s="85"/>
      <c r="AN323" s="85"/>
      <c r="AO323" s="85"/>
      <c r="AP323" s="86"/>
      <c r="AQ323" s="84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6"/>
      <c r="BC323" s="84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6"/>
      <c r="BO323" s="84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6"/>
      <c r="CA323" s="134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6"/>
    </row>
    <row r="324" spans="1:90" ht="15" customHeight="1" x14ac:dyDescent="0.3">
      <c r="A324" s="604"/>
      <c r="C324" s="107"/>
      <c r="D324" s="60"/>
      <c r="E324" s="60" t="s">
        <v>406</v>
      </c>
      <c r="F324" s="105"/>
      <c r="G324" s="84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6"/>
      <c r="S324" s="84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6"/>
      <c r="AE324" s="84"/>
      <c r="AF324" s="85"/>
      <c r="AG324" s="121"/>
      <c r="AH324" s="121"/>
      <c r="AI324" s="85"/>
      <c r="AJ324" s="85"/>
      <c r="AK324" s="85"/>
      <c r="AL324" s="85"/>
      <c r="AM324" s="85"/>
      <c r="AN324" s="85"/>
      <c r="AO324" s="85"/>
      <c r="AP324" s="86"/>
      <c r="AQ324" s="84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6"/>
      <c r="BC324" s="84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6"/>
      <c r="BO324" s="84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6"/>
      <c r="CA324" s="134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6"/>
    </row>
    <row r="325" spans="1:90" ht="15" customHeight="1" x14ac:dyDescent="0.3">
      <c r="A325" s="604"/>
      <c r="C325" s="60"/>
      <c r="D325" s="60"/>
      <c r="E325" s="60" t="s">
        <v>407</v>
      </c>
      <c r="F325" s="105">
        <v>1000000</v>
      </c>
      <c r="G325" s="84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6"/>
      <c r="S325" s="84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6"/>
      <c r="AE325" s="84"/>
      <c r="AF325" s="85"/>
      <c r="AG325" s="85"/>
      <c r="AH325" s="85"/>
      <c r="AI325" s="121"/>
      <c r="AJ325" s="121"/>
      <c r="AK325" s="85"/>
      <c r="AL325" s="85"/>
      <c r="AM325" s="85"/>
      <c r="AN325" s="85"/>
      <c r="AO325" s="85"/>
      <c r="AP325" s="86"/>
      <c r="AQ325" s="84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6"/>
      <c r="BC325" s="84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6"/>
      <c r="BO325" s="84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6"/>
      <c r="CA325" s="134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6"/>
    </row>
    <row r="326" spans="1:90" ht="15" customHeight="1" x14ac:dyDescent="0.3">
      <c r="A326" s="604"/>
      <c r="C326" s="60"/>
      <c r="D326" s="60"/>
      <c r="E326" s="55" t="s">
        <v>408</v>
      </c>
      <c r="F326" s="105">
        <v>2500000</v>
      </c>
      <c r="G326" s="84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6"/>
      <c r="S326" s="84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6"/>
      <c r="AE326" s="84"/>
      <c r="AF326" s="85"/>
      <c r="AG326" s="85"/>
      <c r="AH326" s="85"/>
      <c r="AI326" s="121"/>
      <c r="AJ326" s="121"/>
      <c r="AK326" s="121"/>
      <c r="AL326" s="121"/>
      <c r="AM326" s="121"/>
      <c r="AN326" s="121"/>
      <c r="AO326" s="122"/>
      <c r="AP326" s="86"/>
      <c r="AQ326" s="84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6"/>
      <c r="BC326" s="84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6"/>
      <c r="BO326" s="84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6"/>
      <c r="CA326" s="134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6"/>
    </row>
    <row r="327" spans="1:90" ht="15" customHeight="1" x14ac:dyDescent="0.3">
      <c r="A327" s="604"/>
      <c r="C327" s="60"/>
      <c r="D327" s="60"/>
      <c r="E327" s="60" t="s">
        <v>409</v>
      </c>
      <c r="F327" s="105">
        <v>500000</v>
      </c>
      <c r="G327" s="84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6"/>
      <c r="S327" s="84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6"/>
      <c r="AE327" s="84"/>
      <c r="AF327" s="85"/>
      <c r="AG327" s="85"/>
      <c r="AH327" s="85"/>
      <c r="AI327" s="121"/>
      <c r="AJ327" s="121"/>
      <c r="AK327" s="121"/>
      <c r="AL327" s="121"/>
      <c r="AM327" s="121"/>
      <c r="AN327" s="121"/>
      <c r="AO327" s="121"/>
      <c r="AP327" s="86"/>
      <c r="AQ327" s="84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6"/>
      <c r="BC327" s="84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6"/>
      <c r="BO327" s="84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6"/>
      <c r="CA327" s="134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6"/>
    </row>
    <row r="328" spans="1:90" ht="15" customHeight="1" x14ac:dyDescent="0.3">
      <c r="A328" s="604"/>
      <c r="C328" s="60"/>
      <c r="D328" s="60"/>
      <c r="E328" s="106" t="s">
        <v>410</v>
      </c>
      <c r="F328" s="105">
        <v>1000000</v>
      </c>
      <c r="G328" s="84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6"/>
      <c r="S328" s="84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6"/>
      <c r="AE328" s="84"/>
      <c r="AF328" s="85"/>
      <c r="AG328" s="85"/>
      <c r="AH328" s="85"/>
      <c r="AI328" s="85"/>
      <c r="AJ328" s="85"/>
      <c r="AK328" s="85"/>
      <c r="AL328" s="85"/>
      <c r="AM328" s="85"/>
      <c r="AN328" s="85"/>
      <c r="AO328" s="121"/>
      <c r="AP328" s="143"/>
      <c r="AQ328" s="163"/>
      <c r="AR328" s="121"/>
      <c r="AS328" s="121"/>
      <c r="AT328" s="121"/>
      <c r="AU328" s="121"/>
      <c r="AV328" s="121"/>
      <c r="AW328" s="121"/>
      <c r="AX328" s="121"/>
      <c r="AY328" s="121"/>
      <c r="AZ328" s="121"/>
      <c r="BA328" s="121"/>
      <c r="BB328" s="143"/>
      <c r="BC328" s="163"/>
      <c r="BD328" s="121"/>
      <c r="BE328" s="121"/>
      <c r="BF328" s="121"/>
      <c r="BG328" s="85"/>
      <c r="BH328" s="85"/>
      <c r="BI328" s="85"/>
      <c r="BJ328" s="85"/>
      <c r="BK328" s="85"/>
      <c r="BL328" s="85"/>
      <c r="BM328" s="85"/>
      <c r="BN328" s="86"/>
      <c r="BO328" s="84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6"/>
      <c r="CA328" s="134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6"/>
    </row>
    <row r="329" spans="1:90" ht="15" customHeight="1" x14ac:dyDescent="0.3">
      <c r="A329" s="604"/>
      <c r="C329" s="60"/>
      <c r="D329" s="60"/>
      <c r="E329" s="60" t="s">
        <v>186</v>
      </c>
      <c r="F329" s="105"/>
      <c r="G329" s="84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6"/>
      <c r="S329" s="84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6"/>
      <c r="AE329" s="84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6"/>
      <c r="AQ329" s="84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6"/>
      <c r="BC329" s="84"/>
      <c r="BD329" s="85"/>
      <c r="BE329" s="85"/>
      <c r="BF329" s="85"/>
      <c r="BG329" s="121"/>
      <c r="BH329" s="121"/>
      <c r="BI329" s="121"/>
      <c r="BJ329" s="121"/>
      <c r="BK329" s="121"/>
      <c r="BL329" s="121"/>
      <c r="BM329" s="121"/>
      <c r="BN329" s="143"/>
      <c r="BO329" s="16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6"/>
      <c r="CA329" s="134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6"/>
    </row>
    <row r="330" spans="1:90" ht="15" customHeight="1" x14ac:dyDescent="0.3">
      <c r="A330" s="604"/>
      <c r="C330" s="60"/>
      <c r="D330" s="60"/>
      <c r="E330" s="60" t="s">
        <v>187</v>
      </c>
      <c r="F330" s="105"/>
      <c r="G330" s="84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6"/>
      <c r="S330" s="84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6"/>
      <c r="AE330" s="84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6"/>
      <c r="AQ330" s="84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6"/>
      <c r="BC330" s="84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6"/>
      <c r="BO330" s="84"/>
      <c r="BP330" s="121"/>
      <c r="BQ330" s="121"/>
      <c r="BR330" s="121"/>
      <c r="BS330" s="85"/>
      <c r="BT330" s="85"/>
      <c r="BU330" s="85"/>
      <c r="BV330" s="85"/>
      <c r="BW330" s="85"/>
      <c r="BX330" s="85"/>
      <c r="BY330" s="85"/>
      <c r="BZ330" s="86"/>
      <c r="CA330" s="134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6"/>
    </row>
    <row r="331" spans="1:90" ht="15" customHeight="1" thickBot="1" x14ac:dyDescent="0.35">
      <c r="A331" s="605"/>
      <c r="B331" s="195"/>
      <c r="C331" s="58"/>
      <c r="D331" s="58"/>
      <c r="E331" s="142" t="s">
        <v>160</v>
      </c>
      <c r="F331" s="108">
        <f>SUM(F316:F330)</f>
        <v>5250000</v>
      </c>
      <c r="G331" s="96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8"/>
      <c r="S331" s="96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8"/>
      <c r="AE331" s="96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8"/>
      <c r="AQ331" s="96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8"/>
      <c r="BC331" s="96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8"/>
      <c r="BO331" s="96"/>
      <c r="BP331" s="97"/>
      <c r="BQ331" s="97"/>
      <c r="BR331" s="97"/>
      <c r="BS331" s="97"/>
      <c r="BT331" s="97"/>
      <c r="BU331" s="97"/>
      <c r="BV331" s="97"/>
      <c r="BW331" s="97"/>
      <c r="BX331" s="97"/>
      <c r="BY331" s="97"/>
      <c r="BZ331" s="98"/>
      <c r="CA331" s="135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8"/>
    </row>
    <row r="332" spans="1:90" ht="15" customHeight="1" x14ac:dyDescent="0.3">
      <c r="A332" s="603" t="s">
        <v>461</v>
      </c>
      <c r="B332" s="192">
        <v>132</v>
      </c>
      <c r="C332" s="184" t="s">
        <v>411</v>
      </c>
      <c r="D332" s="104" t="s">
        <v>112</v>
      </c>
      <c r="E332" s="56"/>
      <c r="F332" s="103"/>
      <c r="G332" s="145">
        <v>1</v>
      </c>
      <c r="H332" s="124">
        <v>2</v>
      </c>
      <c r="I332" s="124">
        <v>3</v>
      </c>
      <c r="J332" s="124">
        <v>4</v>
      </c>
      <c r="K332" s="124">
        <v>5</v>
      </c>
      <c r="L332" s="124">
        <v>6</v>
      </c>
      <c r="M332" s="124">
        <v>7</v>
      </c>
      <c r="N332" s="124">
        <v>8</v>
      </c>
      <c r="O332" s="124">
        <v>9</v>
      </c>
      <c r="P332" s="124">
        <v>10</v>
      </c>
      <c r="Q332" s="124">
        <v>11</v>
      </c>
      <c r="R332" s="140">
        <v>12</v>
      </c>
      <c r="S332" s="145">
        <v>1</v>
      </c>
      <c r="T332" s="124">
        <v>2</v>
      </c>
      <c r="U332" s="124">
        <v>3</v>
      </c>
      <c r="V332" s="124">
        <v>4</v>
      </c>
      <c r="W332" s="124">
        <v>5</v>
      </c>
      <c r="X332" s="124">
        <v>6</v>
      </c>
      <c r="Y332" s="124">
        <v>7</v>
      </c>
      <c r="Z332" s="124">
        <v>8</v>
      </c>
      <c r="AA332" s="124">
        <v>9</v>
      </c>
      <c r="AB332" s="124">
        <v>10</v>
      </c>
      <c r="AC332" s="124">
        <v>11</v>
      </c>
      <c r="AD332" s="140">
        <v>12</v>
      </c>
      <c r="AE332" s="145">
        <v>1</v>
      </c>
      <c r="AF332" s="124">
        <v>2</v>
      </c>
      <c r="AG332" s="124">
        <v>3</v>
      </c>
      <c r="AH332" s="124">
        <v>4</v>
      </c>
      <c r="AI332" s="124">
        <v>5</v>
      </c>
      <c r="AJ332" s="124">
        <v>6</v>
      </c>
      <c r="AK332" s="124">
        <v>7</v>
      </c>
      <c r="AL332" s="124">
        <v>8</v>
      </c>
      <c r="AM332" s="124">
        <v>9</v>
      </c>
      <c r="AN332" s="124">
        <v>10</v>
      </c>
      <c r="AO332" s="124">
        <v>11</v>
      </c>
      <c r="AP332" s="140">
        <v>12</v>
      </c>
      <c r="AQ332" s="145">
        <v>1</v>
      </c>
      <c r="AR332" s="124">
        <v>2</v>
      </c>
      <c r="AS332" s="124">
        <v>3</v>
      </c>
      <c r="AT332" s="124">
        <v>4</v>
      </c>
      <c r="AU332" s="124">
        <v>5</v>
      </c>
      <c r="AV332" s="124">
        <v>6</v>
      </c>
      <c r="AW332" s="124">
        <v>7</v>
      </c>
      <c r="AX332" s="124">
        <v>8</v>
      </c>
      <c r="AY332" s="124">
        <v>9</v>
      </c>
      <c r="AZ332" s="124">
        <v>10</v>
      </c>
      <c r="BA332" s="124">
        <v>11</v>
      </c>
      <c r="BB332" s="140">
        <v>12</v>
      </c>
      <c r="BC332" s="145">
        <v>1</v>
      </c>
      <c r="BD332" s="124">
        <v>2</v>
      </c>
      <c r="BE332" s="124">
        <v>3</v>
      </c>
      <c r="BF332" s="124">
        <v>4</v>
      </c>
      <c r="BG332" s="124">
        <v>5</v>
      </c>
      <c r="BH332" s="124">
        <v>6</v>
      </c>
      <c r="BI332" s="124">
        <v>7</v>
      </c>
      <c r="BJ332" s="124">
        <v>8</v>
      </c>
      <c r="BK332" s="124">
        <v>9</v>
      </c>
      <c r="BL332" s="124">
        <v>10</v>
      </c>
      <c r="BM332" s="124">
        <v>11</v>
      </c>
      <c r="BN332" s="140">
        <v>12</v>
      </c>
      <c r="BO332" s="145">
        <v>1</v>
      </c>
      <c r="BP332" s="124">
        <v>2</v>
      </c>
      <c r="BQ332" s="124">
        <v>3</v>
      </c>
      <c r="BR332" s="124">
        <v>4</v>
      </c>
      <c r="BS332" s="124">
        <v>5</v>
      </c>
      <c r="BT332" s="124">
        <v>6</v>
      </c>
      <c r="BU332" s="124">
        <v>7</v>
      </c>
      <c r="BV332" s="124">
        <v>8</v>
      </c>
      <c r="BW332" s="124">
        <v>9</v>
      </c>
      <c r="BX332" s="124">
        <v>10</v>
      </c>
      <c r="BY332" s="124">
        <v>11</v>
      </c>
      <c r="BZ332" s="140">
        <v>12</v>
      </c>
      <c r="CA332" s="132">
        <v>1</v>
      </c>
      <c r="CB332" s="124">
        <v>2</v>
      </c>
      <c r="CC332" s="124">
        <v>3</v>
      </c>
      <c r="CD332" s="124">
        <v>4</v>
      </c>
      <c r="CE332" s="124">
        <v>5</v>
      </c>
      <c r="CF332" s="124">
        <v>6</v>
      </c>
      <c r="CG332" s="124">
        <v>7</v>
      </c>
      <c r="CH332" s="124">
        <v>8</v>
      </c>
      <c r="CI332" s="124">
        <v>9</v>
      </c>
      <c r="CJ332" s="124">
        <v>10</v>
      </c>
      <c r="CK332" s="124">
        <v>11</v>
      </c>
      <c r="CL332" s="124">
        <v>12</v>
      </c>
    </row>
    <row r="333" spans="1:90" ht="15" customHeight="1" x14ac:dyDescent="0.3">
      <c r="A333" s="604"/>
      <c r="C333" s="60"/>
      <c r="D333" s="60"/>
      <c r="E333" s="127" t="s">
        <v>412</v>
      </c>
      <c r="F333" s="105">
        <v>1500000</v>
      </c>
      <c r="G333" s="84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6"/>
      <c r="S333" s="154"/>
      <c r="T333" s="120"/>
      <c r="U333" s="120"/>
      <c r="V333" s="120"/>
      <c r="W333" s="120"/>
      <c r="X333" s="120"/>
      <c r="Y333" s="120"/>
      <c r="Z333" s="85"/>
      <c r="AA333" s="85"/>
      <c r="AB333" s="85"/>
      <c r="AC333" s="85"/>
      <c r="AD333" s="86"/>
      <c r="AE333" s="84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6"/>
      <c r="AQ333" s="84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6"/>
      <c r="BC333" s="84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6"/>
      <c r="BO333" s="84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6"/>
      <c r="CA333" s="134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6"/>
    </row>
    <row r="334" spans="1:90" ht="15" customHeight="1" x14ac:dyDescent="0.3">
      <c r="A334" s="604"/>
      <c r="C334" s="60" t="s">
        <v>259</v>
      </c>
      <c r="D334" s="60"/>
      <c r="E334" s="127" t="s">
        <v>413</v>
      </c>
      <c r="F334" s="105">
        <v>2000000</v>
      </c>
      <c r="G334" s="84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6"/>
      <c r="S334" s="84"/>
      <c r="T334" s="85"/>
      <c r="U334" s="85"/>
      <c r="V334" s="85"/>
      <c r="W334" s="85"/>
      <c r="X334" s="85"/>
      <c r="Y334" s="120"/>
      <c r="Z334" s="120"/>
      <c r="AA334" s="120"/>
      <c r="AB334" s="120"/>
      <c r="AC334" s="120"/>
      <c r="AD334" s="148"/>
      <c r="AE334" s="154"/>
      <c r="AF334" s="120"/>
      <c r="AG334" s="85"/>
      <c r="AH334" s="85"/>
      <c r="AI334" s="85"/>
      <c r="AJ334" s="85"/>
      <c r="AK334" s="85"/>
      <c r="AL334" s="85"/>
      <c r="AM334" s="85"/>
      <c r="AN334" s="85"/>
      <c r="AO334" s="85"/>
      <c r="AP334" s="86"/>
      <c r="AQ334" s="84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6"/>
      <c r="BC334" s="84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6"/>
      <c r="BO334" s="84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6"/>
      <c r="CA334" s="134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6"/>
    </row>
    <row r="335" spans="1:90" ht="15" customHeight="1" x14ac:dyDescent="0.3">
      <c r="A335" s="604"/>
      <c r="C335" s="60" t="s">
        <v>403</v>
      </c>
      <c r="D335" s="60"/>
      <c r="E335" s="127" t="s">
        <v>414</v>
      </c>
      <c r="F335" s="105">
        <v>2400000</v>
      </c>
      <c r="G335" s="84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148"/>
      <c r="S335" s="154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85"/>
      <c r="AD335" s="86"/>
      <c r="AE335" s="84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6"/>
      <c r="AQ335" s="84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6"/>
      <c r="BC335" s="84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6"/>
      <c r="BO335" s="84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6"/>
      <c r="CA335" s="134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6"/>
    </row>
    <row r="336" spans="1:90" ht="15" customHeight="1" x14ac:dyDescent="0.3">
      <c r="A336" s="604"/>
      <c r="C336" s="107">
        <v>775878576</v>
      </c>
      <c r="D336" s="60"/>
      <c r="E336" s="127" t="s">
        <v>415</v>
      </c>
      <c r="F336" s="105">
        <v>200000</v>
      </c>
      <c r="G336" s="84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6"/>
      <c r="S336" s="84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6"/>
      <c r="AE336" s="84"/>
      <c r="AF336" s="85"/>
      <c r="AG336" s="120"/>
      <c r="AH336" s="120"/>
      <c r="AI336" s="120"/>
      <c r="AJ336" s="120"/>
      <c r="AK336" s="85"/>
      <c r="AL336" s="85"/>
      <c r="AM336" s="85"/>
      <c r="AN336" s="85"/>
      <c r="AO336" s="85"/>
      <c r="AP336" s="86"/>
      <c r="AQ336" s="84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6"/>
      <c r="BC336" s="84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6"/>
      <c r="BO336" s="84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6"/>
      <c r="CA336" s="134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6"/>
    </row>
    <row r="337" spans="1:90" ht="15" customHeight="1" x14ac:dyDescent="0.3">
      <c r="A337" s="604"/>
      <c r="C337" s="60" t="s">
        <v>405</v>
      </c>
      <c r="D337" s="60"/>
      <c r="E337" s="60" t="s">
        <v>170</v>
      </c>
      <c r="F337" s="105"/>
      <c r="G337" s="84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6"/>
      <c r="S337" s="84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6"/>
      <c r="AE337" s="84"/>
      <c r="AF337" s="85"/>
      <c r="AG337" s="85"/>
      <c r="AH337" s="85"/>
      <c r="AI337" s="85"/>
      <c r="AJ337" s="85"/>
      <c r="AK337" s="120"/>
      <c r="AL337" s="120"/>
      <c r="AM337" s="120"/>
      <c r="AN337" s="120"/>
      <c r="AO337" s="120"/>
      <c r="AP337" s="148"/>
      <c r="AQ337" s="154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6"/>
      <c r="BC337" s="84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6"/>
      <c r="BO337" s="84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6"/>
      <c r="CA337" s="134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6"/>
    </row>
    <row r="338" spans="1:90" ht="15" customHeight="1" x14ac:dyDescent="0.3">
      <c r="A338" s="604"/>
      <c r="C338" s="60"/>
      <c r="D338" s="60"/>
      <c r="E338" s="60" t="s">
        <v>180</v>
      </c>
      <c r="F338" s="105">
        <v>500000</v>
      </c>
      <c r="G338" s="84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6"/>
      <c r="S338" s="84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6"/>
      <c r="AE338" s="84"/>
      <c r="AF338" s="85"/>
      <c r="AG338" s="85"/>
      <c r="AH338" s="85"/>
      <c r="AI338" s="85"/>
      <c r="AJ338" s="85"/>
      <c r="AK338" s="85"/>
      <c r="AL338" s="85"/>
      <c r="AM338" s="85"/>
      <c r="AN338" s="120"/>
      <c r="AO338" s="120"/>
      <c r="AP338" s="148"/>
      <c r="AQ338" s="154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6"/>
      <c r="BC338" s="84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6"/>
      <c r="BO338" s="84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6"/>
      <c r="CA338" s="134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6"/>
    </row>
    <row r="339" spans="1:90" ht="15" customHeight="1" x14ac:dyDescent="0.3">
      <c r="A339" s="604"/>
      <c r="C339" s="60"/>
      <c r="D339" s="60" t="s">
        <v>113</v>
      </c>
      <c r="E339" s="60"/>
      <c r="F339" s="105"/>
      <c r="G339" s="84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6"/>
      <c r="S339" s="84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6"/>
      <c r="AE339" s="84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6"/>
      <c r="AQ339" s="84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6"/>
      <c r="BC339" s="84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6"/>
      <c r="BO339" s="84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6"/>
      <c r="CA339" s="134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6"/>
    </row>
    <row r="340" spans="1:90" ht="15" customHeight="1" x14ac:dyDescent="0.3">
      <c r="A340" s="604"/>
      <c r="C340" s="60"/>
      <c r="D340" s="60"/>
      <c r="E340" s="60" t="s">
        <v>181</v>
      </c>
      <c r="F340" s="105"/>
      <c r="G340" s="84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6"/>
      <c r="S340" s="84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6"/>
      <c r="AE340" s="84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6"/>
      <c r="AQ340" s="168"/>
      <c r="AR340" s="122"/>
      <c r="AS340" s="122"/>
      <c r="AT340" s="122"/>
      <c r="AU340" s="85"/>
      <c r="AV340" s="85"/>
      <c r="AW340" s="85"/>
      <c r="AX340" s="85"/>
      <c r="AY340" s="85"/>
      <c r="AZ340" s="85"/>
      <c r="BA340" s="85"/>
      <c r="BB340" s="86"/>
      <c r="BC340" s="84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6"/>
      <c r="BO340" s="84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6"/>
      <c r="CA340" s="134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6"/>
    </row>
    <row r="341" spans="1:90" ht="15" customHeight="1" x14ac:dyDescent="0.3">
      <c r="A341" s="604"/>
      <c r="C341" s="60"/>
      <c r="D341" s="60"/>
      <c r="E341" s="60" t="s">
        <v>416</v>
      </c>
      <c r="F341" s="105"/>
      <c r="G341" s="84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6"/>
      <c r="S341" s="84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6"/>
      <c r="AE341" s="84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6"/>
      <c r="AQ341" s="84"/>
      <c r="AR341" s="85"/>
      <c r="AS341" s="85"/>
      <c r="AT341" s="121"/>
      <c r="AU341" s="121"/>
      <c r="AV341" s="121"/>
      <c r="AW341" s="121"/>
      <c r="AX341" s="121"/>
      <c r="AY341" s="85"/>
      <c r="AZ341" s="85"/>
      <c r="BA341" s="85"/>
      <c r="BB341" s="86"/>
      <c r="BC341" s="84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6"/>
      <c r="BO341" s="84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6"/>
      <c r="CA341" s="134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6"/>
    </row>
    <row r="342" spans="1:90" ht="15" customHeight="1" x14ac:dyDescent="0.3">
      <c r="A342" s="604"/>
      <c r="C342" s="60"/>
      <c r="D342" s="60"/>
      <c r="E342" s="106" t="s">
        <v>417</v>
      </c>
      <c r="F342" s="105">
        <v>22000000</v>
      </c>
      <c r="G342" s="84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6"/>
      <c r="S342" s="84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6"/>
      <c r="AE342" s="84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6"/>
      <c r="AQ342" s="84"/>
      <c r="AR342" s="85"/>
      <c r="AS342" s="85"/>
      <c r="AT342" s="85"/>
      <c r="AU342" s="85"/>
      <c r="AV342" s="85"/>
      <c r="AW342" s="85"/>
      <c r="AX342" s="85"/>
      <c r="AY342" s="121"/>
      <c r="AZ342" s="121"/>
      <c r="BA342" s="121"/>
      <c r="BB342" s="143"/>
      <c r="BC342" s="163"/>
      <c r="BD342" s="121"/>
      <c r="BE342" s="121"/>
      <c r="BF342" s="121"/>
      <c r="BG342" s="85"/>
      <c r="BH342" s="85"/>
      <c r="BI342" s="85"/>
      <c r="BJ342" s="85"/>
      <c r="BK342" s="85"/>
      <c r="BL342" s="85"/>
      <c r="BM342" s="85"/>
      <c r="BN342" s="86"/>
      <c r="BO342" s="84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6"/>
      <c r="CA342" s="134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6"/>
    </row>
    <row r="343" spans="1:90" ht="15" customHeight="1" x14ac:dyDescent="0.3">
      <c r="A343" s="604"/>
      <c r="C343" s="60"/>
      <c r="D343" s="60"/>
      <c r="E343" s="60" t="s">
        <v>418</v>
      </c>
      <c r="F343" s="105">
        <v>5000000</v>
      </c>
      <c r="G343" s="84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6"/>
      <c r="S343" s="84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6"/>
      <c r="AE343" s="84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6"/>
      <c r="AQ343" s="84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6"/>
      <c r="BC343" s="84"/>
      <c r="BD343" s="85"/>
      <c r="BE343" s="121"/>
      <c r="BF343" s="121"/>
      <c r="BG343" s="121"/>
      <c r="BH343" s="121"/>
      <c r="BI343" s="121"/>
      <c r="BJ343" s="121"/>
      <c r="BK343" s="121"/>
      <c r="BL343" s="121"/>
      <c r="BM343" s="85"/>
      <c r="BN343" s="86"/>
      <c r="BO343" s="84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6"/>
      <c r="CA343" s="134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6"/>
    </row>
    <row r="344" spans="1:90" ht="15" customHeight="1" x14ac:dyDescent="0.3">
      <c r="A344" s="604"/>
      <c r="C344" s="60"/>
      <c r="D344" s="60"/>
      <c r="E344" s="106" t="s">
        <v>419</v>
      </c>
      <c r="F344" s="105">
        <v>15000000</v>
      </c>
      <c r="G344" s="84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6"/>
      <c r="S344" s="84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6"/>
      <c r="AE344" s="84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6"/>
      <c r="AQ344" s="84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6"/>
      <c r="BC344" s="84"/>
      <c r="BD344" s="85"/>
      <c r="BE344" s="85"/>
      <c r="BF344" s="85"/>
      <c r="BG344" s="85"/>
      <c r="BH344" s="85"/>
      <c r="BI344" s="85"/>
      <c r="BJ344" s="85"/>
      <c r="BK344" s="85"/>
      <c r="BL344" s="85"/>
      <c r="BM344" s="121"/>
      <c r="BN344" s="143"/>
      <c r="BO344" s="163"/>
      <c r="BP344" s="121"/>
      <c r="BQ344" s="121"/>
      <c r="BR344" s="121"/>
      <c r="BS344" s="121"/>
      <c r="BT344" s="85"/>
      <c r="BU344" s="85"/>
      <c r="BV344" s="85"/>
      <c r="BW344" s="85"/>
      <c r="BX344" s="85"/>
      <c r="BY344" s="85"/>
      <c r="BZ344" s="86"/>
      <c r="CA344" s="134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6"/>
    </row>
    <row r="345" spans="1:90" ht="15" customHeight="1" x14ac:dyDescent="0.3">
      <c r="A345" s="604"/>
      <c r="C345" s="60"/>
      <c r="D345" s="60"/>
      <c r="E345" s="106" t="s">
        <v>420</v>
      </c>
      <c r="F345" s="105">
        <v>5000000</v>
      </c>
      <c r="G345" s="84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6"/>
      <c r="S345" s="84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6"/>
      <c r="AE345" s="84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6"/>
      <c r="AQ345" s="84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6"/>
      <c r="BC345" s="84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6"/>
      <c r="BO345" s="84"/>
      <c r="BP345" s="85"/>
      <c r="BQ345" s="85"/>
      <c r="BR345" s="85"/>
      <c r="BS345" s="85"/>
      <c r="BT345" s="85"/>
      <c r="BU345" s="85"/>
      <c r="BV345" s="85"/>
      <c r="BW345" s="85"/>
      <c r="BX345" s="121"/>
      <c r="BY345" s="121"/>
      <c r="BZ345" s="143"/>
      <c r="CA345" s="150"/>
      <c r="CB345" s="121"/>
      <c r="CC345" s="121"/>
      <c r="CD345" s="85"/>
      <c r="CE345" s="85"/>
      <c r="CF345" s="85"/>
      <c r="CG345" s="85"/>
      <c r="CH345" s="85"/>
      <c r="CI345" s="85"/>
      <c r="CJ345" s="85"/>
      <c r="CK345" s="85"/>
      <c r="CL345" s="86"/>
    </row>
    <row r="346" spans="1:90" ht="15" customHeight="1" x14ac:dyDescent="0.3">
      <c r="A346" s="604"/>
      <c r="C346" s="60"/>
      <c r="D346" s="60"/>
      <c r="E346" s="106" t="s">
        <v>421</v>
      </c>
      <c r="F346" s="105">
        <v>3000000</v>
      </c>
      <c r="G346" s="84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6"/>
      <c r="S346" s="84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6"/>
      <c r="AE346" s="84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6"/>
      <c r="AQ346" s="84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6"/>
      <c r="BC346" s="84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6"/>
      <c r="BO346" s="84"/>
      <c r="BP346" s="85"/>
      <c r="BQ346" s="85"/>
      <c r="BR346" s="85"/>
      <c r="BS346" s="85"/>
      <c r="BT346" s="85"/>
      <c r="BU346" s="85"/>
      <c r="BV346" s="85"/>
      <c r="BW346" s="85"/>
      <c r="BX346" s="121"/>
      <c r="BY346" s="121"/>
      <c r="BZ346" s="143"/>
      <c r="CA346" s="150"/>
      <c r="CB346" s="121"/>
      <c r="CC346" s="121"/>
      <c r="CD346" s="85"/>
      <c r="CE346" s="85"/>
      <c r="CF346" s="85"/>
      <c r="CG346" s="85"/>
      <c r="CH346" s="85"/>
      <c r="CI346" s="85"/>
      <c r="CJ346" s="85"/>
      <c r="CK346" s="85"/>
      <c r="CL346" s="86"/>
    </row>
    <row r="347" spans="1:90" ht="15" customHeight="1" x14ac:dyDescent="0.3">
      <c r="A347" s="604"/>
      <c r="C347" s="60"/>
      <c r="D347" s="60"/>
      <c r="E347" s="127" t="s">
        <v>187</v>
      </c>
      <c r="F347" s="105"/>
      <c r="G347" s="84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6"/>
      <c r="S347" s="84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6"/>
      <c r="AE347" s="84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6"/>
      <c r="AQ347" s="84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6"/>
      <c r="BC347" s="84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6"/>
      <c r="BO347" s="84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6"/>
      <c r="CA347" s="134"/>
      <c r="CB347" s="85"/>
      <c r="CC347" s="85"/>
      <c r="CD347" s="121"/>
      <c r="CE347" s="121"/>
      <c r="CF347" s="121"/>
      <c r="CG347" s="121"/>
      <c r="CH347" s="121"/>
      <c r="CI347" s="121"/>
      <c r="CJ347" s="121"/>
      <c r="CK347" s="121"/>
      <c r="CL347" s="143"/>
    </row>
    <row r="348" spans="1:90" ht="15" customHeight="1" thickBot="1" x14ac:dyDescent="0.35">
      <c r="A348" s="605"/>
      <c r="B348" s="195"/>
      <c r="C348" s="58"/>
      <c r="D348" s="58"/>
      <c r="E348" s="142" t="s">
        <v>160</v>
      </c>
      <c r="F348" s="108">
        <f>SUM(F333:F347)</f>
        <v>56600000</v>
      </c>
      <c r="G348" s="96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8"/>
      <c r="S348" s="96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8"/>
      <c r="AE348" s="96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8"/>
      <c r="AQ348" s="96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8"/>
      <c r="BC348" s="96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8"/>
      <c r="BO348" s="96"/>
      <c r="BP348" s="97"/>
      <c r="BQ348" s="97"/>
      <c r="BR348" s="97"/>
      <c r="BS348" s="97"/>
      <c r="BT348" s="97"/>
      <c r="BU348" s="97"/>
      <c r="BV348" s="97"/>
      <c r="BW348" s="97"/>
      <c r="BX348" s="97"/>
      <c r="BY348" s="97"/>
      <c r="BZ348" s="98"/>
      <c r="CA348" s="135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8"/>
    </row>
    <row r="349" spans="1:90" ht="15" customHeight="1" x14ac:dyDescent="0.3">
      <c r="A349" s="603" t="s">
        <v>461</v>
      </c>
      <c r="B349" s="192">
        <v>270</v>
      </c>
      <c r="C349" s="52" t="s">
        <v>422</v>
      </c>
      <c r="D349" s="104" t="s">
        <v>112</v>
      </c>
      <c r="E349" s="56"/>
      <c r="F349" s="103"/>
      <c r="G349" s="145">
        <v>1</v>
      </c>
      <c r="H349" s="124">
        <v>2</v>
      </c>
      <c r="I349" s="124">
        <v>3</v>
      </c>
      <c r="J349" s="124">
        <v>4</v>
      </c>
      <c r="K349" s="124">
        <v>5</v>
      </c>
      <c r="L349" s="124">
        <v>6</v>
      </c>
      <c r="M349" s="124">
        <v>7</v>
      </c>
      <c r="N349" s="124">
        <v>8</v>
      </c>
      <c r="O349" s="124">
        <v>9</v>
      </c>
      <c r="P349" s="124">
        <v>10</v>
      </c>
      <c r="Q349" s="124">
        <v>11</v>
      </c>
      <c r="R349" s="140">
        <v>12</v>
      </c>
      <c r="S349" s="145">
        <v>1</v>
      </c>
      <c r="T349" s="124">
        <v>2</v>
      </c>
      <c r="U349" s="124">
        <v>3</v>
      </c>
      <c r="V349" s="124">
        <v>4</v>
      </c>
      <c r="W349" s="124">
        <v>5</v>
      </c>
      <c r="X349" s="124">
        <v>6</v>
      </c>
      <c r="Y349" s="124">
        <v>7</v>
      </c>
      <c r="Z349" s="124">
        <v>8</v>
      </c>
      <c r="AA349" s="124">
        <v>9</v>
      </c>
      <c r="AB349" s="124">
        <v>10</v>
      </c>
      <c r="AC349" s="124">
        <v>11</v>
      </c>
      <c r="AD349" s="140">
        <v>12</v>
      </c>
      <c r="AE349" s="145">
        <v>1</v>
      </c>
      <c r="AF349" s="124">
        <v>2</v>
      </c>
      <c r="AG349" s="124">
        <v>3</v>
      </c>
      <c r="AH349" s="124">
        <v>4</v>
      </c>
      <c r="AI349" s="124">
        <v>5</v>
      </c>
      <c r="AJ349" s="124">
        <v>6</v>
      </c>
      <c r="AK349" s="124">
        <v>7</v>
      </c>
      <c r="AL349" s="124">
        <v>8</v>
      </c>
      <c r="AM349" s="124">
        <v>9</v>
      </c>
      <c r="AN349" s="124">
        <v>10</v>
      </c>
      <c r="AO349" s="124">
        <v>11</v>
      </c>
      <c r="AP349" s="140">
        <v>12</v>
      </c>
      <c r="AQ349" s="145">
        <v>1</v>
      </c>
      <c r="AR349" s="124">
        <v>2</v>
      </c>
      <c r="AS349" s="124">
        <v>3</v>
      </c>
      <c r="AT349" s="124">
        <v>4</v>
      </c>
      <c r="AU349" s="124">
        <v>5</v>
      </c>
      <c r="AV349" s="124">
        <v>6</v>
      </c>
      <c r="AW349" s="124">
        <v>7</v>
      </c>
      <c r="AX349" s="124">
        <v>8</v>
      </c>
      <c r="AY349" s="124">
        <v>9</v>
      </c>
      <c r="AZ349" s="124">
        <v>10</v>
      </c>
      <c r="BA349" s="124">
        <v>11</v>
      </c>
      <c r="BB349" s="140">
        <v>12</v>
      </c>
      <c r="BC349" s="145">
        <v>1</v>
      </c>
      <c r="BD349" s="124">
        <v>2</v>
      </c>
      <c r="BE349" s="124">
        <v>3</v>
      </c>
      <c r="BF349" s="124">
        <v>4</v>
      </c>
      <c r="BG349" s="124">
        <v>5</v>
      </c>
      <c r="BH349" s="124">
        <v>6</v>
      </c>
      <c r="BI349" s="124">
        <v>7</v>
      </c>
      <c r="BJ349" s="124">
        <v>8</v>
      </c>
      <c r="BK349" s="124">
        <v>9</v>
      </c>
      <c r="BL349" s="124">
        <v>10</v>
      </c>
      <c r="BM349" s="124">
        <v>11</v>
      </c>
      <c r="BN349" s="140">
        <v>12</v>
      </c>
      <c r="BO349" s="145">
        <v>1</v>
      </c>
      <c r="BP349" s="124">
        <v>2</v>
      </c>
      <c r="BQ349" s="124">
        <v>3</v>
      </c>
      <c r="BR349" s="124">
        <v>4</v>
      </c>
      <c r="BS349" s="124">
        <v>5</v>
      </c>
      <c r="BT349" s="124">
        <v>6</v>
      </c>
      <c r="BU349" s="124">
        <v>7</v>
      </c>
      <c r="BV349" s="124">
        <v>8</v>
      </c>
      <c r="BW349" s="124">
        <v>9</v>
      </c>
      <c r="BX349" s="124">
        <v>10</v>
      </c>
      <c r="BY349" s="124">
        <v>11</v>
      </c>
      <c r="BZ349" s="140">
        <v>12</v>
      </c>
      <c r="CA349" s="132">
        <v>1</v>
      </c>
      <c r="CB349" s="124">
        <v>2</v>
      </c>
      <c r="CC349" s="124">
        <v>3</v>
      </c>
      <c r="CD349" s="124">
        <v>4</v>
      </c>
      <c r="CE349" s="124">
        <v>5</v>
      </c>
      <c r="CF349" s="124">
        <v>6</v>
      </c>
      <c r="CG349" s="124">
        <v>7</v>
      </c>
      <c r="CH349" s="124">
        <v>8</v>
      </c>
      <c r="CI349" s="124">
        <v>9</v>
      </c>
      <c r="CJ349" s="124">
        <v>10</v>
      </c>
      <c r="CK349" s="124">
        <v>11</v>
      </c>
      <c r="CL349" s="124">
        <v>12</v>
      </c>
    </row>
    <row r="350" spans="1:90" ht="15" customHeight="1" x14ac:dyDescent="0.3">
      <c r="A350" s="604"/>
      <c r="C350" s="60"/>
      <c r="D350" s="60"/>
      <c r="E350" s="127" t="s">
        <v>423</v>
      </c>
      <c r="F350" s="105">
        <v>2500000</v>
      </c>
      <c r="G350" s="84"/>
      <c r="H350" s="85"/>
      <c r="I350" s="120"/>
      <c r="J350" s="120"/>
      <c r="K350" s="120"/>
      <c r="L350" s="120"/>
      <c r="M350" s="120"/>
      <c r="N350" s="120"/>
      <c r="O350" s="120"/>
      <c r="P350" s="120"/>
      <c r="Q350" s="120"/>
      <c r="R350" s="148"/>
      <c r="S350" s="154"/>
      <c r="T350" s="120"/>
      <c r="U350" s="120"/>
      <c r="V350" s="85"/>
      <c r="W350" s="85"/>
      <c r="X350" s="85"/>
      <c r="Y350" s="85"/>
      <c r="Z350" s="85"/>
      <c r="AA350" s="85"/>
      <c r="AB350" s="85"/>
      <c r="AC350" s="85"/>
      <c r="AD350" s="86"/>
      <c r="AE350" s="84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6"/>
      <c r="AQ350" s="84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6"/>
      <c r="BC350" s="84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6"/>
      <c r="BO350" s="84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6"/>
      <c r="CA350" s="134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6"/>
    </row>
    <row r="351" spans="1:90" ht="15" customHeight="1" x14ac:dyDescent="0.3">
      <c r="A351" s="604"/>
      <c r="C351" s="60" t="s">
        <v>259</v>
      </c>
      <c r="D351" s="60"/>
      <c r="E351" s="127" t="s">
        <v>415</v>
      </c>
      <c r="F351" s="105">
        <v>100000</v>
      </c>
      <c r="G351" s="84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6"/>
      <c r="S351" s="84"/>
      <c r="T351" s="85"/>
      <c r="U351" s="120"/>
      <c r="V351" s="120"/>
      <c r="W351" s="120"/>
      <c r="X351" s="120"/>
      <c r="Y351" s="85"/>
      <c r="Z351" s="85"/>
      <c r="AA351" s="85"/>
      <c r="AB351" s="85"/>
      <c r="AC351" s="85"/>
      <c r="AD351" s="86"/>
      <c r="AE351" s="84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6"/>
      <c r="AQ351" s="84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6"/>
      <c r="BC351" s="84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6"/>
      <c r="BO351" s="84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6"/>
      <c r="CA351" s="134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6"/>
    </row>
    <row r="352" spans="1:90" ht="15" customHeight="1" x14ac:dyDescent="0.3">
      <c r="A352" s="604"/>
      <c r="C352" s="60" t="s">
        <v>403</v>
      </c>
      <c r="D352" s="60"/>
      <c r="E352" s="60" t="s">
        <v>170</v>
      </c>
      <c r="F352" s="105"/>
      <c r="G352" s="84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6"/>
      <c r="S352" s="84"/>
      <c r="T352" s="85"/>
      <c r="U352" s="85"/>
      <c r="V352" s="85"/>
      <c r="W352" s="85"/>
      <c r="X352" s="85"/>
      <c r="Y352" s="120"/>
      <c r="Z352" s="120"/>
      <c r="AA352" s="120"/>
      <c r="AB352" s="120"/>
      <c r="AC352" s="120"/>
      <c r="AD352" s="148"/>
      <c r="AE352" s="154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6"/>
      <c r="AQ352" s="84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6"/>
      <c r="BC352" s="84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6"/>
      <c r="BO352" s="84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6"/>
      <c r="CA352" s="134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6"/>
    </row>
    <row r="353" spans="1:90" ht="15" customHeight="1" x14ac:dyDescent="0.3">
      <c r="A353" s="604"/>
      <c r="C353" s="107">
        <v>775878576</v>
      </c>
      <c r="D353" s="60"/>
      <c r="E353" s="60" t="s">
        <v>180</v>
      </c>
      <c r="F353" s="105">
        <v>200000</v>
      </c>
      <c r="G353" s="84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6"/>
      <c r="S353" s="84"/>
      <c r="T353" s="85"/>
      <c r="U353" s="85"/>
      <c r="V353" s="85"/>
      <c r="W353" s="85"/>
      <c r="X353" s="85"/>
      <c r="Y353" s="85"/>
      <c r="Z353" s="85"/>
      <c r="AA353" s="85"/>
      <c r="AB353" s="120"/>
      <c r="AC353" s="120"/>
      <c r="AD353" s="148"/>
      <c r="AE353" s="154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6"/>
      <c r="AQ353" s="84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6"/>
      <c r="BC353" s="84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6"/>
      <c r="BO353" s="84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6"/>
      <c r="CA353" s="134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6"/>
    </row>
    <row r="354" spans="1:90" ht="15" customHeight="1" x14ac:dyDescent="0.3">
      <c r="A354" s="604"/>
      <c r="C354" s="60" t="s">
        <v>405</v>
      </c>
      <c r="D354" s="60" t="s">
        <v>113</v>
      </c>
      <c r="E354" s="60"/>
      <c r="F354" s="105"/>
      <c r="G354" s="84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6"/>
      <c r="S354" s="84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6"/>
      <c r="AE354" s="84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6"/>
      <c r="AQ354" s="84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6"/>
      <c r="BC354" s="84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6"/>
      <c r="BO354" s="84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6"/>
      <c r="CA354" s="134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6"/>
    </row>
    <row r="355" spans="1:90" ht="15" customHeight="1" x14ac:dyDescent="0.3">
      <c r="A355" s="604"/>
      <c r="C355" s="60"/>
      <c r="D355" s="60"/>
      <c r="E355" s="60" t="s">
        <v>181</v>
      </c>
      <c r="F355" s="105"/>
      <c r="G355" s="84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6"/>
      <c r="S355" s="84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6"/>
      <c r="AE355" s="163"/>
      <c r="AF355" s="121"/>
      <c r="AG355" s="121"/>
      <c r="AH355" s="121"/>
      <c r="AI355" s="121"/>
      <c r="AJ355" s="85"/>
      <c r="AK355" s="85"/>
      <c r="AL355" s="85"/>
      <c r="AM355" s="85"/>
      <c r="AN355" s="85"/>
      <c r="AO355" s="85"/>
      <c r="AP355" s="86"/>
      <c r="AQ355" s="84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6"/>
      <c r="BC355" s="84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6"/>
      <c r="BO355" s="84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6"/>
      <c r="CA355" s="134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6"/>
    </row>
    <row r="356" spans="1:90" ht="15" customHeight="1" x14ac:dyDescent="0.3">
      <c r="A356" s="604"/>
      <c r="C356" s="60"/>
      <c r="D356" s="60"/>
      <c r="E356" s="60" t="s">
        <v>416</v>
      </c>
      <c r="F356" s="105"/>
      <c r="G356" s="84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6"/>
      <c r="S356" s="84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6"/>
      <c r="AE356" s="84"/>
      <c r="AF356" s="85"/>
      <c r="AG356" s="85"/>
      <c r="AH356" s="85"/>
      <c r="AI356" s="121"/>
      <c r="AJ356" s="121"/>
      <c r="AK356" s="121"/>
      <c r="AL356" s="121"/>
      <c r="AM356" s="121"/>
      <c r="AN356" s="121"/>
      <c r="AO356" s="85"/>
      <c r="AP356" s="86"/>
      <c r="AQ356" s="84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6"/>
      <c r="BC356" s="84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6"/>
      <c r="BO356" s="84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6"/>
      <c r="CA356" s="134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6"/>
    </row>
    <row r="357" spans="1:90" ht="15" customHeight="1" x14ac:dyDescent="0.3">
      <c r="A357" s="604"/>
      <c r="C357" s="60"/>
      <c r="D357" s="60"/>
      <c r="E357" s="60" t="s">
        <v>424</v>
      </c>
      <c r="F357" s="105">
        <v>3000000</v>
      </c>
      <c r="G357" s="84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6"/>
      <c r="S357" s="84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6"/>
      <c r="AE357" s="84"/>
      <c r="AF357" s="85"/>
      <c r="AG357" s="85"/>
      <c r="AH357" s="85"/>
      <c r="AI357" s="85"/>
      <c r="AJ357" s="85"/>
      <c r="AK357" s="85"/>
      <c r="AL357" s="85"/>
      <c r="AM357" s="85"/>
      <c r="AN357" s="85"/>
      <c r="AO357" s="121"/>
      <c r="AP357" s="143"/>
      <c r="AQ357" s="163"/>
      <c r="AR357" s="121"/>
      <c r="AS357" s="121"/>
      <c r="AT357" s="85"/>
      <c r="AU357" s="85"/>
      <c r="AV357" s="85"/>
      <c r="AW357" s="85"/>
      <c r="AX357" s="85"/>
      <c r="AY357" s="85"/>
      <c r="AZ357" s="85"/>
      <c r="BA357" s="85"/>
      <c r="BB357" s="86"/>
      <c r="BC357" s="84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6"/>
      <c r="BO357" s="84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6"/>
      <c r="CA357" s="134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6"/>
    </row>
    <row r="358" spans="1:90" ht="15" customHeight="1" x14ac:dyDescent="0.3">
      <c r="A358" s="604"/>
      <c r="C358" s="60"/>
      <c r="D358" s="60"/>
      <c r="E358" s="106" t="s">
        <v>425</v>
      </c>
      <c r="F358" s="105">
        <v>3000000</v>
      </c>
      <c r="G358" s="84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6"/>
      <c r="S358" s="84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6"/>
      <c r="AE358" s="84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6"/>
      <c r="AQ358" s="84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6"/>
      <c r="BC358" s="84"/>
      <c r="BD358" s="85"/>
      <c r="BE358" s="85"/>
      <c r="BF358" s="121"/>
      <c r="BG358" s="121"/>
      <c r="BH358" s="121"/>
      <c r="BI358" s="121"/>
      <c r="BJ358" s="121"/>
      <c r="BK358" s="121"/>
      <c r="BL358" s="85"/>
      <c r="BM358" s="85"/>
      <c r="BN358" s="86"/>
      <c r="BO358" s="84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6"/>
      <c r="CA358" s="134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6"/>
    </row>
    <row r="359" spans="1:90" ht="15" customHeight="1" x14ac:dyDescent="0.3">
      <c r="A359" s="604"/>
      <c r="C359" s="60"/>
      <c r="D359" s="60"/>
      <c r="E359" s="106" t="s">
        <v>426</v>
      </c>
      <c r="F359" s="105">
        <v>4000000</v>
      </c>
      <c r="G359" s="84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6"/>
      <c r="S359" s="84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6"/>
      <c r="AE359" s="84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6"/>
      <c r="AQ359" s="84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6"/>
      <c r="BC359" s="84"/>
      <c r="BD359" s="85"/>
      <c r="BE359" s="85"/>
      <c r="BF359" s="85"/>
      <c r="BG359" s="85"/>
      <c r="BH359" s="85"/>
      <c r="BI359" s="85"/>
      <c r="BJ359" s="85"/>
      <c r="BK359" s="85"/>
      <c r="BL359" s="121"/>
      <c r="BM359" s="121"/>
      <c r="BN359" s="143"/>
      <c r="BO359" s="163"/>
      <c r="BP359" s="121"/>
      <c r="BQ359" s="121"/>
      <c r="BR359" s="121"/>
      <c r="BS359" s="85"/>
      <c r="BT359" s="85"/>
      <c r="BU359" s="85"/>
      <c r="BV359" s="85"/>
      <c r="BW359" s="85"/>
      <c r="BX359" s="85"/>
      <c r="BY359" s="85"/>
      <c r="BZ359" s="86"/>
      <c r="CA359" s="134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6"/>
    </row>
    <row r="360" spans="1:90" ht="15" customHeight="1" x14ac:dyDescent="0.3">
      <c r="A360" s="604"/>
      <c r="C360" s="60"/>
      <c r="D360" s="60"/>
      <c r="E360" s="106" t="s">
        <v>427</v>
      </c>
      <c r="F360" s="105">
        <v>13000000</v>
      </c>
      <c r="G360" s="84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6"/>
      <c r="S360" s="84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6"/>
      <c r="AE360" s="84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6"/>
      <c r="AQ360" s="84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6"/>
      <c r="BC360" s="84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6"/>
      <c r="BO360" s="84"/>
      <c r="BP360" s="85"/>
      <c r="BQ360" s="85"/>
      <c r="BR360" s="85"/>
      <c r="BS360" s="121"/>
      <c r="BT360" s="121"/>
      <c r="BU360" s="121"/>
      <c r="BV360" s="121"/>
      <c r="BW360" s="121"/>
      <c r="BX360" s="121"/>
      <c r="BY360" s="121"/>
      <c r="BZ360" s="143"/>
      <c r="CA360" s="150"/>
      <c r="CB360" s="121"/>
      <c r="CC360" s="121"/>
      <c r="CD360" s="85"/>
      <c r="CE360" s="85"/>
      <c r="CF360" s="85"/>
      <c r="CG360" s="85"/>
      <c r="CH360" s="85"/>
      <c r="CI360" s="85"/>
      <c r="CJ360" s="85"/>
      <c r="CK360" s="85"/>
      <c r="CL360" s="86"/>
    </row>
    <row r="361" spans="1:90" ht="15" customHeight="1" x14ac:dyDescent="0.3">
      <c r="A361" s="604"/>
      <c r="C361" s="60"/>
      <c r="D361" s="60"/>
      <c r="E361" s="106" t="s">
        <v>428</v>
      </c>
      <c r="F361" s="105">
        <v>4000000</v>
      </c>
      <c r="G361" s="84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6"/>
      <c r="S361" s="84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6"/>
      <c r="AE361" s="84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6"/>
      <c r="AQ361" s="84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6"/>
      <c r="BC361" s="84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6"/>
      <c r="BO361" s="84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6"/>
      <c r="CA361" s="134"/>
      <c r="CB361" s="85"/>
      <c r="CC361" s="85"/>
      <c r="CD361" s="121"/>
      <c r="CE361" s="121"/>
      <c r="CF361" s="121"/>
      <c r="CG361" s="121"/>
      <c r="CH361" s="121"/>
      <c r="CI361" s="121"/>
      <c r="CJ361" s="85"/>
      <c r="CK361" s="85"/>
      <c r="CL361" s="86"/>
    </row>
    <row r="362" spans="1:90" ht="15" customHeight="1" x14ac:dyDescent="0.3">
      <c r="A362" s="604"/>
      <c r="C362" s="60"/>
      <c r="D362" s="60"/>
      <c r="E362" s="106" t="s">
        <v>429</v>
      </c>
      <c r="F362" s="105">
        <v>1000000</v>
      </c>
      <c r="G362" s="84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6"/>
      <c r="S362" s="84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6"/>
      <c r="AE362" s="84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6"/>
      <c r="AQ362" s="84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6"/>
      <c r="BC362" s="84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6"/>
      <c r="BO362" s="84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6"/>
      <c r="CA362" s="134"/>
      <c r="CB362" s="85"/>
      <c r="CC362" s="85"/>
      <c r="CD362" s="121"/>
      <c r="CE362" s="121"/>
      <c r="CF362" s="121"/>
      <c r="CG362" s="121"/>
      <c r="CH362" s="121"/>
      <c r="CI362" s="121"/>
      <c r="CJ362" s="85"/>
      <c r="CK362" s="85"/>
      <c r="CL362" s="86"/>
    </row>
    <row r="363" spans="1:90" ht="15" customHeight="1" x14ac:dyDescent="0.3">
      <c r="A363" s="604"/>
      <c r="C363" s="60"/>
      <c r="D363" s="60"/>
      <c r="E363" s="127" t="s">
        <v>187</v>
      </c>
      <c r="F363" s="105"/>
      <c r="G363" s="84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6"/>
      <c r="S363" s="84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6"/>
      <c r="AE363" s="84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6"/>
      <c r="AQ363" s="84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6"/>
      <c r="BC363" s="84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6"/>
      <c r="BO363" s="84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6"/>
      <c r="CA363" s="134"/>
      <c r="CB363" s="85"/>
      <c r="CC363" s="85"/>
      <c r="CD363" s="85"/>
      <c r="CE363" s="85"/>
      <c r="CF363" s="85"/>
      <c r="CG363" s="85"/>
      <c r="CH363" s="85"/>
      <c r="CI363" s="85"/>
      <c r="CJ363" s="121"/>
      <c r="CK363" s="121"/>
      <c r="CL363" s="143"/>
    </row>
    <row r="364" spans="1:90" ht="15" customHeight="1" thickBot="1" x14ac:dyDescent="0.35">
      <c r="A364" s="605"/>
      <c r="B364" s="195"/>
      <c r="C364" s="58"/>
      <c r="D364" s="58"/>
      <c r="E364" s="142" t="s">
        <v>160</v>
      </c>
      <c r="F364" s="108">
        <f>SUM(F350:F363)</f>
        <v>30800000</v>
      </c>
      <c r="G364" s="96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8"/>
      <c r="S364" s="96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8"/>
      <c r="AE364" s="96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8"/>
      <c r="AQ364" s="96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8"/>
      <c r="BC364" s="96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8"/>
      <c r="BO364" s="96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8"/>
      <c r="CA364" s="135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8"/>
    </row>
    <row r="365" spans="1:90" ht="15" customHeight="1" x14ac:dyDescent="0.3">
      <c r="A365" s="603" t="s">
        <v>471</v>
      </c>
      <c r="B365" s="196"/>
      <c r="C365" s="56" t="s">
        <v>154</v>
      </c>
      <c r="D365" s="56"/>
      <c r="E365" s="56"/>
      <c r="F365" s="65"/>
      <c r="G365" s="76">
        <v>1</v>
      </c>
      <c r="H365" s="77">
        <v>2</v>
      </c>
      <c r="I365" s="77">
        <v>3</v>
      </c>
      <c r="J365" s="77">
        <v>4</v>
      </c>
      <c r="K365" s="77">
        <v>5</v>
      </c>
      <c r="L365" s="77">
        <v>6</v>
      </c>
      <c r="M365" s="77">
        <v>7</v>
      </c>
      <c r="N365" s="77">
        <v>8</v>
      </c>
      <c r="O365" s="77">
        <v>9</v>
      </c>
      <c r="P365" s="77">
        <v>10</v>
      </c>
      <c r="Q365" s="77">
        <v>11</v>
      </c>
      <c r="R365" s="78">
        <v>12</v>
      </c>
      <c r="S365" s="76">
        <v>1</v>
      </c>
      <c r="T365" s="77">
        <v>2</v>
      </c>
      <c r="U365" s="77">
        <v>3</v>
      </c>
      <c r="V365" s="77">
        <v>4</v>
      </c>
      <c r="W365" s="77">
        <v>5</v>
      </c>
      <c r="X365" s="77">
        <v>6</v>
      </c>
      <c r="Y365" s="77">
        <v>7</v>
      </c>
      <c r="Z365" s="77">
        <v>8</v>
      </c>
      <c r="AA365" s="77">
        <v>9</v>
      </c>
      <c r="AB365" s="77">
        <v>10</v>
      </c>
      <c r="AC365" s="77">
        <v>11</v>
      </c>
      <c r="AD365" s="78">
        <v>12</v>
      </c>
      <c r="AE365" s="76">
        <v>1</v>
      </c>
      <c r="AF365" s="77">
        <v>2</v>
      </c>
      <c r="AG365" s="77">
        <v>3</v>
      </c>
      <c r="AH365" s="77">
        <v>4</v>
      </c>
      <c r="AI365" s="77">
        <v>5</v>
      </c>
      <c r="AJ365" s="77">
        <v>6</v>
      </c>
      <c r="AK365" s="77">
        <v>7</v>
      </c>
      <c r="AL365" s="77">
        <v>8</v>
      </c>
      <c r="AM365" s="77">
        <v>9</v>
      </c>
      <c r="AN365" s="77">
        <v>10</v>
      </c>
      <c r="AO365" s="77">
        <v>11</v>
      </c>
      <c r="AP365" s="78">
        <v>12</v>
      </c>
      <c r="AQ365" s="76">
        <v>1</v>
      </c>
      <c r="AR365" s="77">
        <v>2</v>
      </c>
      <c r="AS365" s="77">
        <v>3</v>
      </c>
      <c r="AT365" s="77">
        <v>4</v>
      </c>
      <c r="AU365" s="77">
        <v>5</v>
      </c>
      <c r="AV365" s="77">
        <v>6</v>
      </c>
      <c r="AW365" s="77">
        <v>7</v>
      </c>
      <c r="AX365" s="77">
        <v>8</v>
      </c>
      <c r="AY365" s="77">
        <v>9</v>
      </c>
      <c r="AZ365" s="77">
        <v>10</v>
      </c>
      <c r="BA365" s="77">
        <v>11</v>
      </c>
      <c r="BB365" s="78">
        <v>12</v>
      </c>
      <c r="BC365" s="76">
        <v>1</v>
      </c>
      <c r="BD365" s="77">
        <v>2</v>
      </c>
      <c r="BE365" s="77">
        <v>3</v>
      </c>
      <c r="BF365" s="77">
        <v>4</v>
      </c>
      <c r="BG365" s="77">
        <v>5</v>
      </c>
      <c r="BH365" s="77">
        <v>6</v>
      </c>
      <c r="BI365" s="77">
        <v>7</v>
      </c>
      <c r="BJ365" s="77">
        <v>8</v>
      </c>
      <c r="BK365" s="77">
        <v>9</v>
      </c>
      <c r="BL365" s="77">
        <v>10</v>
      </c>
      <c r="BM365" s="77">
        <v>11</v>
      </c>
      <c r="BN365" s="78">
        <v>12</v>
      </c>
      <c r="BO365" s="76">
        <v>1</v>
      </c>
      <c r="BP365" s="77">
        <v>2</v>
      </c>
      <c r="BQ365" s="77">
        <v>3</v>
      </c>
      <c r="BR365" s="77">
        <v>4</v>
      </c>
      <c r="BS365" s="77">
        <v>5</v>
      </c>
      <c r="BT365" s="77">
        <v>6</v>
      </c>
      <c r="BU365" s="77">
        <v>7</v>
      </c>
      <c r="BV365" s="77">
        <v>8</v>
      </c>
      <c r="BW365" s="77">
        <v>9</v>
      </c>
      <c r="BX365" s="77">
        <v>10</v>
      </c>
      <c r="BY365" s="77">
        <v>11</v>
      </c>
      <c r="BZ365" s="78">
        <v>12</v>
      </c>
      <c r="CA365" s="133">
        <v>1</v>
      </c>
      <c r="CB365" s="77">
        <v>2</v>
      </c>
      <c r="CC365" s="77">
        <v>3</v>
      </c>
      <c r="CD365" s="77">
        <v>4</v>
      </c>
      <c r="CE365" s="77">
        <v>5</v>
      </c>
      <c r="CF365" s="77">
        <v>6</v>
      </c>
      <c r="CG365" s="77">
        <v>7</v>
      </c>
      <c r="CH365" s="77">
        <v>8</v>
      </c>
      <c r="CI365" s="77">
        <v>9</v>
      </c>
      <c r="CJ365" s="77">
        <v>10</v>
      </c>
      <c r="CK365" s="77">
        <v>11</v>
      </c>
      <c r="CL365" s="78">
        <v>12</v>
      </c>
    </row>
    <row r="366" spans="1:90" ht="15" customHeight="1" x14ac:dyDescent="0.3">
      <c r="A366" s="604"/>
      <c r="B366" s="197">
        <v>458</v>
      </c>
      <c r="C366" s="183" t="s">
        <v>430</v>
      </c>
      <c r="D366" s="139" t="s">
        <v>113</v>
      </c>
      <c r="E366" s="60"/>
      <c r="F366" s="66"/>
      <c r="G366" s="84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6"/>
      <c r="S366" s="84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6"/>
      <c r="AE366" s="84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6"/>
      <c r="AQ366" s="84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6"/>
      <c r="BC366" s="84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6"/>
      <c r="BO366" s="84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6"/>
      <c r="CA366" s="134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6"/>
    </row>
    <row r="367" spans="1:90" ht="15" customHeight="1" x14ac:dyDescent="0.3">
      <c r="A367" s="604"/>
      <c r="C367" s="60"/>
      <c r="D367" s="144" t="s">
        <v>431</v>
      </c>
      <c r="E367" s="128" t="s">
        <v>432</v>
      </c>
      <c r="F367" s="66">
        <v>2496000</v>
      </c>
      <c r="G367" s="84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6"/>
      <c r="S367" s="84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6"/>
      <c r="AE367" s="89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1"/>
      <c r="AQ367" s="89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1"/>
      <c r="BC367" s="89"/>
      <c r="BD367" s="90"/>
      <c r="BE367" s="90"/>
      <c r="BF367" s="90"/>
      <c r="BG367" s="90"/>
      <c r="BH367" s="90"/>
      <c r="BI367" s="90"/>
      <c r="BJ367" s="90"/>
      <c r="BK367" s="85"/>
      <c r="BL367" s="85"/>
      <c r="BM367" s="85"/>
      <c r="BN367" s="86"/>
      <c r="BO367" s="84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6"/>
      <c r="CA367" s="134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6"/>
    </row>
    <row r="368" spans="1:90" ht="15" customHeight="1" x14ac:dyDescent="0.3">
      <c r="A368" s="604"/>
      <c r="C368" s="60" t="s">
        <v>259</v>
      </c>
      <c r="D368" s="60"/>
      <c r="E368" s="129" t="s">
        <v>433</v>
      </c>
      <c r="F368" s="66">
        <v>600000</v>
      </c>
      <c r="G368" s="84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6"/>
      <c r="S368" s="84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6"/>
      <c r="AE368" s="89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1"/>
      <c r="AQ368" s="89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1"/>
      <c r="BC368" s="89"/>
      <c r="BD368" s="90"/>
      <c r="BE368" s="90"/>
      <c r="BF368" s="90"/>
      <c r="BG368" s="90"/>
      <c r="BH368" s="90"/>
      <c r="BI368" s="90"/>
      <c r="BJ368" s="90"/>
      <c r="BK368" s="85"/>
      <c r="BL368" s="85"/>
      <c r="BM368" s="85"/>
      <c r="BN368" s="86"/>
      <c r="BO368" s="84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6"/>
      <c r="CA368" s="134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6"/>
    </row>
    <row r="369" spans="1:90" ht="15" customHeight="1" x14ac:dyDescent="0.3">
      <c r="A369" s="604"/>
      <c r="C369" s="60" t="s">
        <v>434</v>
      </c>
      <c r="D369" s="60"/>
      <c r="E369" s="128" t="s">
        <v>435</v>
      </c>
      <c r="F369" s="66">
        <v>386000</v>
      </c>
      <c r="G369" s="84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6"/>
      <c r="S369" s="84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6"/>
      <c r="AE369" s="84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1"/>
      <c r="AQ369" s="89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1"/>
      <c r="BC369" s="89"/>
      <c r="BD369" s="90"/>
      <c r="BE369" s="90"/>
      <c r="BF369" s="90"/>
      <c r="BG369" s="90"/>
      <c r="BH369" s="90"/>
      <c r="BI369" s="90"/>
      <c r="BJ369" s="90"/>
      <c r="BK369" s="85"/>
      <c r="BL369" s="85"/>
      <c r="BM369" s="85"/>
      <c r="BN369" s="86"/>
      <c r="BO369" s="84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6"/>
      <c r="CA369" s="134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6"/>
    </row>
    <row r="370" spans="1:90" ht="15" customHeight="1" x14ac:dyDescent="0.3">
      <c r="A370" s="604"/>
      <c r="C370" s="107" t="s">
        <v>436</v>
      </c>
      <c r="D370" s="60"/>
      <c r="E370" s="129" t="s">
        <v>437</v>
      </c>
      <c r="F370" s="66">
        <v>180000</v>
      </c>
      <c r="G370" s="84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6"/>
      <c r="S370" s="84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6"/>
      <c r="AE370" s="89"/>
      <c r="AF370" s="85"/>
      <c r="AG370" s="85"/>
      <c r="AH370" s="85"/>
      <c r="AI370" s="85"/>
      <c r="AJ370" s="85"/>
      <c r="AK370" s="90"/>
      <c r="AL370" s="85"/>
      <c r="AM370" s="85"/>
      <c r="AN370" s="85"/>
      <c r="AO370" s="85"/>
      <c r="AP370" s="86"/>
      <c r="AQ370" s="89"/>
      <c r="AR370" s="85"/>
      <c r="AS370" s="85"/>
      <c r="AT370" s="85"/>
      <c r="AU370" s="85"/>
      <c r="AV370" s="85"/>
      <c r="AW370" s="90"/>
      <c r="AX370" s="85"/>
      <c r="AY370" s="85"/>
      <c r="AZ370" s="85"/>
      <c r="BA370" s="85"/>
      <c r="BB370" s="86"/>
      <c r="BC370" s="89"/>
      <c r="BD370" s="85"/>
      <c r="BE370" s="85"/>
      <c r="BF370" s="85"/>
      <c r="BG370" s="85"/>
      <c r="BH370" s="85"/>
      <c r="BI370" s="85"/>
      <c r="BJ370" s="90"/>
      <c r="BK370" s="85"/>
      <c r="BL370" s="85"/>
      <c r="BM370" s="85"/>
      <c r="BN370" s="86"/>
      <c r="BO370" s="84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6"/>
      <c r="CA370" s="134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6"/>
    </row>
    <row r="371" spans="1:90" ht="15" customHeight="1" x14ac:dyDescent="0.3">
      <c r="A371" s="604"/>
      <c r="C371" s="51" t="s">
        <v>438</v>
      </c>
      <c r="D371" s="60"/>
      <c r="E371" s="128" t="s">
        <v>439</v>
      </c>
      <c r="F371" s="66">
        <v>6468000</v>
      </c>
      <c r="G371" s="84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6"/>
      <c r="S371" s="84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6"/>
      <c r="AE371" s="84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1"/>
      <c r="AQ371" s="89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1"/>
      <c r="BC371" s="89"/>
      <c r="BD371" s="90"/>
      <c r="BE371" s="90"/>
      <c r="BF371" s="90"/>
      <c r="BG371" s="90"/>
      <c r="BH371" s="90"/>
      <c r="BI371" s="90"/>
      <c r="BJ371" s="90"/>
      <c r="BK371" s="85"/>
      <c r="BL371" s="85"/>
      <c r="BM371" s="85"/>
      <c r="BN371" s="86"/>
      <c r="BO371" s="84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6"/>
      <c r="CA371" s="134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6"/>
    </row>
    <row r="372" spans="1:90" ht="15" customHeight="1" x14ac:dyDescent="0.3">
      <c r="A372" s="604"/>
      <c r="C372" s="60"/>
      <c r="D372" s="139" t="s">
        <v>440</v>
      </c>
      <c r="E372" s="130" t="s">
        <v>441</v>
      </c>
      <c r="F372" s="66">
        <v>2532500</v>
      </c>
      <c r="G372" s="84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6"/>
      <c r="S372" s="84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6"/>
      <c r="AE372" s="89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1"/>
      <c r="AQ372" s="89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1"/>
      <c r="BC372" s="89"/>
      <c r="BD372" s="90"/>
      <c r="BE372" s="90"/>
      <c r="BF372" s="90"/>
      <c r="BG372" s="90"/>
      <c r="BH372" s="90"/>
      <c r="BI372" s="90"/>
      <c r="BJ372" s="90"/>
      <c r="BK372" s="85"/>
      <c r="BL372" s="85"/>
      <c r="BM372" s="85"/>
      <c r="BN372" s="86"/>
      <c r="BO372" s="84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6"/>
      <c r="CA372" s="134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6"/>
    </row>
    <row r="373" spans="1:90" ht="15" customHeight="1" thickBot="1" x14ac:dyDescent="0.35">
      <c r="A373" s="605"/>
      <c r="B373" s="195"/>
      <c r="C373" s="58"/>
      <c r="D373" s="58"/>
      <c r="E373" s="43" t="s">
        <v>160</v>
      </c>
      <c r="F373" s="47">
        <f>SUM(F367:F372)</f>
        <v>12662500</v>
      </c>
      <c r="G373" s="96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8"/>
      <c r="S373" s="96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8"/>
      <c r="AE373" s="96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8"/>
      <c r="AQ373" s="96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8"/>
      <c r="BC373" s="96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8"/>
      <c r="BO373" s="96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8"/>
      <c r="CA373" s="135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8"/>
    </row>
    <row r="374" spans="1:90" ht="15" customHeight="1" x14ac:dyDescent="0.3">
      <c r="A374" s="603" t="s">
        <v>468</v>
      </c>
      <c r="B374" s="192">
        <v>348</v>
      </c>
      <c r="C374" s="56" t="s">
        <v>154</v>
      </c>
      <c r="D374" s="56"/>
      <c r="E374" s="56"/>
      <c r="F374" s="65"/>
      <c r="G374" s="76">
        <v>1</v>
      </c>
      <c r="H374" s="77">
        <v>2</v>
      </c>
      <c r="I374" s="77">
        <v>3</v>
      </c>
      <c r="J374" s="77">
        <v>4</v>
      </c>
      <c r="K374" s="77">
        <v>5</v>
      </c>
      <c r="L374" s="77">
        <v>6</v>
      </c>
      <c r="M374" s="77">
        <v>7</v>
      </c>
      <c r="N374" s="77">
        <v>8</v>
      </c>
      <c r="O374" s="77">
        <v>9</v>
      </c>
      <c r="P374" s="77">
        <v>10</v>
      </c>
      <c r="Q374" s="77">
        <v>11</v>
      </c>
      <c r="R374" s="78">
        <v>12</v>
      </c>
      <c r="S374" s="76">
        <v>1</v>
      </c>
      <c r="T374" s="77">
        <v>2</v>
      </c>
      <c r="U374" s="77">
        <v>3</v>
      </c>
      <c r="V374" s="77">
        <v>4</v>
      </c>
      <c r="W374" s="77">
        <v>5</v>
      </c>
      <c r="X374" s="77">
        <v>6</v>
      </c>
      <c r="Y374" s="77">
        <v>7</v>
      </c>
      <c r="Z374" s="77">
        <v>8</v>
      </c>
      <c r="AA374" s="77">
        <v>9</v>
      </c>
      <c r="AB374" s="77">
        <v>10</v>
      </c>
      <c r="AC374" s="77">
        <v>11</v>
      </c>
      <c r="AD374" s="78">
        <v>12</v>
      </c>
      <c r="AE374" s="76">
        <v>1</v>
      </c>
      <c r="AF374" s="77">
        <v>2</v>
      </c>
      <c r="AG374" s="77">
        <v>3</v>
      </c>
      <c r="AH374" s="77">
        <v>4</v>
      </c>
      <c r="AI374" s="77">
        <v>5</v>
      </c>
      <c r="AJ374" s="77">
        <v>6</v>
      </c>
      <c r="AK374" s="77">
        <v>7</v>
      </c>
      <c r="AL374" s="77">
        <v>8</v>
      </c>
      <c r="AM374" s="77">
        <v>9</v>
      </c>
      <c r="AN374" s="77">
        <v>10</v>
      </c>
      <c r="AO374" s="77">
        <v>11</v>
      </c>
      <c r="AP374" s="78">
        <v>12</v>
      </c>
      <c r="AQ374" s="76">
        <v>1</v>
      </c>
      <c r="AR374" s="77">
        <v>2</v>
      </c>
      <c r="AS374" s="77">
        <v>3</v>
      </c>
      <c r="AT374" s="77">
        <v>4</v>
      </c>
      <c r="AU374" s="77">
        <v>5</v>
      </c>
      <c r="AV374" s="77">
        <v>6</v>
      </c>
      <c r="AW374" s="77">
        <v>7</v>
      </c>
      <c r="AX374" s="77">
        <v>8</v>
      </c>
      <c r="AY374" s="77">
        <v>9</v>
      </c>
      <c r="AZ374" s="77">
        <v>10</v>
      </c>
      <c r="BA374" s="77">
        <v>11</v>
      </c>
      <c r="BB374" s="78">
        <v>12</v>
      </c>
      <c r="BC374" s="76">
        <v>1</v>
      </c>
      <c r="BD374" s="77">
        <v>2</v>
      </c>
      <c r="BE374" s="77">
        <v>3</v>
      </c>
      <c r="BF374" s="77">
        <v>4</v>
      </c>
      <c r="BG374" s="77">
        <v>5</v>
      </c>
      <c r="BH374" s="77">
        <v>6</v>
      </c>
      <c r="BI374" s="77">
        <v>7</v>
      </c>
      <c r="BJ374" s="77">
        <v>8</v>
      </c>
      <c r="BK374" s="77">
        <v>9</v>
      </c>
      <c r="BL374" s="77">
        <v>10</v>
      </c>
      <c r="BM374" s="77">
        <v>11</v>
      </c>
      <c r="BN374" s="78">
        <v>12</v>
      </c>
      <c r="BO374" s="76">
        <v>1</v>
      </c>
      <c r="BP374" s="77">
        <v>2</v>
      </c>
      <c r="BQ374" s="77">
        <v>3</v>
      </c>
      <c r="BR374" s="77">
        <v>4</v>
      </c>
      <c r="BS374" s="77">
        <v>5</v>
      </c>
      <c r="BT374" s="77">
        <v>6</v>
      </c>
      <c r="BU374" s="77">
        <v>7</v>
      </c>
      <c r="BV374" s="77">
        <v>8</v>
      </c>
      <c r="BW374" s="77">
        <v>9</v>
      </c>
      <c r="BX374" s="77">
        <v>10</v>
      </c>
      <c r="BY374" s="77">
        <v>11</v>
      </c>
      <c r="BZ374" s="78">
        <v>12</v>
      </c>
      <c r="CA374" s="133">
        <v>1</v>
      </c>
      <c r="CB374" s="77">
        <v>2</v>
      </c>
      <c r="CC374" s="77">
        <v>3</v>
      </c>
      <c r="CD374" s="77">
        <v>4</v>
      </c>
      <c r="CE374" s="77">
        <v>5</v>
      </c>
      <c r="CF374" s="77">
        <v>6</v>
      </c>
      <c r="CG374" s="77">
        <v>7</v>
      </c>
      <c r="CH374" s="77">
        <v>8</v>
      </c>
      <c r="CI374" s="77">
        <v>9</v>
      </c>
      <c r="CJ374" s="77">
        <v>10</v>
      </c>
      <c r="CK374" s="77">
        <v>11</v>
      </c>
      <c r="CL374" s="78">
        <v>12</v>
      </c>
    </row>
    <row r="375" spans="1:90" ht="15" customHeight="1" x14ac:dyDescent="0.3">
      <c r="A375" s="604"/>
      <c r="B375" s="197" t="s">
        <v>45</v>
      </c>
      <c r="C375" s="183" t="s">
        <v>442</v>
      </c>
      <c r="D375" s="139" t="s">
        <v>113</v>
      </c>
      <c r="E375" s="60"/>
      <c r="F375" s="66"/>
      <c r="G375" s="84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6"/>
      <c r="S375" s="84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6"/>
      <c r="AE375" s="84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6"/>
      <c r="AQ375" s="84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6"/>
      <c r="BC375" s="84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6"/>
      <c r="BO375" s="84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6"/>
      <c r="CA375" s="134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6"/>
    </row>
    <row r="376" spans="1:90" ht="15" customHeight="1" x14ac:dyDescent="0.3">
      <c r="A376" s="604"/>
      <c r="C376" s="60"/>
      <c r="D376" s="139" t="s">
        <v>431</v>
      </c>
      <c r="E376" s="128" t="s">
        <v>443</v>
      </c>
      <c r="F376" s="66">
        <v>12672000</v>
      </c>
      <c r="G376" s="84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6"/>
      <c r="S376" s="84"/>
      <c r="T376" s="85"/>
      <c r="U376" s="85"/>
      <c r="V376" s="85"/>
      <c r="W376" s="85"/>
      <c r="X376" s="123"/>
      <c r="Y376" s="123"/>
      <c r="Z376" s="123"/>
      <c r="AA376" s="123"/>
      <c r="AB376" s="123"/>
      <c r="AC376" s="123"/>
      <c r="AD376" s="155"/>
      <c r="AE376" s="89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1"/>
      <c r="AQ376" s="89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  <c r="BB376" s="91"/>
      <c r="BC376" s="89"/>
      <c r="BD376" s="90"/>
      <c r="BE376" s="90"/>
      <c r="BF376" s="90"/>
      <c r="BG376" s="90"/>
      <c r="BH376" s="90"/>
      <c r="BI376" s="90"/>
      <c r="BJ376" s="90"/>
      <c r="BK376" s="85"/>
      <c r="BL376" s="85"/>
      <c r="BM376" s="85"/>
      <c r="BN376" s="86"/>
      <c r="BO376" s="84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6"/>
      <c r="CA376" s="134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6"/>
    </row>
    <row r="377" spans="1:90" ht="15" customHeight="1" x14ac:dyDescent="0.3">
      <c r="A377" s="604"/>
      <c r="C377" s="60" t="s">
        <v>259</v>
      </c>
      <c r="D377" s="139"/>
      <c r="E377" s="129" t="s">
        <v>444</v>
      </c>
      <c r="F377" s="66">
        <v>634500</v>
      </c>
      <c r="G377" s="84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6"/>
      <c r="S377" s="84"/>
      <c r="T377" s="85"/>
      <c r="U377" s="85"/>
      <c r="V377" s="85"/>
      <c r="W377" s="85"/>
      <c r="X377" s="90"/>
      <c r="Y377" s="90"/>
      <c r="Z377" s="90"/>
      <c r="AA377" s="90"/>
      <c r="AB377" s="90"/>
      <c r="AC377" s="90"/>
      <c r="AD377" s="91"/>
      <c r="AE377" s="89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1"/>
      <c r="AQ377" s="89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  <c r="BB377" s="91"/>
      <c r="BC377" s="89"/>
      <c r="BD377" s="90"/>
      <c r="BE377" s="90"/>
      <c r="BF377" s="90"/>
      <c r="BG377" s="90"/>
      <c r="BH377" s="90"/>
      <c r="BI377" s="90"/>
      <c r="BJ377" s="90"/>
      <c r="BK377" s="85"/>
      <c r="BL377" s="85"/>
      <c r="BM377" s="85"/>
      <c r="BN377" s="86"/>
      <c r="BO377" s="84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6"/>
      <c r="CA377" s="134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6"/>
    </row>
    <row r="378" spans="1:90" ht="15" customHeight="1" x14ac:dyDescent="0.3">
      <c r="A378" s="604"/>
      <c r="C378" s="60" t="s">
        <v>445</v>
      </c>
      <c r="D378" s="139"/>
      <c r="E378" s="128" t="s">
        <v>446</v>
      </c>
      <c r="F378" s="66">
        <v>208000</v>
      </c>
      <c r="G378" s="84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6"/>
      <c r="S378" s="84"/>
      <c r="T378" s="85"/>
      <c r="U378" s="85"/>
      <c r="V378" s="85"/>
      <c r="W378" s="85"/>
      <c r="X378" s="85"/>
      <c r="Y378" s="85"/>
      <c r="Z378" s="85"/>
      <c r="AA378" s="80"/>
      <c r="AB378" s="90"/>
      <c r="AC378" s="90"/>
      <c r="AD378" s="91"/>
      <c r="AE378" s="84"/>
      <c r="AF378" s="93"/>
      <c r="AG378" s="93"/>
      <c r="AH378" s="93"/>
      <c r="AI378" s="93"/>
      <c r="AJ378" s="93"/>
      <c r="AK378" s="80"/>
      <c r="AL378" s="80"/>
      <c r="AM378" s="90"/>
      <c r="AN378" s="90"/>
      <c r="AO378" s="90"/>
      <c r="AP378" s="91"/>
      <c r="AQ378" s="89"/>
      <c r="AR378" s="90"/>
      <c r="AS378" s="90"/>
      <c r="AT378" s="90"/>
      <c r="AU378" s="90"/>
      <c r="AV378" s="90"/>
      <c r="AW378" s="93"/>
      <c r="AX378" s="93"/>
      <c r="AY378" s="93"/>
      <c r="AZ378" s="93"/>
      <c r="BA378" s="93"/>
      <c r="BB378" s="88"/>
      <c r="BC378" s="89"/>
      <c r="BD378" s="90"/>
      <c r="BE378" s="90"/>
      <c r="BF378" s="90"/>
      <c r="BG378" s="90"/>
      <c r="BH378" s="93"/>
      <c r="BI378" s="93"/>
      <c r="BJ378" s="93"/>
      <c r="BK378" s="85"/>
      <c r="BL378" s="85"/>
      <c r="BM378" s="85"/>
      <c r="BN378" s="86"/>
      <c r="BO378" s="84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6"/>
      <c r="CA378" s="134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6"/>
    </row>
    <row r="379" spans="1:90" ht="15" customHeight="1" x14ac:dyDescent="0.3">
      <c r="A379" s="604"/>
      <c r="C379" s="141" t="s">
        <v>447</v>
      </c>
      <c r="D379" s="139"/>
      <c r="E379" s="128" t="s">
        <v>448</v>
      </c>
      <c r="F379" s="66">
        <v>60000</v>
      </c>
      <c r="G379" s="84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6"/>
      <c r="S379" s="84"/>
      <c r="T379" s="85"/>
      <c r="U379" s="85"/>
      <c r="V379" s="85"/>
      <c r="W379" s="85"/>
      <c r="X379" s="90"/>
      <c r="Y379" s="90"/>
      <c r="Z379" s="90"/>
      <c r="AA379" s="93"/>
      <c r="AB379" s="93"/>
      <c r="AC379" s="93"/>
      <c r="AD379" s="88"/>
      <c r="AE379" s="84"/>
      <c r="AF379" s="93"/>
      <c r="AG379" s="93"/>
      <c r="AH379" s="93"/>
      <c r="AI379" s="93"/>
      <c r="AJ379" s="93"/>
      <c r="AK379" s="93"/>
      <c r="AL379" s="93"/>
      <c r="AM379" s="93"/>
      <c r="AN379" s="93"/>
      <c r="AO379" s="90"/>
      <c r="AP379" s="91"/>
      <c r="AQ379" s="89"/>
      <c r="AR379" s="90"/>
      <c r="AS379" s="93"/>
      <c r="AT379" s="93"/>
      <c r="AU379" s="93"/>
      <c r="AV379" s="93"/>
      <c r="AW379" s="93"/>
      <c r="AX379" s="93"/>
      <c r="AY379" s="93"/>
      <c r="AZ379" s="93"/>
      <c r="BA379" s="93"/>
      <c r="BB379" s="88"/>
      <c r="BC379" s="92"/>
      <c r="BD379" s="93"/>
      <c r="BE379" s="93"/>
      <c r="BF379" s="93"/>
      <c r="BG379" s="93"/>
      <c r="BH379" s="90"/>
      <c r="BI379" s="90"/>
      <c r="BJ379" s="90"/>
      <c r="BK379" s="85"/>
      <c r="BL379" s="85"/>
      <c r="BM379" s="85"/>
      <c r="BN379" s="86"/>
      <c r="BO379" s="84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6"/>
      <c r="CA379" s="134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6"/>
    </row>
    <row r="380" spans="1:90" ht="15" customHeight="1" x14ac:dyDescent="0.3">
      <c r="A380" s="604"/>
      <c r="C380" s="107" t="s">
        <v>45</v>
      </c>
      <c r="D380" s="139" t="s">
        <v>440</v>
      </c>
      <c r="E380" s="130" t="s">
        <v>449</v>
      </c>
      <c r="F380" s="66">
        <v>2714980</v>
      </c>
      <c r="G380" s="84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6"/>
      <c r="S380" s="84"/>
      <c r="T380" s="85"/>
      <c r="U380" s="85"/>
      <c r="V380" s="85"/>
      <c r="W380" s="85"/>
      <c r="X380" s="90"/>
      <c r="Y380" s="90"/>
      <c r="Z380" s="90"/>
      <c r="AA380" s="90"/>
      <c r="AB380" s="90"/>
      <c r="AC380" s="90"/>
      <c r="AD380" s="91"/>
      <c r="AE380" s="89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1"/>
      <c r="AQ380" s="89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  <c r="BB380" s="91"/>
      <c r="BC380" s="89"/>
      <c r="BD380" s="90"/>
      <c r="BE380" s="90"/>
      <c r="BF380" s="90"/>
      <c r="BG380" s="90"/>
      <c r="BH380" s="90"/>
      <c r="BI380" s="90"/>
      <c r="BJ380" s="90"/>
      <c r="BK380" s="85"/>
      <c r="BL380" s="85"/>
      <c r="BM380" s="85"/>
      <c r="BN380" s="86"/>
      <c r="BO380" s="84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6"/>
      <c r="CA380" s="134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6"/>
    </row>
    <row r="381" spans="1:90" ht="15" customHeight="1" x14ac:dyDescent="0.3">
      <c r="A381" s="604"/>
      <c r="C381" s="51" t="s">
        <v>45</v>
      </c>
      <c r="D381" s="139"/>
      <c r="E381" s="129" t="s">
        <v>45</v>
      </c>
      <c r="F381" s="66" t="s">
        <v>45</v>
      </c>
      <c r="G381" s="84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6"/>
      <c r="S381" s="84"/>
      <c r="T381" s="85"/>
      <c r="U381" s="85"/>
      <c r="V381" s="85"/>
      <c r="W381" s="85"/>
      <c r="X381" s="85"/>
      <c r="Y381" s="93"/>
      <c r="Z381" s="93"/>
      <c r="AA381" s="93"/>
      <c r="AB381" s="93"/>
      <c r="AC381" s="93"/>
      <c r="AD381" s="88"/>
      <c r="AE381" s="92"/>
      <c r="AF381" s="93"/>
      <c r="AG381" s="93"/>
      <c r="AH381" s="93"/>
      <c r="AI381" s="93"/>
      <c r="AJ381" s="93"/>
      <c r="AK381" s="93"/>
      <c r="AL381" s="93"/>
      <c r="AM381" s="93"/>
      <c r="AN381" s="93"/>
      <c r="AO381" s="93"/>
      <c r="AP381" s="88"/>
      <c r="AQ381" s="92"/>
      <c r="AR381" s="93"/>
      <c r="AS381" s="93"/>
      <c r="AT381" s="93"/>
      <c r="AU381" s="93"/>
      <c r="AV381" s="93"/>
      <c r="AW381" s="93"/>
      <c r="AX381" s="93"/>
      <c r="AY381" s="93"/>
      <c r="AZ381" s="93"/>
      <c r="BA381" s="93"/>
      <c r="BB381" s="88"/>
      <c r="BC381" s="92"/>
      <c r="BD381" s="93"/>
      <c r="BE381" s="93"/>
      <c r="BF381" s="93"/>
      <c r="BG381" s="93"/>
      <c r="BH381" s="93"/>
      <c r="BI381" s="93"/>
      <c r="BJ381" s="93"/>
      <c r="BK381" s="85"/>
      <c r="BL381" s="85"/>
      <c r="BM381" s="85"/>
      <c r="BN381" s="86"/>
      <c r="BO381" s="84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6"/>
      <c r="CA381" s="134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6"/>
    </row>
    <row r="382" spans="1:90" ht="15" customHeight="1" x14ac:dyDescent="0.3">
      <c r="A382" s="604"/>
      <c r="C382" s="60"/>
      <c r="D382" s="139" t="s">
        <v>45</v>
      </c>
      <c r="E382" s="130" t="s">
        <v>45</v>
      </c>
      <c r="F382" s="66" t="s">
        <v>45</v>
      </c>
      <c r="G382" s="84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6"/>
      <c r="S382" s="84"/>
      <c r="T382" s="85"/>
      <c r="U382" s="85"/>
      <c r="V382" s="85"/>
      <c r="W382" s="85"/>
      <c r="X382" s="93"/>
      <c r="Y382" s="93"/>
      <c r="Z382" s="93"/>
      <c r="AA382" s="93"/>
      <c r="AB382" s="93"/>
      <c r="AC382" s="93"/>
      <c r="AD382" s="88"/>
      <c r="AE382" s="92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88"/>
      <c r="AQ382" s="92"/>
      <c r="AR382" s="93"/>
      <c r="AS382" s="93"/>
      <c r="AT382" s="93"/>
      <c r="AU382" s="93"/>
      <c r="AV382" s="93"/>
      <c r="AW382" s="93"/>
      <c r="AX382" s="93"/>
      <c r="AY382" s="93"/>
      <c r="AZ382" s="93"/>
      <c r="BA382" s="93"/>
      <c r="BB382" s="88"/>
      <c r="BC382" s="92"/>
      <c r="BD382" s="93"/>
      <c r="BE382" s="93"/>
      <c r="BF382" s="93"/>
      <c r="BG382" s="93"/>
      <c r="BH382" s="93"/>
      <c r="BI382" s="93"/>
      <c r="BJ382" s="93"/>
      <c r="BK382" s="85"/>
      <c r="BL382" s="85"/>
      <c r="BM382" s="85"/>
      <c r="BN382" s="86"/>
      <c r="BO382" s="84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6"/>
      <c r="CA382" s="134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6"/>
    </row>
    <row r="383" spans="1:90" ht="15" customHeight="1" thickBot="1" x14ac:dyDescent="0.35">
      <c r="A383" s="605"/>
      <c r="B383" s="195"/>
      <c r="C383" s="58"/>
      <c r="D383" s="58"/>
      <c r="E383" s="43" t="s">
        <v>160</v>
      </c>
      <c r="F383" s="47">
        <f>SUM(F376:F382)</f>
        <v>16289480</v>
      </c>
      <c r="G383" s="96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8"/>
      <c r="S383" s="96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8"/>
      <c r="AE383" s="96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8"/>
      <c r="AQ383" s="96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8"/>
      <c r="BC383" s="96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8"/>
      <c r="BO383" s="96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8"/>
      <c r="CA383" s="135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8"/>
    </row>
    <row r="384" spans="1:90" ht="15" customHeight="1" x14ac:dyDescent="0.3">
      <c r="A384" s="603" t="s">
        <v>466</v>
      </c>
      <c r="B384" s="192">
        <v>390</v>
      </c>
      <c r="C384" s="56" t="s">
        <v>154</v>
      </c>
      <c r="D384" s="56"/>
      <c r="E384" s="56"/>
      <c r="F384" s="65"/>
      <c r="G384" s="76">
        <v>1</v>
      </c>
      <c r="H384" s="77">
        <v>2</v>
      </c>
      <c r="I384" s="77">
        <v>3</v>
      </c>
      <c r="J384" s="77">
        <v>4</v>
      </c>
      <c r="K384" s="77">
        <v>5</v>
      </c>
      <c r="L384" s="77">
        <v>6</v>
      </c>
      <c r="M384" s="77">
        <v>7</v>
      </c>
      <c r="N384" s="77">
        <v>8</v>
      </c>
      <c r="O384" s="77">
        <v>9</v>
      </c>
      <c r="P384" s="77">
        <v>10</v>
      </c>
      <c r="Q384" s="77">
        <v>11</v>
      </c>
      <c r="R384" s="78">
        <v>12</v>
      </c>
      <c r="S384" s="76">
        <v>1</v>
      </c>
      <c r="T384" s="77">
        <v>2</v>
      </c>
      <c r="U384" s="77">
        <v>3</v>
      </c>
      <c r="V384" s="77">
        <v>4</v>
      </c>
      <c r="W384" s="77">
        <v>5</v>
      </c>
      <c r="X384" s="77">
        <v>6</v>
      </c>
      <c r="Y384" s="77">
        <v>7</v>
      </c>
      <c r="Z384" s="77">
        <v>8</v>
      </c>
      <c r="AA384" s="77">
        <v>9</v>
      </c>
      <c r="AB384" s="77">
        <v>10</v>
      </c>
      <c r="AC384" s="77">
        <v>11</v>
      </c>
      <c r="AD384" s="78">
        <v>12</v>
      </c>
      <c r="AE384" s="76">
        <v>1</v>
      </c>
      <c r="AF384" s="77">
        <v>2</v>
      </c>
      <c r="AG384" s="77">
        <v>3</v>
      </c>
      <c r="AH384" s="77">
        <v>4</v>
      </c>
      <c r="AI384" s="77">
        <v>5</v>
      </c>
      <c r="AJ384" s="77">
        <v>6</v>
      </c>
      <c r="AK384" s="77">
        <v>7</v>
      </c>
      <c r="AL384" s="77">
        <v>8</v>
      </c>
      <c r="AM384" s="77">
        <v>9</v>
      </c>
      <c r="AN384" s="77">
        <v>10</v>
      </c>
      <c r="AO384" s="77">
        <v>11</v>
      </c>
      <c r="AP384" s="78">
        <v>12</v>
      </c>
      <c r="AQ384" s="76">
        <v>1</v>
      </c>
      <c r="AR384" s="77">
        <v>2</v>
      </c>
      <c r="AS384" s="77">
        <v>3</v>
      </c>
      <c r="AT384" s="77">
        <v>4</v>
      </c>
      <c r="AU384" s="77">
        <v>5</v>
      </c>
      <c r="AV384" s="77">
        <v>6</v>
      </c>
      <c r="AW384" s="77">
        <v>7</v>
      </c>
      <c r="AX384" s="77">
        <v>8</v>
      </c>
      <c r="AY384" s="77">
        <v>9</v>
      </c>
      <c r="AZ384" s="77">
        <v>10</v>
      </c>
      <c r="BA384" s="77">
        <v>11</v>
      </c>
      <c r="BB384" s="78">
        <v>12</v>
      </c>
      <c r="BC384" s="76">
        <v>1</v>
      </c>
      <c r="BD384" s="77">
        <v>2</v>
      </c>
      <c r="BE384" s="77">
        <v>3</v>
      </c>
      <c r="BF384" s="77">
        <v>4</v>
      </c>
      <c r="BG384" s="77">
        <v>5</v>
      </c>
      <c r="BH384" s="77">
        <v>6</v>
      </c>
      <c r="BI384" s="77">
        <v>7</v>
      </c>
      <c r="BJ384" s="77">
        <v>8</v>
      </c>
      <c r="BK384" s="77">
        <v>9</v>
      </c>
      <c r="BL384" s="77">
        <v>10</v>
      </c>
      <c r="BM384" s="77">
        <v>11</v>
      </c>
      <c r="BN384" s="78">
        <v>12</v>
      </c>
      <c r="BO384" s="76">
        <v>1</v>
      </c>
      <c r="BP384" s="77">
        <v>2</v>
      </c>
      <c r="BQ384" s="77">
        <v>3</v>
      </c>
      <c r="BR384" s="77">
        <v>4</v>
      </c>
      <c r="BS384" s="77">
        <v>5</v>
      </c>
      <c r="BT384" s="77">
        <v>6</v>
      </c>
      <c r="BU384" s="77">
        <v>7</v>
      </c>
      <c r="BV384" s="77">
        <v>8</v>
      </c>
      <c r="BW384" s="77">
        <v>9</v>
      </c>
      <c r="BX384" s="77">
        <v>10</v>
      </c>
      <c r="BY384" s="77">
        <v>11</v>
      </c>
      <c r="BZ384" s="78">
        <v>12</v>
      </c>
      <c r="CA384" s="133">
        <v>1</v>
      </c>
      <c r="CB384" s="77">
        <v>2</v>
      </c>
      <c r="CC384" s="77">
        <v>3</v>
      </c>
      <c r="CD384" s="77">
        <v>4</v>
      </c>
      <c r="CE384" s="77">
        <v>5</v>
      </c>
      <c r="CF384" s="77">
        <v>6</v>
      </c>
      <c r="CG384" s="77">
        <v>7</v>
      </c>
      <c r="CH384" s="77">
        <v>8</v>
      </c>
      <c r="CI384" s="77">
        <v>9</v>
      </c>
      <c r="CJ384" s="77">
        <v>10</v>
      </c>
      <c r="CK384" s="77">
        <v>11</v>
      </c>
      <c r="CL384" s="78">
        <v>12</v>
      </c>
    </row>
    <row r="385" spans="1:90" ht="15" customHeight="1" x14ac:dyDescent="0.3">
      <c r="A385" s="604"/>
      <c r="B385" s="197" t="s">
        <v>45</v>
      </c>
      <c r="C385" s="53" t="s">
        <v>450</v>
      </c>
      <c r="D385" s="139" t="s">
        <v>112</v>
      </c>
      <c r="E385" s="130" t="s">
        <v>451</v>
      </c>
      <c r="F385" s="66">
        <v>400000</v>
      </c>
      <c r="G385" s="84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6"/>
      <c r="S385" s="87"/>
      <c r="T385" s="82"/>
      <c r="U385" s="82"/>
      <c r="V385" s="82"/>
      <c r="W385" s="85"/>
      <c r="X385" s="114"/>
      <c r="Y385" s="114"/>
      <c r="Z385" s="114"/>
      <c r="AA385" s="114"/>
      <c r="AB385" s="111"/>
      <c r="AC385" s="111"/>
      <c r="AD385" s="156"/>
      <c r="AE385" s="84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6"/>
      <c r="AQ385" s="84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6"/>
      <c r="BC385" s="84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6"/>
      <c r="BO385" s="84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6"/>
      <c r="CA385" s="134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6"/>
    </row>
    <row r="386" spans="1:90" ht="15" customHeight="1" x14ac:dyDescent="0.3">
      <c r="A386" s="604"/>
      <c r="C386" s="60"/>
      <c r="D386" s="139"/>
      <c r="E386" s="131"/>
      <c r="F386" s="68"/>
      <c r="G386" s="92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88"/>
      <c r="S386" s="92"/>
      <c r="T386" s="93"/>
      <c r="U386" s="93"/>
      <c r="V386" s="93"/>
      <c r="W386" s="93"/>
      <c r="X386" s="114"/>
      <c r="Y386" s="114"/>
      <c r="Z386" s="114"/>
      <c r="AA386" s="114"/>
      <c r="AB386" s="114"/>
      <c r="AC386" s="114"/>
      <c r="AD386" s="157"/>
      <c r="AE386" s="92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88"/>
      <c r="AQ386" s="92"/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88"/>
      <c r="BC386" s="92"/>
      <c r="BD386" s="93"/>
      <c r="BE386" s="93"/>
      <c r="BF386" s="93"/>
      <c r="BG386" s="93"/>
      <c r="BH386" s="93"/>
      <c r="BI386" s="93"/>
      <c r="BJ386" s="93"/>
      <c r="BK386" s="85"/>
      <c r="BL386" s="85"/>
      <c r="BM386" s="85"/>
      <c r="BN386" s="86"/>
      <c r="BO386" s="84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6"/>
      <c r="CA386" s="134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6"/>
    </row>
    <row r="387" spans="1:90" ht="15" customHeight="1" x14ac:dyDescent="0.3">
      <c r="A387" s="604"/>
      <c r="C387" s="60"/>
      <c r="D387" s="139" t="s">
        <v>113</v>
      </c>
      <c r="E387" s="130" t="s">
        <v>452</v>
      </c>
      <c r="F387" s="66">
        <v>5000000</v>
      </c>
      <c r="G387" s="84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6"/>
      <c r="S387" s="84"/>
      <c r="T387" s="85"/>
      <c r="U387" s="85"/>
      <c r="V387" s="85"/>
      <c r="W387" s="85"/>
      <c r="X387" s="114"/>
      <c r="Y387" s="114"/>
      <c r="Z387" s="114"/>
      <c r="AA387" s="114"/>
      <c r="AB387" s="114"/>
      <c r="AC387" s="114"/>
      <c r="AD387" s="157"/>
      <c r="AE387" s="92"/>
      <c r="AF387" s="93"/>
      <c r="AG387" s="90"/>
      <c r="AH387" s="90"/>
      <c r="AI387" s="93"/>
      <c r="AJ387" s="93"/>
      <c r="AK387" s="93"/>
      <c r="AL387" s="93"/>
      <c r="AM387" s="93"/>
      <c r="AN387" s="93"/>
      <c r="AO387" s="93"/>
      <c r="AP387" s="88"/>
      <c r="AQ387" s="92"/>
      <c r="AR387" s="93"/>
      <c r="AS387" s="93"/>
      <c r="AT387" s="93"/>
      <c r="AU387" s="93"/>
      <c r="AV387" s="93"/>
      <c r="AW387" s="93"/>
      <c r="AX387" s="93"/>
      <c r="AY387" s="93"/>
      <c r="AZ387" s="93"/>
      <c r="BA387" s="93"/>
      <c r="BB387" s="88"/>
      <c r="BC387" s="92"/>
      <c r="BD387" s="93"/>
      <c r="BE387" s="93"/>
      <c r="BF387" s="93"/>
      <c r="BG387" s="93"/>
      <c r="BH387" s="93"/>
      <c r="BI387" s="93"/>
      <c r="BJ387" s="93"/>
      <c r="BK387" s="85"/>
      <c r="BL387" s="85"/>
      <c r="BM387" s="85"/>
      <c r="BN387" s="86"/>
      <c r="BO387" s="84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6"/>
      <c r="CA387" s="134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6"/>
    </row>
    <row r="388" spans="1:90" ht="15" customHeight="1" x14ac:dyDescent="0.3">
      <c r="A388" s="604"/>
      <c r="C388" s="60" t="s">
        <v>259</v>
      </c>
      <c r="D388" s="139"/>
      <c r="E388" s="129" t="s">
        <v>453</v>
      </c>
      <c r="F388" s="66">
        <v>800000</v>
      </c>
      <c r="G388" s="84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6"/>
      <c r="S388" s="84"/>
      <c r="T388" s="85"/>
      <c r="U388" s="85"/>
      <c r="V388" s="85"/>
      <c r="W388" s="85"/>
      <c r="X388" s="93"/>
      <c r="Y388" s="93"/>
      <c r="Z388" s="93"/>
      <c r="AA388" s="93"/>
      <c r="AB388" s="93"/>
      <c r="AC388" s="93"/>
      <c r="AD388" s="88"/>
      <c r="AE388" s="92"/>
      <c r="AF388" s="93"/>
      <c r="AG388" s="93"/>
      <c r="AH388" s="93"/>
      <c r="AI388" s="90"/>
      <c r="AJ388" s="90"/>
      <c r="AK388" s="90"/>
      <c r="AL388" s="93"/>
      <c r="AM388" s="93"/>
      <c r="AN388" s="93"/>
      <c r="AO388" s="93"/>
      <c r="AP388" s="88"/>
      <c r="AQ388" s="92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88"/>
      <c r="BC388" s="92"/>
      <c r="BD388" s="93"/>
      <c r="BE388" s="93"/>
      <c r="BF388" s="93"/>
      <c r="BG388" s="93"/>
      <c r="BH388" s="93"/>
      <c r="BI388" s="93"/>
      <c r="BJ388" s="93"/>
      <c r="BK388" s="85"/>
      <c r="BL388" s="85"/>
      <c r="BM388" s="85"/>
      <c r="BN388" s="86"/>
      <c r="BO388" s="84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6"/>
      <c r="CA388" s="134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6"/>
    </row>
    <row r="389" spans="1:90" ht="15" customHeight="1" x14ac:dyDescent="0.3">
      <c r="A389" s="604"/>
      <c r="C389" s="60" t="s">
        <v>454</v>
      </c>
      <c r="D389" s="139"/>
      <c r="E389" s="128" t="s">
        <v>455</v>
      </c>
      <c r="F389" s="66">
        <v>2100000</v>
      </c>
      <c r="G389" s="84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6"/>
      <c r="S389" s="84"/>
      <c r="T389" s="85"/>
      <c r="U389" s="85"/>
      <c r="V389" s="85"/>
      <c r="W389" s="85"/>
      <c r="X389" s="93"/>
      <c r="Y389" s="93"/>
      <c r="Z389" s="93"/>
      <c r="AA389" s="93"/>
      <c r="AB389" s="82"/>
      <c r="AC389" s="82"/>
      <c r="AD389" s="83"/>
      <c r="AE389" s="87"/>
      <c r="AF389" s="82"/>
      <c r="AG389" s="82"/>
      <c r="AH389" s="93"/>
      <c r="AI389" s="90"/>
      <c r="AJ389" s="90"/>
      <c r="AK389" s="90"/>
      <c r="AL389" s="93"/>
      <c r="AM389" s="93"/>
      <c r="AN389" s="93"/>
      <c r="AO389" s="93"/>
      <c r="AP389" s="88"/>
      <c r="AQ389" s="92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88"/>
      <c r="BC389" s="92"/>
      <c r="BD389" s="93"/>
      <c r="BE389" s="93"/>
      <c r="BF389" s="93"/>
      <c r="BG389" s="93"/>
      <c r="BH389" s="93"/>
      <c r="BI389" s="93"/>
      <c r="BJ389" s="93"/>
      <c r="BK389" s="85"/>
      <c r="BL389" s="85"/>
      <c r="BM389" s="85"/>
      <c r="BN389" s="86"/>
      <c r="BO389" s="84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6"/>
      <c r="CA389" s="134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6"/>
    </row>
    <row r="390" spans="1:90" ht="15" customHeight="1" x14ac:dyDescent="0.3">
      <c r="A390" s="604"/>
      <c r="C390" s="51" t="s">
        <v>456</v>
      </c>
      <c r="D390" s="139"/>
      <c r="E390" s="128" t="s">
        <v>457</v>
      </c>
      <c r="F390" s="66">
        <f>28000*12</f>
        <v>336000</v>
      </c>
      <c r="G390" s="84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6"/>
      <c r="S390" s="84"/>
      <c r="T390" s="85"/>
      <c r="U390" s="85"/>
      <c r="V390" s="85"/>
      <c r="W390" s="85"/>
      <c r="X390" s="93"/>
      <c r="Y390" s="93"/>
      <c r="Z390" s="93"/>
      <c r="AA390" s="93"/>
      <c r="AB390" s="93"/>
      <c r="AC390" s="93"/>
      <c r="AD390" s="88"/>
      <c r="AE390" s="92"/>
      <c r="AF390" s="93"/>
      <c r="AG390" s="93"/>
      <c r="AH390" s="93"/>
      <c r="AI390" s="93"/>
      <c r="AJ390" s="93"/>
      <c r="AK390" s="93"/>
      <c r="AL390" s="90"/>
      <c r="AM390" s="90"/>
      <c r="AN390" s="90"/>
      <c r="AO390" s="90"/>
      <c r="AP390" s="91"/>
      <c r="AQ390" s="89"/>
      <c r="AR390" s="90"/>
      <c r="AS390" s="90"/>
      <c r="AT390" s="90"/>
      <c r="AU390" s="90"/>
      <c r="AV390" s="90"/>
      <c r="AW390" s="90"/>
      <c r="AX390" s="93"/>
      <c r="AY390" s="93"/>
      <c r="AZ390" s="93"/>
      <c r="BA390" s="93"/>
      <c r="BB390" s="88"/>
      <c r="BC390" s="92"/>
      <c r="BD390" s="93"/>
      <c r="BE390" s="93"/>
      <c r="BF390" s="93"/>
      <c r="BG390" s="93"/>
      <c r="BH390" s="93"/>
      <c r="BI390" s="93"/>
      <c r="BJ390" s="93"/>
      <c r="BK390" s="85"/>
      <c r="BL390" s="85"/>
      <c r="BM390" s="85"/>
      <c r="BN390" s="86"/>
      <c r="BO390" s="84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6"/>
      <c r="CA390" s="134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6"/>
    </row>
    <row r="391" spans="1:90" ht="15" customHeight="1" x14ac:dyDescent="0.3">
      <c r="A391" s="604"/>
      <c r="C391" s="60"/>
      <c r="D391" s="109"/>
      <c r="E391" s="128" t="s">
        <v>458</v>
      </c>
      <c r="F391" s="66">
        <v>100000</v>
      </c>
      <c r="G391" s="84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6"/>
      <c r="S391" s="84"/>
      <c r="T391" s="85"/>
      <c r="U391" s="93"/>
      <c r="V391" s="93"/>
      <c r="W391" s="93"/>
      <c r="X391" s="93"/>
      <c r="Y391" s="93"/>
      <c r="Z391" s="93"/>
      <c r="AA391" s="93"/>
      <c r="AB391" s="93"/>
      <c r="AC391" s="93"/>
      <c r="AD391" s="88"/>
      <c r="AE391" s="92"/>
      <c r="AF391" s="93"/>
      <c r="AG391" s="93"/>
      <c r="AH391" s="93"/>
      <c r="AI391" s="93"/>
      <c r="AJ391" s="93"/>
      <c r="AK391" s="93"/>
      <c r="AL391" s="90"/>
      <c r="AM391" s="90"/>
      <c r="AN391" s="90"/>
      <c r="AO391" s="90"/>
      <c r="AP391" s="91"/>
      <c r="AQ391" s="89"/>
      <c r="AR391" s="90"/>
      <c r="AS391" s="90"/>
      <c r="AT391" s="90"/>
      <c r="AU391" s="90"/>
      <c r="AV391" s="90"/>
      <c r="AW391" s="90"/>
      <c r="AX391" s="93"/>
      <c r="AY391" s="93"/>
      <c r="AZ391" s="93"/>
      <c r="BA391" s="93"/>
      <c r="BB391" s="88"/>
      <c r="BC391" s="92"/>
      <c r="BD391" s="93"/>
      <c r="BE391" s="93"/>
      <c r="BF391" s="93"/>
      <c r="BG391" s="93"/>
      <c r="BH391" s="93"/>
      <c r="BI391" s="93"/>
      <c r="BJ391" s="93"/>
      <c r="BK391" s="85"/>
      <c r="BL391" s="85"/>
      <c r="BM391" s="85"/>
      <c r="BN391" s="86"/>
      <c r="BO391" s="84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6"/>
      <c r="CA391" s="134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6"/>
    </row>
    <row r="392" spans="1:90" ht="15" customHeight="1" x14ac:dyDescent="0.3">
      <c r="A392" s="604"/>
      <c r="C392" s="60"/>
      <c r="D392" s="139" t="s">
        <v>45</v>
      </c>
      <c r="E392" s="130" t="s">
        <v>45</v>
      </c>
      <c r="F392" s="66" t="s">
        <v>45</v>
      </c>
      <c r="G392" s="84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6"/>
      <c r="S392" s="84"/>
      <c r="T392" s="85"/>
      <c r="U392" s="85"/>
      <c r="V392" s="85"/>
      <c r="W392" s="85"/>
      <c r="X392" s="93"/>
      <c r="Y392" s="93"/>
      <c r="Z392" s="93"/>
      <c r="AA392" s="93"/>
      <c r="AB392" s="93"/>
      <c r="AC392" s="93"/>
      <c r="AD392" s="88"/>
      <c r="AE392" s="92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88"/>
      <c r="AQ392" s="92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88"/>
      <c r="BC392" s="92"/>
      <c r="BD392" s="93"/>
      <c r="BE392" s="93"/>
      <c r="BF392" s="93"/>
      <c r="BG392" s="93"/>
      <c r="BH392" s="93"/>
      <c r="BI392" s="93"/>
      <c r="BJ392" s="93"/>
      <c r="BK392" s="85"/>
      <c r="BL392" s="85"/>
      <c r="BM392" s="85"/>
      <c r="BN392" s="86"/>
      <c r="BO392" s="84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6"/>
      <c r="CA392" s="134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6"/>
    </row>
    <row r="393" spans="1:90" ht="15" customHeight="1" thickBot="1" x14ac:dyDescent="0.35">
      <c r="A393" s="604"/>
      <c r="B393" s="195"/>
      <c r="C393" s="58"/>
      <c r="D393" s="58"/>
      <c r="E393" s="43" t="s">
        <v>160</v>
      </c>
      <c r="F393" s="47">
        <f>SUM(F386:F392)</f>
        <v>8336000</v>
      </c>
      <c r="G393" s="96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8"/>
      <c r="S393" s="96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8"/>
      <c r="AE393" s="96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8"/>
      <c r="AQ393" s="96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8"/>
      <c r="BC393" s="96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8"/>
      <c r="BO393" s="96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8"/>
      <c r="CA393" s="135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8"/>
    </row>
    <row r="394" spans="1:90" ht="15" customHeight="1" x14ac:dyDescent="0.3">
      <c r="A394" s="603" t="s">
        <v>468</v>
      </c>
      <c r="B394" s="192">
        <v>349</v>
      </c>
      <c r="C394" s="56" t="s">
        <v>154</v>
      </c>
      <c r="D394" s="56"/>
      <c r="E394" s="56"/>
      <c r="F394" s="38"/>
      <c r="G394" s="76">
        <v>1</v>
      </c>
      <c r="H394" s="77">
        <v>2</v>
      </c>
      <c r="I394" s="77">
        <v>3</v>
      </c>
      <c r="J394" s="77">
        <v>4</v>
      </c>
      <c r="K394" s="77">
        <v>5</v>
      </c>
      <c r="L394" s="77">
        <v>6</v>
      </c>
      <c r="M394" s="77">
        <v>7</v>
      </c>
      <c r="N394" s="77">
        <v>8</v>
      </c>
      <c r="O394" s="77">
        <v>9</v>
      </c>
      <c r="P394" s="77">
        <v>10</v>
      </c>
      <c r="Q394" s="77">
        <v>11</v>
      </c>
      <c r="R394" s="78">
        <v>12</v>
      </c>
      <c r="S394" s="76">
        <v>1</v>
      </c>
      <c r="T394" s="77">
        <v>2</v>
      </c>
      <c r="U394" s="77">
        <v>3</v>
      </c>
      <c r="V394" s="77">
        <v>4</v>
      </c>
      <c r="W394" s="77">
        <v>5</v>
      </c>
      <c r="X394" s="77">
        <v>6</v>
      </c>
      <c r="Y394" s="77">
        <v>7</v>
      </c>
      <c r="Z394" s="77">
        <v>8</v>
      </c>
      <c r="AA394" s="77">
        <v>9</v>
      </c>
      <c r="AB394" s="77">
        <v>10</v>
      </c>
      <c r="AC394" s="77">
        <v>11</v>
      </c>
      <c r="AD394" s="78">
        <v>12</v>
      </c>
      <c r="AE394" s="76">
        <v>1</v>
      </c>
      <c r="AF394" s="77">
        <v>2</v>
      </c>
      <c r="AG394" s="77">
        <v>3</v>
      </c>
      <c r="AH394" s="77">
        <v>4</v>
      </c>
      <c r="AI394" s="77">
        <v>5</v>
      </c>
      <c r="AJ394" s="77">
        <v>6</v>
      </c>
      <c r="AK394" s="77">
        <v>7</v>
      </c>
      <c r="AL394" s="77">
        <v>8</v>
      </c>
      <c r="AM394" s="77">
        <v>9</v>
      </c>
      <c r="AN394" s="77">
        <v>10</v>
      </c>
      <c r="AO394" s="77">
        <v>11</v>
      </c>
      <c r="AP394" s="78">
        <v>12</v>
      </c>
      <c r="AQ394" s="76">
        <v>1</v>
      </c>
      <c r="AR394" s="77">
        <v>2</v>
      </c>
      <c r="AS394" s="77">
        <v>3</v>
      </c>
      <c r="AT394" s="77">
        <v>4</v>
      </c>
      <c r="AU394" s="77">
        <v>5</v>
      </c>
      <c r="AV394" s="77">
        <v>6</v>
      </c>
      <c r="AW394" s="77">
        <v>7</v>
      </c>
      <c r="AX394" s="77">
        <v>8</v>
      </c>
      <c r="AY394" s="77">
        <v>9</v>
      </c>
      <c r="AZ394" s="77">
        <v>10</v>
      </c>
      <c r="BA394" s="77">
        <v>11</v>
      </c>
      <c r="BB394" s="78">
        <v>12</v>
      </c>
      <c r="BC394" s="76">
        <v>1</v>
      </c>
      <c r="BD394" s="77">
        <v>2</v>
      </c>
      <c r="BE394" s="77">
        <v>3</v>
      </c>
      <c r="BF394" s="77">
        <v>4</v>
      </c>
      <c r="BG394" s="77">
        <v>5</v>
      </c>
      <c r="BH394" s="77">
        <v>6</v>
      </c>
      <c r="BI394" s="77">
        <v>7</v>
      </c>
      <c r="BJ394" s="77">
        <v>8</v>
      </c>
      <c r="BK394" s="77">
        <v>9</v>
      </c>
      <c r="BL394" s="77">
        <v>10</v>
      </c>
      <c r="BM394" s="77">
        <v>11</v>
      </c>
      <c r="BN394" s="78">
        <v>12</v>
      </c>
      <c r="BO394" s="76">
        <v>1</v>
      </c>
      <c r="BP394" s="77">
        <v>2</v>
      </c>
      <c r="BQ394" s="77">
        <v>3</v>
      </c>
      <c r="BR394" s="77">
        <v>4</v>
      </c>
      <c r="BS394" s="77">
        <v>5</v>
      </c>
      <c r="BT394" s="77">
        <v>6</v>
      </c>
      <c r="BU394" s="77">
        <v>7</v>
      </c>
      <c r="BV394" s="77">
        <v>8</v>
      </c>
      <c r="BW394" s="77">
        <v>9</v>
      </c>
      <c r="BX394" s="77">
        <v>10</v>
      </c>
      <c r="BY394" s="77">
        <v>11</v>
      </c>
      <c r="BZ394" s="78">
        <v>12</v>
      </c>
      <c r="CA394" s="133">
        <v>1</v>
      </c>
      <c r="CB394" s="77">
        <v>2</v>
      </c>
      <c r="CC394" s="77">
        <v>3</v>
      </c>
      <c r="CD394" s="77">
        <v>4</v>
      </c>
      <c r="CE394" s="77">
        <v>5</v>
      </c>
      <c r="CF394" s="77">
        <v>6</v>
      </c>
      <c r="CG394" s="77">
        <v>7</v>
      </c>
      <c r="CH394" s="77">
        <v>8</v>
      </c>
      <c r="CI394" s="77">
        <v>9</v>
      </c>
      <c r="CJ394" s="77">
        <v>10</v>
      </c>
      <c r="CK394" s="77">
        <v>11</v>
      </c>
      <c r="CL394" s="78">
        <v>12</v>
      </c>
    </row>
    <row r="395" spans="1:90" ht="15" customHeight="1" x14ac:dyDescent="0.3">
      <c r="A395" s="604"/>
      <c r="B395" s="197" t="s">
        <v>45</v>
      </c>
      <c r="C395" s="182" t="s">
        <v>459</v>
      </c>
      <c r="D395" s="139" t="s">
        <v>113</v>
      </c>
      <c r="E395" s="60"/>
      <c r="F395" s="39"/>
      <c r="G395" s="84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6"/>
      <c r="S395" s="84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6"/>
      <c r="AE395" s="84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6"/>
      <c r="AQ395" s="84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6"/>
      <c r="BC395" s="84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6"/>
      <c r="BO395" s="84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6"/>
      <c r="CA395" s="134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6"/>
    </row>
    <row r="396" spans="1:90" ht="15" customHeight="1" x14ac:dyDescent="0.3">
      <c r="A396" s="604"/>
      <c r="C396" s="60"/>
      <c r="D396" s="139" t="s">
        <v>431</v>
      </c>
      <c r="E396" s="128" t="s">
        <v>443</v>
      </c>
      <c r="F396" s="39">
        <v>13302000</v>
      </c>
      <c r="G396" s="84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6"/>
      <c r="S396" s="84"/>
      <c r="T396" s="85"/>
      <c r="U396" s="85"/>
      <c r="V396" s="85"/>
      <c r="W396" s="85"/>
      <c r="X396" s="123"/>
      <c r="Y396" s="123"/>
      <c r="Z396" s="123"/>
      <c r="AA396" s="123"/>
      <c r="AB396" s="123"/>
      <c r="AC396" s="123"/>
      <c r="AD396" s="155"/>
      <c r="AE396" s="89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1"/>
      <c r="AQ396" s="89"/>
      <c r="AR396" s="90"/>
      <c r="AS396" s="90"/>
      <c r="AT396" s="90"/>
      <c r="AU396" s="90"/>
      <c r="AV396" s="90"/>
      <c r="AW396" s="90"/>
      <c r="AX396" s="90"/>
      <c r="AY396" s="90"/>
      <c r="AZ396" s="90"/>
      <c r="BA396" s="90"/>
      <c r="BB396" s="91"/>
      <c r="BC396" s="89"/>
      <c r="BD396" s="90"/>
      <c r="BE396" s="90"/>
      <c r="BF396" s="90"/>
      <c r="BG396" s="90"/>
      <c r="BH396" s="90"/>
      <c r="BI396" s="90"/>
      <c r="BJ396" s="90"/>
      <c r="BK396" s="85"/>
      <c r="BL396" s="85"/>
      <c r="BM396" s="85"/>
      <c r="BN396" s="86"/>
      <c r="BO396" s="84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6"/>
      <c r="CA396" s="134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6"/>
    </row>
    <row r="397" spans="1:90" ht="15" customHeight="1" x14ac:dyDescent="0.3">
      <c r="A397" s="604"/>
      <c r="C397" s="60" t="s">
        <v>259</v>
      </c>
      <c r="D397" s="139"/>
      <c r="E397" s="129" t="s">
        <v>444</v>
      </c>
      <c r="F397" s="39">
        <v>756000</v>
      </c>
      <c r="G397" s="84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6"/>
      <c r="S397" s="84"/>
      <c r="T397" s="85"/>
      <c r="U397" s="85"/>
      <c r="V397" s="85"/>
      <c r="W397" s="85"/>
      <c r="X397" s="90"/>
      <c r="Y397" s="90"/>
      <c r="Z397" s="90"/>
      <c r="AA397" s="90"/>
      <c r="AB397" s="90"/>
      <c r="AC397" s="90"/>
      <c r="AD397" s="91"/>
      <c r="AE397" s="89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1"/>
      <c r="AQ397" s="89"/>
      <c r="AR397" s="90"/>
      <c r="AS397" s="90"/>
      <c r="AT397" s="90"/>
      <c r="AU397" s="90"/>
      <c r="AV397" s="90"/>
      <c r="AW397" s="90"/>
      <c r="AX397" s="90"/>
      <c r="AY397" s="90"/>
      <c r="AZ397" s="90"/>
      <c r="BA397" s="90"/>
      <c r="BB397" s="91"/>
      <c r="BC397" s="89"/>
      <c r="BD397" s="90"/>
      <c r="BE397" s="90"/>
      <c r="BF397" s="90"/>
      <c r="BG397" s="90"/>
      <c r="BH397" s="90"/>
      <c r="BI397" s="90"/>
      <c r="BJ397" s="90"/>
      <c r="BK397" s="85"/>
      <c r="BL397" s="85"/>
      <c r="BM397" s="85"/>
      <c r="BN397" s="86"/>
      <c r="BO397" s="84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6"/>
      <c r="CA397" s="134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6"/>
    </row>
    <row r="398" spans="1:90" ht="15" customHeight="1" x14ac:dyDescent="0.3">
      <c r="A398" s="604"/>
      <c r="C398" s="60" t="s">
        <v>454</v>
      </c>
      <c r="D398" s="139"/>
      <c r="E398" s="128" t="s">
        <v>446</v>
      </c>
      <c r="F398" s="39">
        <v>130000</v>
      </c>
      <c r="G398" s="84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6"/>
      <c r="S398" s="84"/>
      <c r="T398" s="85"/>
      <c r="U398" s="85"/>
      <c r="V398" s="85"/>
      <c r="W398" s="85"/>
      <c r="X398" s="85"/>
      <c r="Y398" s="85"/>
      <c r="Z398" s="85"/>
      <c r="AA398" s="90"/>
      <c r="AB398" s="90"/>
      <c r="AC398" s="90"/>
      <c r="AD398" s="91"/>
      <c r="AE398" s="84"/>
      <c r="AF398" s="93"/>
      <c r="AG398" s="93"/>
      <c r="AH398" s="93"/>
      <c r="AI398" s="93"/>
      <c r="AJ398" s="93"/>
      <c r="AK398" s="90"/>
      <c r="AL398" s="90"/>
      <c r="AM398" s="90"/>
      <c r="AN398" s="90"/>
      <c r="AO398" s="90"/>
      <c r="AP398" s="91"/>
      <c r="AQ398" s="89"/>
      <c r="AR398" s="90"/>
      <c r="AS398" s="90"/>
      <c r="AT398" s="90"/>
      <c r="AU398" s="90"/>
      <c r="AV398" s="90"/>
      <c r="AW398" s="93"/>
      <c r="AX398" s="93"/>
      <c r="AY398" s="93"/>
      <c r="AZ398" s="93"/>
      <c r="BA398" s="93"/>
      <c r="BB398" s="88"/>
      <c r="BC398" s="89"/>
      <c r="BD398" s="90"/>
      <c r="BE398" s="90"/>
      <c r="BF398" s="90"/>
      <c r="BG398" s="90"/>
      <c r="BH398" s="93"/>
      <c r="BI398" s="93"/>
      <c r="BJ398" s="93"/>
      <c r="BK398" s="85"/>
      <c r="BL398" s="85"/>
      <c r="BM398" s="85"/>
      <c r="BN398" s="86"/>
      <c r="BO398" s="84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6"/>
      <c r="CA398" s="134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6"/>
    </row>
    <row r="399" spans="1:90" ht="15" customHeight="1" x14ac:dyDescent="0.3">
      <c r="A399" s="604"/>
      <c r="C399" s="60"/>
      <c r="D399" s="139"/>
      <c r="E399" s="128" t="s">
        <v>448</v>
      </c>
      <c r="F399" s="39">
        <v>60000</v>
      </c>
      <c r="G399" s="84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6"/>
      <c r="S399" s="84"/>
      <c r="T399" s="85"/>
      <c r="U399" s="85"/>
      <c r="V399" s="85"/>
      <c r="W399" s="85"/>
      <c r="X399" s="90"/>
      <c r="Y399" s="90"/>
      <c r="Z399" s="90"/>
      <c r="AA399" s="93"/>
      <c r="AB399" s="93"/>
      <c r="AC399" s="93"/>
      <c r="AD399" s="88"/>
      <c r="AE399" s="84"/>
      <c r="AF399" s="93"/>
      <c r="AG399" s="93"/>
      <c r="AH399" s="93"/>
      <c r="AI399" s="93"/>
      <c r="AJ399" s="93"/>
      <c r="AK399" s="93"/>
      <c r="AL399" s="93"/>
      <c r="AM399" s="93"/>
      <c r="AN399" s="93"/>
      <c r="AO399" s="90"/>
      <c r="AP399" s="91"/>
      <c r="AQ399" s="89"/>
      <c r="AR399" s="90"/>
      <c r="AS399" s="93"/>
      <c r="AT399" s="93"/>
      <c r="AU399" s="93"/>
      <c r="AV399" s="93"/>
      <c r="AW399" s="93"/>
      <c r="AX399" s="93"/>
      <c r="AY399" s="93"/>
      <c r="AZ399" s="93"/>
      <c r="BA399" s="93"/>
      <c r="BB399" s="88"/>
      <c r="BC399" s="92"/>
      <c r="BD399" s="93"/>
      <c r="BE399" s="93"/>
      <c r="BF399" s="93"/>
      <c r="BG399" s="93"/>
      <c r="BH399" s="90"/>
      <c r="BI399" s="90"/>
      <c r="BJ399" s="90"/>
      <c r="BK399" s="85"/>
      <c r="BL399" s="85"/>
      <c r="BM399" s="85"/>
      <c r="BN399" s="86"/>
      <c r="BO399" s="84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6"/>
      <c r="CA399" s="134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6"/>
    </row>
    <row r="400" spans="1:90" ht="15" customHeight="1" x14ac:dyDescent="0.3">
      <c r="A400" s="604"/>
      <c r="C400" s="107" t="s">
        <v>45</v>
      </c>
      <c r="D400" s="139" t="s">
        <v>440</v>
      </c>
      <c r="E400" s="130" t="s">
        <v>449</v>
      </c>
      <c r="F400" s="39">
        <v>2847600</v>
      </c>
      <c r="G400" s="84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6"/>
      <c r="S400" s="84"/>
      <c r="T400" s="85"/>
      <c r="U400" s="85"/>
      <c r="V400" s="85"/>
      <c r="W400" s="85"/>
      <c r="X400" s="90"/>
      <c r="Y400" s="90"/>
      <c r="Z400" s="90"/>
      <c r="AA400" s="90"/>
      <c r="AB400" s="90"/>
      <c r="AC400" s="90"/>
      <c r="AD400" s="91"/>
      <c r="AE400" s="89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1"/>
      <c r="AQ400" s="89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  <c r="BB400" s="91"/>
      <c r="BC400" s="89"/>
      <c r="BD400" s="90"/>
      <c r="BE400" s="90"/>
      <c r="BF400" s="90"/>
      <c r="BG400" s="90"/>
      <c r="BH400" s="90"/>
      <c r="BI400" s="90"/>
      <c r="BJ400" s="90"/>
      <c r="BK400" s="85"/>
      <c r="BL400" s="85"/>
      <c r="BM400" s="85"/>
      <c r="BN400" s="86"/>
      <c r="BO400" s="84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6"/>
      <c r="CA400" s="134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6"/>
    </row>
    <row r="401" spans="1:90" ht="15" customHeight="1" x14ac:dyDescent="0.3">
      <c r="A401" s="604"/>
      <c r="C401" s="51" t="s">
        <v>456</v>
      </c>
      <c r="D401" s="139"/>
      <c r="E401" s="129" t="s">
        <v>45</v>
      </c>
      <c r="F401" s="39" t="s">
        <v>45</v>
      </c>
      <c r="G401" s="84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6"/>
      <c r="S401" s="84"/>
      <c r="T401" s="85"/>
      <c r="U401" s="85"/>
      <c r="V401" s="85"/>
      <c r="W401" s="85"/>
      <c r="X401" s="85"/>
      <c r="Y401" s="93"/>
      <c r="Z401" s="93"/>
      <c r="AA401" s="93"/>
      <c r="AB401" s="93"/>
      <c r="AC401" s="93"/>
      <c r="AD401" s="88"/>
      <c r="AE401" s="92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88"/>
      <c r="AQ401" s="92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88"/>
      <c r="BC401" s="92"/>
      <c r="BD401" s="93"/>
      <c r="BE401" s="93"/>
      <c r="BF401" s="93"/>
      <c r="BG401" s="93"/>
      <c r="BH401" s="93"/>
      <c r="BI401" s="93"/>
      <c r="BJ401" s="93"/>
      <c r="BK401" s="85"/>
      <c r="BL401" s="85"/>
      <c r="BM401" s="85"/>
      <c r="BN401" s="86"/>
      <c r="BO401" s="84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6"/>
      <c r="CA401" s="134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6"/>
    </row>
    <row r="402" spans="1:90" ht="15" customHeight="1" x14ac:dyDescent="0.3">
      <c r="A402" s="604"/>
      <c r="C402" s="60"/>
      <c r="D402" s="139" t="s">
        <v>45</v>
      </c>
      <c r="E402" s="130" t="s">
        <v>45</v>
      </c>
      <c r="F402" s="39" t="s">
        <v>45</v>
      </c>
      <c r="G402" s="84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6"/>
      <c r="S402" s="84"/>
      <c r="T402" s="85"/>
      <c r="U402" s="85"/>
      <c r="V402" s="85"/>
      <c r="W402" s="85"/>
      <c r="X402" s="93"/>
      <c r="Y402" s="93"/>
      <c r="Z402" s="93"/>
      <c r="AA402" s="93"/>
      <c r="AB402" s="93"/>
      <c r="AC402" s="93"/>
      <c r="AD402" s="88"/>
      <c r="AE402" s="92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88"/>
      <c r="AQ402" s="92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88"/>
      <c r="BC402" s="92"/>
      <c r="BD402" s="93"/>
      <c r="BE402" s="93"/>
      <c r="BF402" s="93"/>
      <c r="BG402" s="93"/>
      <c r="BH402" s="93"/>
      <c r="BI402" s="93"/>
      <c r="BJ402" s="93"/>
      <c r="BK402" s="85"/>
      <c r="BL402" s="85"/>
      <c r="BM402" s="85"/>
      <c r="BN402" s="86"/>
      <c r="BO402" s="84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6"/>
      <c r="CA402" s="134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6"/>
    </row>
    <row r="403" spans="1:90" ht="15" customHeight="1" thickBot="1" x14ac:dyDescent="0.35">
      <c r="A403" s="604"/>
      <c r="C403" s="60"/>
      <c r="D403" s="60"/>
      <c r="E403" s="204" t="s">
        <v>160</v>
      </c>
      <c r="F403" s="110">
        <f>SUM(F396:F402)</f>
        <v>17095600</v>
      </c>
      <c r="G403" s="145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40"/>
      <c r="S403" s="145"/>
      <c r="T403" s="124"/>
      <c r="U403" s="124"/>
      <c r="V403" s="124"/>
      <c r="W403" s="124"/>
      <c r="X403" s="124"/>
      <c r="Y403" s="124"/>
      <c r="Z403" s="124"/>
      <c r="AA403" s="124"/>
      <c r="AB403" s="124"/>
      <c r="AC403" s="124"/>
      <c r="AD403" s="140"/>
      <c r="AE403" s="145"/>
      <c r="AF403" s="124"/>
      <c r="AG403" s="124"/>
      <c r="AH403" s="124"/>
      <c r="AI403" s="124"/>
      <c r="AJ403" s="124"/>
      <c r="AK403" s="124"/>
      <c r="AL403" s="124"/>
      <c r="AM403" s="124"/>
      <c r="AN403" s="124"/>
      <c r="AO403" s="124"/>
      <c r="AP403" s="140"/>
      <c r="AQ403" s="145"/>
      <c r="AR403" s="124"/>
      <c r="AS403" s="124"/>
      <c r="AT403" s="124"/>
      <c r="AU403" s="124"/>
      <c r="AV403" s="124"/>
      <c r="AW403" s="124"/>
      <c r="AX403" s="124"/>
      <c r="AY403" s="124"/>
      <c r="AZ403" s="124"/>
      <c r="BA403" s="124"/>
      <c r="BB403" s="140"/>
      <c r="BC403" s="145"/>
      <c r="BD403" s="124"/>
      <c r="BE403" s="124"/>
      <c r="BF403" s="124"/>
      <c r="BG403" s="124"/>
      <c r="BH403" s="124"/>
      <c r="BI403" s="124"/>
      <c r="BJ403" s="124"/>
      <c r="BK403" s="124"/>
      <c r="BL403" s="124"/>
      <c r="BM403" s="124"/>
      <c r="BN403" s="140"/>
      <c r="BO403" s="145"/>
      <c r="BP403" s="124"/>
      <c r="BQ403" s="124"/>
      <c r="BR403" s="124"/>
      <c r="BS403" s="124"/>
      <c r="BT403" s="124"/>
      <c r="BU403" s="124"/>
      <c r="BV403" s="124"/>
      <c r="BW403" s="124"/>
      <c r="BX403" s="124"/>
      <c r="BY403" s="124"/>
      <c r="BZ403" s="140"/>
      <c r="CA403" s="132"/>
      <c r="CB403" s="124"/>
      <c r="CC403" s="124"/>
      <c r="CD403" s="124"/>
      <c r="CE403" s="124"/>
      <c r="CF403" s="124"/>
      <c r="CG403" s="124"/>
      <c r="CH403" s="124"/>
      <c r="CI403" s="124"/>
      <c r="CJ403" s="124"/>
      <c r="CK403" s="124"/>
      <c r="CL403" s="140"/>
    </row>
    <row r="404" spans="1:90" x14ac:dyDescent="0.3">
      <c r="A404" s="609" t="s">
        <v>465</v>
      </c>
      <c r="B404" s="192">
        <v>186</v>
      </c>
      <c r="C404" s="56" t="s">
        <v>114</v>
      </c>
      <c r="D404" s="56" t="s">
        <v>112</v>
      </c>
      <c r="E404" s="37" t="s">
        <v>164</v>
      </c>
      <c r="F404" s="46">
        <v>300000</v>
      </c>
      <c r="G404" s="76"/>
      <c r="H404" s="77"/>
      <c r="I404" s="77"/>
      <c r="J404" s="77"/>
      <c r="K404" s="77"/>
      <c r="L404" s="205"/>
      <c r="M404" s="205"/>
      <c r="N404" s="205"/>
      <c r="O404" s="205"/>
      <c r="P404" s="126"/>
      <c r="Q404" s="77"/>
      <c r="R404" s="78"/>
      <c r="S404" s="76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8"/>
      <c r="AE404" s="76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8"/>
      <c r="AQ404" s="76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8"/>
      <c r="BC404" s="76"/>
      <c r="BD404" s="77"/>
      <c r="BE404" s="77"/>
      <c r="BF404" s="77"/>
      <c r="BG404" s="77"/>
      <c r="BH404" s="77"/>
      <c r="BI404" s="77"/>
      <c r="BJ404" s="77"/>
      <c r="BK404" s="77"/>
      <c r="BL404" s="77"/>
      <c r="BM404" s="77"/>
      <c r="BN404" s="78"/>
      <c r="BO404" s="76"/>
      <c r="BP404" s="77"/>
      <c r="BQ404" s="77"/>
      <c r="BR404" s="77"/>
      <c r="BS404" s="77"/>
      <c r="BT404" s="77"/>
      <c r="BU404" s="77"/>
      <c r="BV404" s="77"/>
      <c r="BW404" s="77"/>
      <c r="BX404" s="77"/>
      <c r="BY404" s="77"/>
      <c r="BZ404" s="78"/>
      <c r="CA404" s="133"/>
      <c r="CB404" s="77"/>
      <c r="CC404" s="77"/>
      <c r="CD404" s="77"/>
      <c r="CE404" s="77"/>
      <c r="CF404" s="77"/>
      <c r="CG404" s="77"/>
      <c r="CH404" s="77"/>
      <c r="CI404" s="77"/>
      <c r="CJ404" s="77"/>
      <c r="CK404" s="77"/>
      <c r="CL404" s="78"/>
    </row>
    <row r="405" spans="1:90" x14ac:dyDescent="0.3">
      <c r="A405" s="610"/>
      <c r="B405" s="197"/>
      <c r="C405" s="60"/>
      <c r="D405" s="60"/>
      <c r="E405" s="60" t="s">
        <v>159</v>
      </c>
      <c r="F405" s="39"/>
      <c r="G405" s="84"/>
      <c r="H405" s="85"/>
      <c r="I405" s="85"/>
      <c r="J405" s="85"/>
      <c r="K405" s="85"/>
      <c r="L405" s="85"/>
      <c r="M405" s="85"/>
      <c r="N405" s="85"/>
      <c r="O405" s="85"/>
      <c r="P405" s="85"/>
      <c r="Q405" s="93"/>
      <c r="R405" s="88"/>
      <c r="S405" s="92"/>
      <c r="T405" s="93"/>
      <c r="U405" s="85"/>
      <c r="V405" s="85"/>
      <c r="W405" s="85"/>
      <c r="X405" s="85"/>
      <c r="Y405" s="85"/>
      <c r="Z405" s="85"/>
      <c r="AA405" s="85"/>
      <c r="AB405" s="85"/>
      <c r="AC405" s="85"/>
      <c r="AD405" s="86"/>
      <c r="AE405" s="84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6"/>
      <c r="AQ405" s="84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6"/>
      <c r="BC405" s="84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6"/>
      <c r="BO405" s="84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6"/>
      <c r="CA405" s="134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6"/>
    </row>
    <row r="406" spans="1:90" x14ac:dyDescent="0.3">
      <c r="A406" s="610"/>
      <c r="B406" s="197"/>
      <c r="C406" s="60"/>
      <c r="D406" s="60"/>
      <c r="E406" s="60" t="s">
        <v>395</v>
      </c>
      <c r="F406" s="39">
        <v>4000000</v>
      </c>
      <c r="G406" s="84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6"/>
      <c r="S406" s="84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3"/>
      <c r="AE406" s="87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6"/>
      <c r="AQ406" s="84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6"/>
      <c r="BC406" s="84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6"/>
      <c r="BO406" s="84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6"/>
      <c r="CA406" s="134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6"/>
    </row>
    <row r="407" spans="1:90" x14ac:dyDescent="0.3">
      <c r="A407" s="610"/>
      <c r="B407" s="197"/>
      <c r="C407" s="60"/>
      <c r="D407" s="60"/>
      <c r="E407" s="62" t="s">
        <v>107</v>
      </c>
      <c r="F407" s="39"/>
      <c r="G407" s="84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6"/>
      <c r="S407" s="84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6"/>
      <c r="AE407" s="84"/>
      <c r="AF407" s="82"/>
      <c r="AG407" s="82"/>
      <c r="AH407" s="82"/>
      <c r="AI407" s="85"/>
      <c r="AJ407" s="85"/>
      <c r="AK407" s="85"/>
      <c r="AL407" s="85"/>
      <c r="AM407" s="85"/>
      <c r="AN407" s="85"/>
      <c r="AO407" s="85"/>
      <c r="AP407" s="86"/>
      <c r="AQ407" s="84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6"/>
      <c r="BC407" s="84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6"/>
      <c r="BO407" s="84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6"/>
      <c r="CA407" s="134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6"/>
    </row>
    <row r="408" spans="1:90" x14ac:dyDescent="0.3">
      <c r="A408" s="610"/>
      <c r="B408" s="197"/>
      <c r="C408" s="60"/>
      <c r="D408" s="60"/>
      <c r="E408" s="62"/>
      <c r="F408" s="39"/>
      <c r="G408" s="84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6"/>
      <c r="S408" s="84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6"/>
      <c r="AE408" s="84"/>
      <c r="AF408" s="85"/>
      <c r="AG408" s="85"/>
      <c r="AH408" s="85"/>
      <c r="AI408" s="82"/>
      <c r="AJ408" s="82"/>
      <c r="AK408" s="82"/>
      <c r="AL408" s="82"/>
      <c r="AM408" s="82"/>
      <c r="AN408" s="82"/>
      <c r="AO408" s="85"/>
      <c r="AP408" s="86"/>
      <c r="AQ408" s="84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6"/>
      <c r="BC408" s="84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6"/>
      <c r="BO408" s="84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6"/>
      <c r="CA408" s="134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6"/>
    </row>
    <row r="409" spans="1:90" x14ac:dyDescent="0.3">
      <c r="A409" s="610"/>
      <c r="B409" s="197"/>
      <c r="C409" s="60"/>
      <c r="D409" s="60"/>
      <c r="E409" s="62"/>
      <c r="F409" s="39"/>
      <c r="G409" s="84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6"/>
      <c r="S409" s="84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6"/>
      <c r="AE409" s="84"/>
      <c r="AF409" s="85"/>
      <c r="AG409" s="85"/>
      <c r="AH409" s="85"/>
      <c r="AI409" s="85"/>
      <c r="AJ409" s="85"/>
      <c r="AK409" s="85"/>
      <c r="AL409" s="85"/>
      <c r="AM409" s="85"/>
      <c r="AN409" s="85"/>
      <c r="AO409" s="82"/>
      <c r="AP409" s="83"/>
      <c r="AQ409" s="87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6"/>
      <c r="BC409" s="84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6"/>
      <c r="BO409" s="84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6"/>
      <c r="CA409" s="134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6"/>
    </row>
    <row r="410" spans="1:90" x14ac:dyDescent="0.3">
      <c r="A410" s="610"/>
      <c r="B410" s="197"/>
      <c r="C410" s="60"/>
      <c r="D410" s="60" t="s">
        <v>113</v>
      </c>
      <c r="E410" s="60"/>
      <c r="F410" s="39"/>
      <c r="G410" s="84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6"/>
      <c r="S410" s="84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6"/>
      <c r="AE410" s="84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6"/>
      <c r="AQ410" s="84"/>
      <c r="AR410" s="203"/>
      <c r="AS410" s="203"/>
      <c r="AT410" s="203"/>
      <c r="AU410" s="203"/>
      <c r="AV410" s="203"/>
      <c r="AW410" s="203"/>
      <c r="AX410" s="85"/>
      <c r="AY410" s="85"/>
      <c r="AZ410" s="85"/>
      <c r="BA410" s="85"/>
      <c r="BB410" s="86"/>
      <c r="BC410" s="84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6"/>
      <c r="BO410" s="84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6"/>
      <c r="CA410" s="134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6"/>
    </row>
    <row r="411" spans="1:90" x14ac:dyDescent="0.3">
      <c r="A411" s="610"/>
      <c r="B411" s="197"/>
      <c r="C411" s="60" t="s">
        <v>115</v>
      </c>
      <c r="D411" s="60"/>
      <c r="E411" s="62" t="s">
        <v>157</v>
      </c>
      <c r="F411" s="102"/>
      <c r="G411" s="84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6"/>
      <c r="S411" s="84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6"/>
      <c r="AE411" s="84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6"/>
      <c r="AQ411" s="84"/>
      <c r="AR411" s="203"/>
      <c r="AS411" s="203"/>
      <c r="AT411" s="203"/>
      <c r="AU411" s="203"/>
      <c r="AV411" s="203"/>
      <c r="AW411" s="203"/>
      <c r="AX411" s="85"/>
      <c r="AY411" s="85"/>
      <c r="AZ411" s="85"/>
      <c r="BA411" s="85"/>
      <c r="BB411" s="86"/>
      <c r="BC411" s="84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6"/>
      <c r="BO411" s="84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6"/>
      <c r="CA411" s="134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6"/>
    </row>
    <row r="412" spans="1:90" ht="15" thickBot="1" x14ac:dyDescent="0.35">
      <c r="A412" s="611"/>
      <c r="B412" s="193"/>
      <c r="C412" s="58" t="s">
        <v>115</v>
      </c>
      <c r="D412" s="58"/>
      <c r="E412" s="40" t="s">
        <v>160</v>
      </c>
      <c r="F412" s="44">
        <v>50000000</v>
      </c>
      <c r="G412" s="96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8"/>
      <c r="S412" s="96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8"/>
      <c r="AE412" s="96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8"/>
      <c r="AQ412" s="96"/>
      <c r="AR412" s="138"/>
      <c r="AS412" s="138"/>
      <c r="AT412" s="138"/>
      <c r="AU412" s="138"/>
      <c r="AV412" s="138"/>
      <c r="AW412" s="138"/>
      <c r="AX412" s="97"/>
      <c r="AY412" s="97"/>
      <c r="AZ412" s="97"/>
      <c r="BA412" s="97"/>
      <c r="BB412" s="98"/>
      <c r="BC412" s="96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8"/>
      <c r="BO412" s="96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8"/>
      <c r="CA412" s="135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8"/>
    </row>
    <row r="413" spans="1:90" x14ac:dyDescent="0.3">
      <c r="A413" s="609" t="s">
        <v>472</v>
      </c>
      <c r="B413" s="192">
        <v>196</v>
      </c>
      <c r="C413" s="56" t="s">
        <v>116</v>
      </c>
      <c r="D413" s="56" t="s">
        <v>112</v>
      </c>
      <c r="E413" s="56" t="s">
        <v>161</v>
      </c>
      <c r="F413" s="38"/>
      <c r="G413" s="76">
        <v>1</v>
      </c>
      <c r="H413" s="77">
        <v>2</v>
      </c>
      <c r="I413" s="77">
        <v>3</v>
      </c>
      <c r="J413" s="77">
        <v>4</v>
      </c>
      <c r="K413" s="77">
        <v>5</v>
      </c>
      <c r="L413" s="77">
        <v>6</v>
      </c>
      <c r="M413" s="77">
        <v>7</v>
      </c>
      <c r="N413" s="77">
        <v>8</v>
      </c>
      <c r="O413" s="77">
        <v>9</v>
      </c>
      <c r="P413" s="77">
        <v>10</v>
      </c>
      <c r="Q413" s="77">
        <v>11</v>
      </c>
      <c r="R413" s="78">
        <v>12</v>
      </c>
      <c r="S413" s="76">
        <v>1</v>
      </c>
      <c r="T413" s="77">
        <v>2</v>
      </c>
      <c r="U413" s="77">
        <v>3</v>
      </c>
      <c r="V413" s="77">
        <v>4</v>
      </c>
      <c r="W413" s="77">
        <v>5</v>
      </c>
      <c r="X413" s="77">
        <v>6</v>
      </c>
      <c r="Y413" s="77">
        <v>7</v>
      </c>
      <c r="Z413" s="77">
        <v>8</v>
      </c>
      <c r="AA413" s="77">
        <v>9</v>
      </c>
      <c r="AB413" s="77">
        <v>10</v>
      </c>
      <c r="AC413" s="77">
        <v>11</v>
      </c>
      <c r="AD413" s="78">
        <v>12</v>
      </c>
      <c r="AE413" s="76">
        <v>1</v>
      </c>
      <c r="AF413" s="77">
        <v>2</v>
      </c>
      <c r="AG413" s="77">
        <v>3</v>
      </c>
      <c r="AH413" s="77">
        <v>4</v>
      </c>
      <c r="AI413" s="77">
        <v>5</v>
      </c>
      <c r="AJ413" s="77">
        <v>6</v>
      </c>
      <c r="AK413" s="77">
        <v>7</v>
      </c>
      <c r="AL413" s="77">
        <v>8</v>
      </c>
      <c r="AM413" s="77">
        <v>9</v>
      </c>
      <c r="AN413" s="77">
        <v>10</v>
      </c>
      <c r="AO413" s="77">
        <v>11</v>
      </c>
      <c r="AP413" s="78">
        <v>12</v>
      </c>
      <c r="AQ413" s="76">
        <v>1</v>
      </c>
      <c r="AR413" s="77">
        <v>2</v>
      </c>
      <c r="AS413" s="77">
        <v>3</v>
      </c>
      <c r="AT413" s="77">
        <v>4</v>
      </c>
      <c r="AU413" s="77">
        <v>5</v>
      </c>
      <c r="AV413" s="77">
        <v>6</v>
      </c>
      <c r="AW413" s="77">
        <v>7</v>
      </c>
      <c r="AX413" s="77">
        <v>8</v>
      </c>
      <c r="AY413" s="77">
        <v>9</v>
      </c>
      <c r="AZ413" s="77">
        <v>10</v>
      </c>
      <c r="BA413" s="77">
        <v>11</v>
      </c>
      <c r="BB413" s="78">
        <v>12</v>
      </c>
      <c r="BC413" s="76">
        <v>1</v>
      </c>
      <c r="BD413" s="77">
        <v>2</v>
      </c>
      <c r="BE413" s="77">
        <v>3</v>
      </c>
      <c r="BF413" s="77">
        <v>4</v>
      </c>
      <c r="BG413" s="77">
        <v>5</v>
      </c>
      <c r="BH413" s="77">
        <v>6</v>
      </c>
      <c r="BI413" s="77">
        <v>7</v>
      </c>
      <c r="BJ413" s="77">
        <v>8</v>
      </c>
      <c r="BK413" s="77">
        <v>9</v>
      </c>
      <c r="BL413" s="77">
        <v>10</v>
      </c>
      <c r="BM413" s="77">
        <v>11</v>
      </c>
      <c r="BN413" s="78">
        <v>12</v>
      </c>
      <c r="BO413" s="76">
        <v>1</v>
      </c>
      <c r="BP413" s="77">
        <v>2</v>
      </c>
      <c r="BQ413" s="77">
        <v>3</v>
      </c>
      <c r="BR413" s="77">
        <v>4</v>
      </c>
      <c r="BS413" s="77">
        <v>5</v>
      </c>
      <c r="BT413" s="77">
        <v>6</v>
      </c>
      <c r="BU413" s="77">
        <v>7</v>
      </c>
      <c r="BV413" s="77">
        <v>8</v>
      </c>
      <c r="BW413" s="77">
        <v>9</v>
      </c>
      <c r="BX413" s="77">
        <v>10</v>
      </c>
      <c r="BY413" s="77">
        <v>11</v>
      </c>
      <c r="BZ413" s="78">
        <v>12</v>
      </c>
      <c r="CA413" s="133">
        <v>1</v>
      </c>
      <c r="CB413" s="77">
        <v>2</v>
      </c>
      <c r="CC413" s="77">
        <v>3</v>
      </c>
      <c r="CD413" s="77">
        <v>4</v>
      </c>
      <c r="CE413" s="77">
        <v>5</v>
      </c>
      <c r="CF413" s="77">
        <v>6</v>
      </c>
      <c r="CG413" s="77">
        <v>7</v>
      </c>
      <c r="CH413" s="77">
        <v>8</v>
      </c>
      <c r="CI413" s="77">
        <v>9</v>
      </c>
      <c r="CJ413" s="77">
        <v>10</v>
      </c>
      <c r="CK413" s="77">
        <v>11</v>
      </c>
      <c r="CL413" s="78">
        <v>12</v>
      </c>
    </row>
    <row r="414" spans="1:90" x14ac:dyDescent="0.3">
      <c r="A414" s="610"/>
      <c r="B414" s="197"/>
      <c r="C414" s="60"/>
      <c r="D414" s="60" t="s">
        <v>113</v>
      </c>
      <c r="E414" s="62" t="s">
        <v>162</v>
      </c>
      <c r="F414" s="39">
        <v>28000000</v>
      </c>
      <c r="G414" s="84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6"/>
      <c r="S414" s="84"/>
      <c r="T414" s="85"/>
      <c r="U414" s="93"/>
      <c r="V414" s="93"/>
      <c r="W414" s="93"/>
      <c r="X414" s="203"/>
      <c r="Y414" s="203"/>
      <c r="Z414" s="203"/>
      <c r="AA414" s="203"/>
      <c r="AB414" s="203"/>
      <c r="AC414" s="203"/>
      <c r="AD414" s="209"/>
      <c r="AE414" s="84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6"/>
      <c r="AQ414" s="84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6"/>
      <c r="BC414" s="84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6"/>
      <c r="BO414" s="84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6"/>
      <c r="CA414" s="134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6"/>
    </row>
    <row r="415" spans="1:90" x14ac:dyDescent="0.3">
      <c r="A415" s="610"/>
      <c r="B415" s="197"/>
      <c r="C415" s="60"/>
      <c r="D415" s="60"/>
      <c r="E415" s="62" t="s">
        <v>255</v>
      </c>
      <c r="F415" s="39">
        <v>30000000</v>
      </c>
      <c r="G415" s="84"/>
      <c r="H415" s="85"/>
      <c r="I415" s="85"/>
      <c r="J415" s="85"/>
      <c r="K415" s="85"/>
      <c r="L415" s="85"/>
      <c r="M415" s="85"/>
      <c r="N415" s="85"/>
      <c r="O415" s="85"/>
      <c r="P415" s="93"/>
      <c r="Q415" s="203"/>
      <c r="R415" s="209"/>
      <c r="S415" s="214"/>
      <c r="T415" s="203"/>
      <c r="U415" s="203"/>
      <c r="V415" s="203"/>
      <c r="W415" s="203"/>
      <c r="X415" s="85"/>
      <c r="Y415" s="85"/>
      <c r="Z415" s="85"/>
      <c r="AA415" s="85"/>
      <c r="AB415" s="85"/>
      <c r="AC415" s="85"/>
      <c r="AD415" s="86"/>
      <c r="AE415" s="84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6"/>
      <c r="AQ415" s="84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6"/>
      <c r="BC415" s="84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6"/>
      <c r="BO415" s="84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6"/>
      <c r="CA415" s="134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6"/>
    </row>
    <row r="416" spans="1:90" x14ac:dyDescent="0.3">
      <c r="A416" s="610"/>
      <c r="B416" s="197"/>
      <c r="C416" s="60"/>
      <c r="D416" s="60"/>
      <c r="E416" s="62"/>
      <c r="F416" s="39"/>
      <c r="G416" s="84"/>
      <c r="H416" s="85"/>
      <c r="I416" s="85"/>
      <c r="J416" s="85"/>
      <c r="K416" s="93"/>
      <c r="L416" s="93"/>
      <c r="M416" s="93"/>
      <c r="N416" s="93"/>
      <c r="O416" s="93"/>
      <c r="P416" s="93"/>
      <c r="Q416" s="93"/>
      <c r="R416" s="88"/>
      <c r="S416" s="92"/>
      <c r="T416" s="93"/>
      <c r="U416" s="85"/>
      <c r="V416" s="85"/>
      <c r="W416" s="85"/>
      <c r="X416" s="85"/>
      <c r="Y416" s="85"/>
      <c r="Z416" s="85"/>
      <c r="AA416" s="85"/>
      <c r="AB416" s="85"/>
      <c r="AC416" s="85"/>
      <c r="AD416" s="86"/>
      <c r="AE416" s="84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6"/>
      <c r="AQ416" s="84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6"/>
      <c r="BC416" s="84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6"/>
      <c r="BO416" s="84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6"/>
      <c r="CA416" s="134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6"/>
    </row>
    <row r="417" spans="1:90" x14ac:dyDescent="0.3">
      <c r="A417" s="610"/>
      <c r="B417" s="197"/>
      <c r="C417" s="60"/>
      <c r="D417" s="60"/>
      <c r="E417" s="62"/>
      <c r="F417" s="39"/>
      <c r="G417" s="84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6"/>
      <c r="S417" s="84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6"/>
      <c r="AE417" s="84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6"/>
      <c r="AQ417" s="84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6"/>
      <c r="BC417" s="84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6"/>
      <c r="BO417" s="84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6"/>
      <c r="CA417" s="134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6"/>
    </row>
    <row r="418" spans="1:90" x14ac:dyDescent="0.3">
      <c r="A418" s="610"/>
      <c r="B418" s="197"/>
      <c r="C418" s="60"/>
      <c r="D418" s="60"/>
      <c r="E418" s="62"/>
      <c r="F418" s="39"/>
      <c r="G418" s="84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6"/>
      <c r="S418" s="84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6"/>
      <c r="AE418" s="84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6"/>
      <c r="AQ418" s="84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6"/>
      <c r="BC418" s="84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6"/>
      <c r="BO418" s="84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6"/>
      <c r="CA418" s="134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6"/>
    </row>
    <row r="419" spans="1:90" x14ac:dyDescent="0.3">
      <c r="A419" s="610"/>
      <c r="B419" s="197"/>
      <c r="C419" s="60"/>
      <c r="D419" s="60"/>
      <c r="E419" s="62"/>
      <c r="F419" s="39"/>
      <c r="G419" s="84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6"/>
      <c r="S419" s="84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6"/>
      <c r="AE419" s="84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6"/>
      <c r="AQ419" s="84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6"/>
      <c r="BC419" s="84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6"/>
      <c r="BO419" s="84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6"/>
      <c r="CA419" s="134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6"/>
    </row>
    <row r="420" spans="1:90" x14ac:dyDescent="0.3">
      <c r="A420" s="610"/>
      <c r="B420" s="197"/>
      <c r="C420" s="60"/>
      <c r="D420" s="60"/>
      <c r="E420" s="62"/>
      <c r="F420" s="39"/>
      <c r="G420" s="84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6"/>
      <c r="S420" s="84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6"/>
      <c r="AE420" s="84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6"/>
      <c r="AQ420" s="84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6"/>
      <c r="BC420" s="84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6"/>
      <c r="BO420" s="84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6"/>
      <c r="CA420" s="134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6"/>
    </row>
    <row r="421" spans="1:90" x14ac:dyDescent="0.3">
      <c r="A421" s="610"/>
      <c r="B421" s="197"/>
      <c r="C421" s="60"/>
      <c r="D421" s="60"/>
      <c r="E421" s="62"/>
      <c r="F421" s="39"/>
      <c r="G421" s="84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6"/>
      <c r="S421" s="84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6"/>
      <c r="AE421" s="84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6"/>
      <c r="AQ421" s="84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6"/>
      <c r="BC421" s="84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6"/>
      <c r="BO421" s="84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6"/>
      <c r="CA421" s="134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6"/>
    </row>
    <row r="422" spans="1:90" x14ac:dyDescent="0.3">
      <c r="A422" s="610"/>
      <c r="B422" s="197"/>
      <c r="C422" s="60"/>
      <c r="D422" s="60"/>
      <c r="E422" s="62"/>
      <c r="F422" s="39"/>
      <c r="G422" s="84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6"/>
      <c r="S422" s="84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6"/>
      <c r="AE422" s="84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6"/>
      <c r="AQ422" s="84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6"/>
      <c r="BC422" s="84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6"/>
      <c r="BO422" s="84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6"/>
      <c r="CA422" s="134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6"/>
    </row>
    <row r="423" spans="1:90" x14ac:dyDescent="0.3">
      <c r="A423" s="610"/>
      <c r="B423" s="197"/>
      <c r="C423" s="60"/>
      <c r="D423" s="60"/>
      <c r="E423" s="62"/>
      <c r="F423" s="39"/>
      <c r="G423" s="84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6"/>
      <c r="S423" s="84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6"/>
      <c r="AE423" s="84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6"/>
      <c r="AQ423" s="84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6"/>
      <c r="BC423" s="84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6"/>
      <c r="BO423" s="84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6"/>
      <c r="CA423" s="134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6"/>
    </row>
    <row r="424" spans="1:90" ht="15" thickBot="1" x14ac:dyDescent="0.35">
      <c r="A424" s="611"/>
      <c r="B424" s="193"/>
      <c r="C424" s="58" t="s">
        <v>117</v>
      </c>
      <c r="D424" s="58"/>
      <c r="E424" s="40" t="s">
        <v>160</v>
      </c>
      <c r="F424" s="200">
        <f>SUM(F414:F423)</f>
        <v>58000000</v>
      </c>
      <c r="G424" s="96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8"/>
      <c r="S424" s="96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8"/>
      <c r="AE424" s="96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8"/>
      <c r="AQ424" s="96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8"/>
      <c r="BC424" s="96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8"/>
      <c r="BO424" s="96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8"/>
      <c r="CA424" s="135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8"/>
    </row>
    <row r="425" spans="1:90" x14ac:dyDescent="0.3">
      <c r="A425" s="609" t="s">
        <v>463</v>
      </c>
      <c r="B425" s="192">
        <v>197</v>
      </c>
      <c r="C425" s="56" t="s">
        <v>118</v>
      </c>
      <c r="D425" s="56" t="s">
        <v>112</v>
      </c>
      <c r="E425" s="56"/>
      <c r="F425" s="38"/>
      <c r="G425" s="76">
        <v>1</v>
      </c>
      <c r="H425" s="77">
        <v>2</v>
      </c>
      <c r="I425" s="77">
        <v>3</v>
      </c>
      <c r="J425" s="77">
        <v>4</v>
      </c>
      <c r="K425" s="77">
        <v>5</v>
      </c>
      <c r="L425" s="77">
        <v>6</v>
      </c>
      <c r="M425" s="77">
        <v>7</v>
      </c>
      <c r="N425" s="77">
        <v>8</v>
      </c>
      <c r="O425" s="77">
        <v>9</v>
      </c>
      <c r="P425" s="77">
        <v>10</v>
      </c>
      <c r="Q425" s="77">
        <v>11</v>
      </c>
      <c r="R425" s="78">
        <v>12</v>
      </c>
      <c r="S425" s="76">
        <v>1</v>
      </c>
      <c r="T425" s="77">
        <v>2</v>
      </c>
      <c r="U425" s="77">
        <v>3</v>
      </c>
      <c r="V425" s="77">
        <v>4</v>
      </c>
      <c r="W425" s="77">
        <v>5</v>
      </c>
      <c r="X425" s="77">
        <v>6</v>
      </c>
      <c r="Y425" s="77">
        <v>7</v>
      </c>
      <c r="Z425" s="77">
        <v>8</v>
      </c>
      <c r="AA425" s="77">
        <v>9</v>
      </c>
      <c r="AB425" s="77">
        <v>10</v>
      </c>
      <c r="AC425" s="77">
        <v>11</v>
      </c>
      <c r="AD425" s="78">
        <v>12</v>
      </c>
      <c r="AE425" s="76">
        <v>1</v>
      </c>
      <c r="AF425" s="77">
        <v>2</v>
      </c>
      <c r="AG425" s="77">
        <v>3</v>
      </c>
      <c r="AH425" s="77">
        <v>4</v>
      </c>
      <c r="AI425" s="77">
        <v>5</v>
      </c>
      <c r="AJ425" s="77">
        <v>6</v>
      </c>
      <c r="AK425" s="77">
        <v>7</v>
      </c>
      <c r="AL425" s="77">
        <v>8</v>
      </c>
      <c r="AM425" s="77">
        <v>9</v>
      </c>
      <c r="AN425" s="77">
        <v>10</v>
      </c>
      <c r="AO425" s="77">
        <v>11</v>
      </c>
      <c r="AP425" s="78">
        <v>12</v>
      </c>
      <c r="AQ425" s="76">
        <v>1</v>
      </c>
      <c r="AR425" s="77">
        <v>2</v>
      </c>
      <c r="AS425" s="77">
        <v>3</v>
      </c>
      <c r="AT425" s="77">
        <v>4</v>
      </c>
      <c r="AU425" s="77">
        <v>5</v>
      </c>
      <c r="AV425" s="77">
        <v>6</v>
      </c>
      <c r="AW425" s="77">
        <v>7</v>
      </c>
      <c r="AX425" s="77">
        <v>8</v>
      </c>
      <c r="AY425" s="77">
        <v>9</v>
      </c>
      <c r="AZ425" s="77">
        <v>10</v>
      </c>
      <c r="BA425" s="77">
        <v>11</v>
      </c>
      <c r="BB425" s="78">
        <v>12</v>
      </c>
      <c r="BC425" s="76">
        <v>1</v>
      </c>
      <c r="BD425" s="77">
        <v>2</v>
      </c>
      <c r="BE425" s="77">
        <v>3</v>
      </c>
      <c r="BF425" s="77">
        <v>4</v>
      </c>
      <c r="BG425" s="77">
        <v>5</v>
      </c>
      <c r="BH425" s="77">
        <v>6</v>
      </c>
      <c r="BI425" s="77">
        <v>7</v>
      </c>
      <c r="BJ425" s="77">
        <v>8</v>
      </c>
      <c r="BK425" s="77">
        <v>9</v>
      </c>
      <c r="BL425" s="77">
        <v>10</v>
      </c>
      <c r="BM425" s="77">
        <v>11</v>
      </c>
      <c r="BN425" s="78">
        <v>12</v>
      </c>
      <c r="BO425" s="76">
        <v>1</v>
      </c>
      <c r="BP425" s="77">
        <v>2</v>
      </c>
      <c r="BQ425" s="77">
        <v>3</v>
      </c>
      <c r="BR425" s="77">
        <v>4</v>
      </c>
      <c r="BS425" s="77">
        <v>5</v>
      </c>
      <c r="BT425" s="77">
        <v>6</v>
      </c>
      <c r="BU425" s="77">
        <v>7</v>
      </c>
      <c r="BV425" s="77">
        <v>8</v>
      </c>
      <c r="BW425" s="77">
        <v>9</v>
      </c>
      <c r="BX425" s="77">
        <v>10</v>
      </c>
      <c r="BY425" s="77">
        <v>11</v>
      </c>
      <c r="BZ425" s="78">
        <v>12</v>
      </c>
      <c r="CA425" s="133">
        <v>1</v>
      </c>
      <c r="CB425" s="77">
        <v>2</v>
      </c>
      <c r="CC425" s="77">
        <v>3</v>
      </c>
      <c r="CD425" s="77">
        <v>4</v>
      </c>
      <c r="CE425" s="77">
        <v>5</v>
      </c>
      <c r="CF425" s="77">
        <v>6</v>
      </c>
      <c r="CG425" s="77">
        <v>7</v>
      </c>
      <c r="CH425" s="77">
        <v>8</v>
      </c>
      <c r="CI425" s="77">
        <v>9</v>
      </c>
      <c r="CJ425" s="77">
        <v>10</v>
      </c>
      <c r="CK425" s="77">
        <v>11</v>
      </c>
      <c r="CL425" s="78">
        <v>12</v>
      </c>
    </row>
    <row r="426" spans="1:90" x14ac:dyDescent="0.3">
      <c r="A426" s="610"/>
      <c r="B426" s="197"/>
      <c r="C426" s="60"/>
      <c r="D426" s="60"/>
      <c r="E426" s="63" t="s">
        <v>156</v>
      </c>
      <c r="F426" s="39"/>
      <c r="G426" s="84"/>
      <c r="H426" s="85"/>
      <c r="I426" s="85"/>
      <c r="J426" s="85"/>
      <c r="K426" s="85"/>
      <c r="L426" s="85"/>
      <c r="M426" s="82"/>
      <c r="N426" s="82"/>
      <c r="O426" s="82"/>
      <c r="P426" s="85"/>
      <c r="Q426" s="85"/>
      <c r="R426" s="86"/>
      <c r="S426" s="166"/>
      <c r="T426" s="115"/>
      <c r="U426" s="115"/>
      <c r="V426" s="115"/>
      <c r="W426" s="115"/>
      <c r="X426" s="115"/>
      <c r="Y426" s="93"/>
      <c r="Z426" s="85"/>
      <c r="AA426" s="85"/>
      <c r="AB426" s="85"/>
      <c r="AC426" s="85"/>
      <c r="AD426" s="86"/>
      <c r="AE426" s="84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6"/>
      <c r="AQ426" s="84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6"/>
      <c r="BC426" s="84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6"/>
      <c r="BO426" s="84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6"/>
      <c r="CA426" s="134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6"/>
    </row>
    <row r="427" spans="1:90" x14ac:dyDescent="0.3">
      <c r="A427" s="610"/>
      <c r="B427" s="197"/>
      <c r="C427" s="60"/>
      <c r="D427" s="60"/>
      <c r="E427" s="62" t="s">
        <v>165</v>
      </c>
      <c r="F427" s="39"/>
      <c r="G427" s="84"/>
      <c r="H427" s="85"/>
      <c r="I427" s="85"/>
      <c r="J427" s="85"/>
      <c r="K427" s="85"/>
      <c r="L427" s="85"/>
      <c r="M427" s="85"/>
      <c r="N427" s="85"/>
      <c r="O427" s="85"/>
      <c r="P427" s="82"/>
      <c r="Q427" s="82"/>
      <c r="R427" s="83"/>
      <c r="S427" s="84"/>
      <c r="T427" s="85"/>
      <c r="U427" s="85"/>
      <c r="V427" s="85"/>
      <c r="W427" s="85"/>
      <c r="X427" s="85"/>
      <c r="Y427" s="93"/>
      <c r="Z427" s="93"/>
      <c r="AA427" s="93"/>
      <c r="AB427" s="93"/>
      <c r="AC427" s="93"/>
      <c r="AD427" s="88"/>
      <c r="AE427" s="84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6"/>
      <c r="AQ427" s="84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6"/>
      <c r="BC427" s="84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6"/>
      <c r="BO427" s="84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6"/>
      <c r="CA427" s="134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6"/>
    </row>
    <row r="428" spans="1:90" x14ac:dyDescent="0.3">
      <c r="A428" s="610"/>
      <c r="B428" s="197"/>
      <c r="C428" s="60"/>
      <c r="D428" s="60"/>
      <c r="E428" s="62" t="s">
        <v>111</v>
      </c>
      <c r="F428" s="39"/>
      <c r="G428" s="84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6"/>
      <c r="S428" s="84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6"/>
      <c r="AE428" s="87"/>
      <c r="AF428" s="82"/>
      <c r="AG428" s="82"/>
      <c r="AH428" s="82"/>
      <c r="AI428" s="82"/>
      <c r="AJ428" s="82"/>
      <c r="AK428" s="85"/>
      <c r="AL428" s="85"/>
      <c r="AM428" s="85"/>
      <c r="AN428" s="85"/>
      <c r="AO428" s="85"/>
      <c r="AP428" s="86"/>
      <c r="AQ428" s="84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6"/>
      <c r="BC428" s="84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6"/>
      <c r="BO428" s="84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6"/>
      <c r="CA428" s="134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6"/>
    </row>
    <row r="429" spans="1:90" x14ac:dyDescent="0.3">
      <c r="A429" s="610"/>
      <c r="B429" s="197"/>
      <c r="C429" s="60" t="s">
        <v>115</v>
      </c>
      <c r="D429" s="60" t="s">
        <v>113</v>
      </c>
      <c r="E429" s="62"/>
      <c r="F429" s="39"/>
      <c r="G429" s="84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6"/>
      <c r="S429" s="84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6"/>
      <c r="AE429" s="92"/>
      <c r="AF429" s="93"/>
      <c r="AG429" s="93"/>
      <c r="AH429" s="93"/>
      <c r="AI429" s="93"/>
      <c r="AJ429" s="93"/>
      <c r="AK429" s="90"/>
      <c r="AL429" s="90"/>
      <c r="AM429" s="90"/>
      <c r="AN429" s="85"/>
      <c r="AO429" s="85"/>
      <c r="AP429" s="86"/>
      <c r="AQ429" s="84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6"/>
      <c r="BC429" s="84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6"/>
      <c r="BO429" s="84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6"/>
      <c r="CA429" s="134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6"/>
    </row>
    <row r="430" spans="1:90" ht="15" thickBot="1" x14ac:dyDescent="0.35">
      <c r="A430" s="611"/>
      <c r="B430" s="193"/>
      <c r="C430" s="58"/>
      <c r="D430" s="58"/>
      <c r="E430" s="41" t="s">
        <v>160</v>
      </c>
      <c r="F430" s="199">
        <v>121000000</v>
      </c>
      <c r="G430" s="96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8"/>
      <c r="S430" s="96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8"/>
      <c r="AE430" s="153"/>
      <c r="AF430" s="138"/>
      <c r="AG430" s="138"/>
      <c r="AH430" s="138"/>
      <c r="AI430" s="138"/>
      <c r="AJ430" s="138"/>
      <c r="AK430" s="138"/>
      <c r="AL430" s="97"/>
      <c r="AM430" s="97"/>
      <c r="AN430" s="97"/>
      <c r="AO430" s="97"/>
      <c r="AP430" s="98"/>
      <c r="AQ430" s="96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8"/>
      <c r="BC430" s="96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8"/>
      <c r="BO430" s="96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8"/>
      <c r="CA430" s="135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8"/>
    </row>
    <row r="431" spans="1:90" x14ac:dyDescent="0.3">
      <c r="A431" s="609" t="s">
        <v>466</v>
      </c>
      <c r="B431" s="192">
        <v>231</v>
      </c>
      <c r="C431" s="56" t="s">
        <v>119</v>
      </c>
      <c r="D431" s="56" t="s">
        <v>112</v>
      </c>
      <c r="E431" s="56"/>
      <c r="F431" s="38"/>
      <c r="G431" s="76">
        <v>1</v>
      </c>
      <c r="H431" s="77">
        <v>2</v>
      </c>
      <c r="I431" s="77">
        <v>3</v>
      </c>
      <c r="J431" s="77">
        <v>4</v>
      </c>
      <c r="K431" s="77">
        <v>5</v>
      </c>
      <c r="L431" s="77">
        <v>6</v>
      </c>
      <c r="M431" s="77">
        <v>7</v>
      </c>
      <c r="N431" s="77">
        <v>8</v>
      </c>
      <c r="O431" s="77">
        <v>9</v>
      </c>
      <c r="P431" s="77">
        <v>10</v>
      </c>
      <c r="Q431" s="77">
        <v>11</v>
      </c>
      <c r="R431" s="78">
        <v>12</v>
      </c>
      <c r="S431" s="76">
        <v>1</v>
      </c>
      <c r="T431" s="77">
        <v>2</v>
      </c>
      <c r="U431" s="77">
        <v>3</v>
      </c>
      <c r="V431" s="77">
        <v>4</v>
      </c>
      <c r="W431" s="77">
        <v>5</v>
      </c>
      <c r="X431" s="77">
        <v>6</v>
      </c>
      <c r="Y431" s="77">
        <v>7</v>
      </c>
      <c r="Z431" s="77">
        <v>8</v>
      </c>
      <c r="AA431" s="77">
        <v>9</v>
      </c>
      <c r="AB431" s="77">
        <v>10</v>
      </c>
      <c r="AC431" s="77">
        <v>11</v>
      </c>
      <c r="AD431" s="78">
        <v>12</v>
      </c>
      <c r="AE431" s="76">
        <v>1</v>
      </c>
      <c r="AF431" s="77">
        <v>2</v>
      </c>
      <c r="AG431" s="77">
        <v>3</v>
      </c>
      <c r="AH431" s="77">
        <v>4</v>
      </c>
      <c r="AI431" s="77">
        <v>5</v>
      </c>
      <c r="AJ431" s="77">
        <v>6</v>
      </c>
      <c r="AK431" s="77">
        <v>7</v>
      </c>
      <c r="AL431" s="77">
        <v>8</v>
      </c>
      <c r="AM431" s="77">
        <v>9</v>
      </c>
      <c r="AN431" s="77">
        <v>10</v>
      </c>
      <c r="AO431" s="77">
        <v>11</v>
      </c>
      <c r="AP431" s="78">
        <v>12</v>
      </c>
      <c r="AQ431" s="76">
        <v>1</v>
      </c>
      <c r="AR431" s="77">
        <v>2</v>
      </c>
      <c r="AS431" s="77">
        <v>3</v>
      </c>
      <c r="AT431" s="77">
        <v>4</v>
      </c>
      <c r="AU431" s="77">
        <v>5</v>
      </c>
      <c r="AV431" s="77">
        <v>6</v>
      </c>
      <c r="AW431" s="77">
        <v>7</v>
      </c>
      <c r="AX431" s="77">
        <v>8</v>
      </c>
      <c r="AY431" s="77">
        <v>9</v>
      </c>
      <c r="AZ431" s="77">
        <v>10</v>
      </c>
      <c r="BA431" s="77">
        <v>11</v>
      </c>
      <c r="BB431" s="78">
        <v>12</v>
      </c>
      <c r="BC431" s="76">
        <v>1</v>
      </c>
      <c r="BD431" s="77">
        <v>2</v>
      </c>
      <c r="BE431" s="77">
        <v>3</v>
      </c>
      <c r="BF431" s="77">
        <v>4</v>
      </c>
      <c r="BG431" s="77">
        <v>5</v>
      </c>
      <c r="BH431" s="77">
        <v>6</v>
      </c>
      <c r="BI431" s="77">
        <v>7</v>
      </c>
      <c r="BJ431" s="77">
        <v>8</v>
      </c>
      <c r="BK431" s="77">
        <v>9</v>
      </c>
      <c r="BL431" s="77">
        <v>10</v>
      </c>
      <c r="BM431" s="77">
        <v>11</v>
      </c>
      <c r="BN431" s="78">
        <v>12</v>
      </c>
      <c r="BO431" s="76">
        <v>1</v>
      </c>
      <c r="BP431" s="77">
        <v>2</v>
      </c>
      <c r="BQ431" s="77">
        <v>3</v>
      </c>
      <c r="BR431" s="77">
        <v>4</v>
      </c>
      <c r="BS431" s="77">
        <v>5</v>
      </c>
      <c r="BT431" s="77">
        <v>6</v>
      </c>
      <c r="BU431" s="77">
        <v>7</v>
      </c>
      <c r="BV431" s="77">
        <v>8</v>
      </c>
      <c r="BW431" s="77">
        <v>9</v>
      </c>
      <c r="BX431" s="77">
        <v>10</v>
      </c>
      <c r="BY431" s="77">
        <v>11</v>
      </c>
      <c r="BZ431" s="78">
        <v>12</v>
      </c>
      <c r="CA431" s="133">
        <v>1</v>
      </c>
      <c r="CB431" s="77">
        <v>2</v>
      </c>
      <c r="CC431" s="77">
        <v>3</v>
      </c>
      <c r="CD431" s="77">
        <v>4</v>
      </c>
      <c r="CE431" s="77">
        <v>5</v>
      </c>
      <c r="CF431" s="77">
        <v>6</v>
      </c>
      <c r="CG431" s="77">
        <v>7</v>
      </c>
      <c r="CH431" s="77">
        <v>8</v>
      </c>
      <c r="CI431" s="77">
        <v>9</v>
      </c>
      <c r="CJ431" s="77">
        <v>10</v>
      </c>
      <c r="CK431" s="77">
        <v>11</v>
      </c>
      <c r="CL431" s="78">
        <v>12</v>
      </c>
    </row>
    <row r="432" spans="1:90" x14ac:dyDescent="0.3">
      <c r="A432" s="610"/>
      <c r="B432" s="197"/>
      <c r="C432" s="60"/>
      <c r="D432" s="60"/>
      <c r="E432" s="60" t="s">
        <v>178</v>
      </c>
      <c r="F432" s="39"/>
      <c r="G432" s="84"/>
      <c r="H432" s="85"/>
      <c r="I432" s="85"/>
      <c r="J432" s="93"/>
      <c r="K432" s="93"/>
      <c r="L432" s="93"/>
      <c r="M432" s="93"/>
      <c r="N432" s="93"/>
      <c r="O432" s="93"/>
      <c r="P432" s="93"/>
      <c r="Q432" s="93"/>
      <c r="R432" s="88"/>
      <c r="S432" s="92"/>
      <c r="T432" s="93"/>
      <c r="U432" s="93"/>
      <c r="V432" s="82"/>
      <c r="W432" s="82"/>
      <c r="X432" s="82"/>
      <c r="Y432" s="82"/>
      <c r="Z432" s="82"/>
      <c r="AA432" s="82"/>
      <c r="AB432" s="82"/>
      <c r="AC432" s="82"/>
      <c r="AD432" s="83"/>
      <c r="AE432" s="92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88"/>
      <c r="AQ432" s="92"/>
      <c r="AR432" s="93"/>
      <c r="AS432" s="93"/>
      <c r="AT432" s="93"/>
      <c r="AU432" s="93"/>
      <c r="AV432" s="93"/>
      <c r="AW432" s="93"/>
      <c r="AX432" s="93"/>
      <c r="AY432" s="93"/>
      <c r="AZ432" s="93"/>
      <c r="BA432" s="93"/>
      <c r="BB432" s="88"/>
      <c r="BC432" s="84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6"/>
      <c r="BO432" s="84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6"/>
      <c r="CA432" s="134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6"/>
    </row>
    <row r="433" spans="1:90" x14ac:dyDescent="0.3">
      <c r="A433" s="610"/>
      <c r="B433" s="197"/>
      <c r="C433" s="60"/>
      <c r="D433" s="60"/>
      <c r="E433" s="60" t="s">
        <v>169</v>
      </c>
      <c r="F433" s="39"/>
      <c r="G433" s="84"/>
      <c r="H433" s="85"/>
      <c r="I433" s="85"/>
      <c r="J433" s="93"/>
      <c r="K433" s="93"/>
      <c r="L433" s="93"/>
      <c r="M433" s="93"/>
      <c r="N433" s="93"/>
      <c r="O433" s="93"/>
      <c r="P433" s="93"/>
      <c r="Q433" s="93"/>
      <c r="R433" s="88"/>
      <c r="S433" s="92"/>
      <c r="T433" s="93"/>
      <c r="U433" s="93"/>
      <c r="V433" s="93"/>
      <c r="W433" s="93"/>
      <c r="X433" s="82"/>
      <c r="Y433" s="82"/>
      <c r="Z433" s="82"/>
      <c r="AA433" s="82"/>
      <c r="AB433" s="82"/>
      <c r="AC433" s="82"/>
      <c r="AD433" s="88"/>
      <c r="AE433" s="92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88"/>
      <c r="AQ433" s="92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88"/>
      <c r="BC433" s="84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6"/>
      <c r="BO433" s="84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6"/>
      <c r="CA433" s="134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6"/>
    </row>
    <row r="434" spans="1:90" x14ac:dyDescent="0.3">
      <c r="A434" s="610"/>
      <c r="B434" s="197"/>
      <c r="C434" s="60"/>
      <c r="D434" s="60"/>
      <c r="E434" s="60" t="s">
        <v>179</v>
      </c>
      <c r="F434" s="39"/>
      <c r="G434" s="84"/>
      <c r="H434" s="85"/>
      <c r="I434" s="85"/>
      <c r="J434" s="93"/>
      <c r="K434" s="93"/>
      <c r="L434" s="93"/>
      <c r="M434" s="93"/>
      <c r="N434" s="93"/>
      <c r="O434" s="93"/>
      <c r="P434" s="93"/>
      <c r="Q434" s="93"/>
      <c r="R434" s="88"/>
      <c r="S434" s="92"/>
      <c r="T434" s="93"/>
      <c r="U434" s="93"/>
      <c r="V434" s="93"/>
      <c r="W434" s="93"/>
      <c r="X434" s="93"/>
      <c r="Y434" s="93"/>
      <c r="Z434" s="93"/>
      <c r="AA434" s="82"/>
      <c r="AB434" s="82"/>
      <c r="AC434" s="82"/>
      <c r="AD434" s="83"/>
      <c r="AE434" s="92"/>
      <c r="AF434" s="93"/>
      <c r="AG434" s="93"/>
      <c r="AH434" s="93"/>
      <c r="AI434" s="93"/>
      <c r="AJ434" s="93"/>
      <c r="AK434" s="93"/>
      <c r="AL434" s="93"/>
      <c r="AM434" s="93"/>
      <c r="AN434" s="93"/>
      <c r="AO434" s="93"/>
      <c r="AP434" s="88"/>
      <c r="AQ434" s="92"/>
      <c r="AR434" s="93"/>
      <c r="AS434" s="93"/>
      <c r="AT434" s="93"/>
      <c r="AU434" s="93"/>
      <c r="AV434" s="93"/>
      <c r="AW434" s="93"/>
      <c r="AX434" s="93"/>
      <c r="AY434" s="93"/>
      <c r="AZ434" s="93"/>
      <c r="BA434" s="93"/>
      <c r="BB434" s="88"/>
      <c r="BC434" s="84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6"/>
      <c r="BO434" s="84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6"/>
      <c r="CA434" s="134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6"/>
    </row>
    <row r="435" spans="1:90" x14ac:dyDescent="0.3">
      <c r="A435" s="610"/>
      <c r="B435" s="197"/>
      <c r="C435" s="60"/>
      <c r="D435" s="60"/>
      <c r="E435" s="62" t="s">
        <v>170</v>
      </c>
      <c r="F435" s="39"/>
      <c r="G435" s="84"/>
      <c r="H435" s="85"/>
      <c r="I435" s="85"/>
      <c r="J435" s="93"/>
      <c r="K435" s="93"/>
      <c r="L435" s="93"/>
      <c r="M435" s="93"/>
      <c r="N435" s="93"/>
      <c r="O435" s="93"/>
      <c r="P435" s="93"/>
      <c r="Q435" s="93"/>
      <c r="R435" s="88"/>
      <c r="S435" s="92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88"/>
      <c r="AE435" s="87"/>
      <c r="AF435" s="82"/>
      <c r="AG435" s="82"/>
      <c r="AH435" s="82"/>
      <c r="AI435" s="82"/>
      <c r="AJ435" s="82"/>
      <c r="AK435" s="93"/>
      <c r="AL435" s="93"/>
      <c r="AM435" s="93"/>
      <c r="AN435" s="93"/>
      <c r="AO435" s="93"/>
      <c r="AP435" s="88"/>
      <c r="AQ435" s="92"/>
      <c r="AR435" s="93"/>
      <c r="AS435" s="93"/>
      <c r="AT435" s="93"/>
      <c r="AU435" s="93"/>
      <c r="AV435" s="93"/>
      <c r="AW435" s="93"/>
      <c r="AX435" s="93"/>
      <c r="AY435" s="93"/>
      <c r="AZ435" s="93"/>
      <c r="BA435" s="93"/>
      <c r="BB435" s="88"/>
      <c r="BC435" s="84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6"/>
      <c r="BO435" s="84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6"/>
      <c r="CA435" s="134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6"/>
    </row>
    <row r="436" spans="1:90" x14ac:dyDescent="0.3">
      <c r="A436" s="610"/>
      <c r="B436" s="197"/>
      <c r="C436" s="60"/>
      <c r="D436" s="60"/>
      <c r="E436" s="62" t="s">
        <v>180</v>
      </c>
      <c r="F436" s="39"/>
      <c r="G436" s="84"/>
      <c r="H436" s="85"/>
      <c r="I436" s="85"/>
      <c r="J436" s="93"/>
      <c r="K436" s="93"/>
      <c r="L436" s="93"/>
      <c r="M436" s="93"/>
      <c r="N436" s="93"/>
      <c r="O436" s="93"/>
      <c r="P436" s="93"/>
      <c r="Q436" s="93"/>
      <c r="R436" s="88"/>
      <c r="S436" s="92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88"/>
      <c r="AE436" s="92"/>
      <c r="AF436" s="93"/>
      <c r="AG436" s="93"/>
      <c r="AH436" s="93"/>
      <c r="AI436" s="93"/>
      <c r="AJ436" s="82"/>
      <c r="AK436" s="82"/>
      <c r="AL436" s="93"/>
      <c r="AM436" s="93"/>
      <c r="AN436" s="93"/>
      <c r="AO436" s="93"/>
      <c r="AP436" s="88"/>
      <c r="AQ436" s="92"/>
      <c r="AR436" s="93"/>
      <c r="AS436" s="93"/>
      <c r="AT436" s="93"/>
      <c r="AU436" s="93"/>
      <c r="AV436" s="93"/>
      <c r="AW436" s="93"/>
      <c r="AX436" s="93"/>
      <c r="AY436" s="93"/>
      <c r="AZ436" s="93"/>
      <c r="BA436" s="93"/>
      <c r="BB436" s="88"/>
      <c r="BC436" s="84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6"/>
      <c r="BO436" s="84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6"/>
      <c r="CA436" s="134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6"/>
    </row>
    <row r="437" spans="1:90" x14ac:dyDescent="0.3">
      <c r="A437" s="610"/>
      <c r="B437" s="197"/>
      <c r="C437" s="60" t="s">
        <v>120</v>
      </c>
      <c r="D437" s="60" t="s">
        <v>113</v>
      </c>
      <c r="E437" s="60"/>
      <c r="F437" s="39"/>
      <c r="G437" s="84"/>
      <c r="H437" s="85"/>
      <c r="I437" s="85"/>
      <c r="J437" s="93"/>
      <c r="K437" s="93"/>
      <c r="L437" s="93"/>
      <c r="M437" s="93"/>
      <c r="N437" s="93"/>
      <c r="O437" s="93"/>
      <c r="P437" s="93"/>
      <c r="Q437" s="93"/>
      <c r="R437" s="88"/>
      <c r="S437" s="92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88"/>
      <c r="AE437" s="92"/>
      <c r="AF437" s="93"/>
      <c r="AG437" s="93"/>
      <c r="AH437" s="93"/>
      <c r="AI437" s="93"/>
      <c r="AJ437" s="93"/>
      <c r="AK437" s="93"/>
      <c r="AL437" s="93"/>
      <c r="AM437" s="93"/>
      <c r="AN437" s="93"/>
      <c r="AO437" s="93"/>
      <c r="AP437" s="88"/>
      <c r="AQ437" s="92"/>
      <c r="AR437" s="93"/>
      <c r="AS437" s="93"/>
      <c r="AT437" s="93"/>
      <c r="AU437" s="93"/>
      <c r="AV437" s="93"/>
      <c r="AW437" s="93"/>
      <c r="AX437" s="93"/>
      <c r="AY437" s="93"/>
      <c r="AZ437" s="93"/>
      <c r="BA437" s="93"/>
      <c r="BB437" s="88"/>
      <c r="BC437" s="84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6"/>
      <c r="BO437" s="84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6"/>
      <c r="CA437" s="134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6"/>
    </row>
    <row r="438" spans="1:90" x14ac:dyDescent="0.3">
      <c r="A438" s="610"/>
      <c r="B438" s="197"/>
      <c r="C438" s="60"/>
      <c r="D438" s="60"/>
      <c r="E438" s="62" t="s">
        <v>181</v>
      </c>
      <c r="F438" s="39"/>
      <c r="G438" s="84"/>
      <c r="H438" s="85"/>
      <c r="I438" s="85"/>
      <c r="J438" s="93"/>
      <c r="K438" s="93"/>
      <c r="L438" s="93"/>
      <c r="M438" s="93"/>
      <c r="N438" s="93"/>
      <c r="O438" s="93"/>
      <c r="P438" s="93"/>
      <c r="Q438" s="93"/>
      <c r="R438" s="88"/>
      <c r="S438" s="92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88"/>
      <c r="AE438" s="92"/>
      <c r="AF438" s="93"/>
      <c r="AG438" s="93"/>
      <c r="AH438" s="93"/>
      <c r="AI438" s="93"/>
      <c r="AJ438" s="93"/>
      <c r="AK438" s="82"/>
      <c r="AL438" s="93"/>
      <c r="AM438" s="93"/>
      <c r="AN438" s="93"/>
      <c r="AO438" s="93"/>
      <c r="AP438" s="88"/>
      <c r="AQ438" s="92"/>
      <c r="AR438" s="93"/>
      <c r="AS438" s="93"/>
      <c r="AT438" s="93"/>
      <c r="AU438" s="93"/>
      <c r="AV438" s="93"/>
      <c r="AW438" s="93"/>
      <c r="AX438" s="93"/>
      <c r="AY438" s="93"/>
      <c r="AZ438" s="93"/>
      <c r="BA438" s="93"/>
      <c r="BB438" s="88"/>
      <c r="BC438" s="84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6"/>
      <c r="BO438" s="84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6"/>
      <c r="CA438" s="134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6"/>
    </row>
    <row r="439" spans="1:90" x14ac:dyDescent="0.3">
      <c r="A439" s="610"/>
      <c r="B439" s="197"/>
      <c r="C439" s="60"/>
      <c r="D439" s="60"/>
      <c r="E439" s="62" t="s">
        <v>182</v>
      </c>
      <c r="F439" s="39"/>
      <c r="G439" s="84"/>
      <c r="H439" s="85"/>
      <c r="I439" s="85"/>
      <c r="J439" s="93"/>
      <c r="K439" s="93"/>
      <c r="L439" s="93"/>
      <c r="M439" s="93"/>
      <c r="N439" s="93"/>
      <c r="O439" s="93"/>
      <c r="P439" s="93"/>
      <c r="Q439" s="93"/>
      <c r="R439" s="88"/>
      <c r="S439" s="92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88"/>
      <c r="AE439" s="92"/>
      <c r="AF439" s="93"/>
      <c r="AG439" s="93"/>
      <c r="AH439" s="93"/>
      <c r="AI439" s="93"/>
      <c r="AJ439" s="93"/>
      <c r="AK439" s="93"/>
      <c r="AL439" s="82"/>
      <c r="AM439" s="82"/>
      <c r="AN439" s="82"/>
      <c r="AO439" s="82"/>
      <c r="AP439" s="88"/>
      <c r="AQ439" s="92"/>
      <c r="AR439" s="93"/>
      <c r="AS439" s="93"/>
      <c r="AT439" s="93"/>
      <c r="AU439" s="93"/>
      <c r="AV439" s="93"/>
      <c r="AW439" s="93"/>
      <c r="AX439" s="93"/>
      <c r="AY439" s="93"/>
      <c r="AZ439" s="93"/>
      <c r="BA439" s="93"/>
      <c r="BB439" s="88"/>
      <c r="BC439" s="84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6"/>
      <c r="BO439" s="84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6"/>
      <c r="CA439" s="134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6"/>
    </row>
    <row r="440" spans="1:90" x14ac:dyDescent="0.3">
      <c r="A440" s="610"/>
      <c r="B440" s="197"/>
      <c r="C440" s="60"/>
      <c r="D440" s="60"/>
      <c r="E440" s="62" t="s">
        <v>183</v>
      </c>
      <c r="F440" s="39"/>
      <c r="G440" s="84"/>
      <c r="H440" s="85"/>
      <c r="I440" s="85"/>
      <c r="J440" s="93"/>
      <c r="K440" s="93"/>
      <c r="L440" s="93"/>
      <c r="M440" s="93"/>
      <c r="N440" s="93"/>
      <c r="O440" s="93"/>
      <c r="P440" s="93"/>
      <c r="Q440" s="93"/>
      <c r="R440" s="88"/>
      <c r="S440" s="92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88"/>
      <c r="AE440" s="92"/>
      <c r="AF440" s="93"/>
      <c r="AG440" s="93"/>
      <c r="AH440" s="93"/>
      <c r="AI440" s="93"/>
      <c r="AJ440" s="93"/>
      <c r="AK440" s="93"/>
      <c r="AL440" s="93"/>
      <c r="AM440" s="93"/>
      <c r="AN440" s="93"/>
      <c r="AO440" s="93"/>
      <c r="AP440" s="83"/>
      <c r="AQ440" s="87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8"/>
      <c r="BC440" s="84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6"/>
      <c r="BO440" s="84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6"/>
      <c r="CA440" s="134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6"/>
    </row>
    <row r="441" spans="1:90" x14ac:dyDescent="0.3">
      <c r="A441" s="610"/>
      <c r="B441" s="197"/>
      <c r="C441" s="60"/>
      <c r="D441" s="60"/>
      <c r="E441" s="62" t="s">
        <v>184</v>
      </c>
      <c r="F441" s="39"/>
      <c r="G441" s="84"/>
      <c r="H441" s="85"/>
      <c r="I441" s="85"/>
      <c r="J441" s="93"/>
      <c r="K441" s="93"/>
      <c r="L441" s="93"/>
      <c r="M441" s="93"/>
      <c r="N441" s="93"/>
      <c r="O441" s="93"/>
      <c r="P441" s="93"/>
      <c r="Q441" s="93"/>
      <c r="R441" s="88"/>
      <c r="S441" s="92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88"/>
      <c r="AE441" s="92"/>
      <c r="AF441" s="93"/>
      <c r="AG441" s="93"/>
      <c r="AH441" s="93"/>
      <c r="AI441" s="93"/>
      <c r="AJ441" s="93"/>
      <c r="AK441" s="93"/>
      <c r="AL441" s="93"/>
      <c r="AM441" s="93"/>
      <c r="AN441" s="93"/>
      <c r="AO441" s="93"/>
      <c r="AP441" s="88"/>
      <c r="AQ441" s="92"/>
      <c r="AR441" s="93"/>
      <c r="AS441" s="93"/>
      <c r="AT441" s="93"/>
      <c r="AU441" s="93"/>
      <c r="AV441" s="93"/>
      <c r="AW441" s="82"/>
      <c r="AX441" s="82"/>
      <c r="AY441" s="82"/>
      <c r="AZ441" s="82"/>
      <c r="BA441" s="82"/>
      <c r="BB441" s="83"/>
      <c r="BC441" s="84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6"/>
      <c r="BO441" s="84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6"/>
      <c r="CA441" s="134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6"/>
    </row>
    <row r="442" spans="1:90" x14ac:dyDescent="0.3">
      <c r="A442" s="610"/>
      <c r="B442" s="197"/>
      <c r="C442" s="60"/>
      <c r="D442" s="60"/>
      <c r="E442" s="62" t="s">
        <v>185</v>
      </c>
      <c r="F442" s="39"/>
      <c r="G442" s="84"/>
      <c r="H442" s="85"/>
      <c r="I442" s="85"/>
      <c r="J442" s="93"/>
      <c r="K442" s="93"/>
      <c r="L442" s="93"/>
      <c r="M442" s="93"/>
      <c r="N442" s="93"/>
      <c r="O442" s="93"/>
      <c r="P442" s="93"/>
      <c r="Q442" s="93"/>
      <c r="R442" s="88"/>
      <c r="S442" s="92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88"/>
      <c r="AE442" s="92"/>
      <c r="AF442" s="93"/>
      <c r="AG442" s="93"/>
      <c r="AH442" s="93"/>
      <c r="AI442" s="93"/>
      <c r="AJ442" s="93"/>
      <c r="AK442" s="93"/>
      <c r="AL442" s="93"/>
      <c r="AM442" s="93"/>
      <c r="AN442" s="93"/>
      <c r="AO442" s="93"/>
      <c r="AP442" s="88"/>
      <c r="AQ442" s="92"/>
      <c r="AR442" s="93"/>
      <c r="AS442" s="93"/>
      <c r="AT442" s="93"/>
      <c r="AU442" s="93"/>
      <c r="AV442" s="93"/>
      <c r="AW442" s="93"/>
      <c r="AX442" s="93"/>
      <c r="AY442" s="93"/>
      <c r="AZ442" s="82"/>
      <c r="BA442" s="82"/>
      <c r="BB442" s="83"/>
      <c r="BC442" s="87"/>
      <c r="BD442" s="82"/>
      <c r="BE442" s="82"/>
      <c r="BF442" s="85"/>
      <c r="BG442" s="85"/>
      <c r="BH442" s="85"/>
      <c r="BI442" s="85"/>
      <c r="BJ442" s="85"/>
      <c r="BK442" s="85"/>
      <c r="BL442" s="85"/>
      <c r="BM442" s="85"/>
      <c r="BN442" s="86"/>
      <c r="BO442" s="84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6"/>
      <c r="CA442" s="134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6"/>
    </row>
    <row r="443" spans="1:90" x14ac:dyDescent="0.3">
      <c r="A443" s="610"/>
      <c r="B443" s="197"/>
      <c r="C443" s="60"/>
      <c r="D443" s="60"/>
      <c r="E443" s="62" t="s">
        <v>186</v>
      </c>
      <c r="F443" s="39"/>
      <c r="G443" s="84"/>
      <c r="H443" s="85"/>
      <c r="I443" s="85"/>
      <c r="J443" s="93"/>
      <c r="K443" s="93"/>
      <c r="L443" s="93"/>
      <c r="M443" s="93"/>
      <c r="N443" s="93"/>
      <c r="O443" s="93"/>
      <c r="P443" s="93"/>
      <c r="Q443" s="93"/>
      <c r="R443" s="88"/>
      <c r="S443" s="92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88"/>
      <c r="AE443" s="92"/>
      <c r="AF443" s="93"/>
      <c r="AG443" s="93"/>
      <c r="AH443" s="93"/>
      <c r="AI443" s="93"/>
      <c r="AJ443" s="93"/>
      <c r="AK443" s="93"/>
      <c r="AL443" s="93"/>
      <c r="AM443" s="93"/>
      <c r="AN443" s="93"/>
      <c r="AO443" s="93"/>
      <c r="AP443" s="88"/>
      <c r="AQ443" s="92"/>
      <c r="AR443" s="93"/>
      <c r="AS443" s="93"/>
      <c r="AT443" s="93"/>
      <c r="AU443" s="93"/>
      <c r="AV443" s="93"/>
      <c r="AW443" s="93"/>
      <c r="AX443" s="93"/>
      <c r="AY443" s="93"/>
      <c r="AZ443" s="93"/>
      <c r="BA443" s="93"/>
      <c r="BB443" s="88"/>
      <c r="BC443" s="87"/>
      <c r="BD443" s="82"/>
      <c r="BE443" s="82"/>
      <c r="BF443" s="85"/>
      <c r="BG443" s="85"/>
      <c r="BH443" s="85"/>
      <c r="BI443" s="85"/>
      <c r="BJ443" s="85"/>
      <c r="BK443" s="85"/>
      <c r="BL443" s="85"/>
      <c r="BM443" s="85"/>
      <c r="BN443" s="86"/>
      <c r="BO443" s="84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6"/>
      <c r="CA443" s="134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6"/>
    </row>
    <row r="444" spans="1:90" x14ac:dyDescent="0.3">
      <c r="A444" s="610"/>
      <c r="B444" s="197"/>
      <c r="C444" s="60"/>
      <c r="D444" s="60"/>
      <c r="E444" s="62" t="s">
        <v>187</v>
      </c>
      <c r="F444" s="39"/>
      <c r="G444" s="84"/>
      <c r="H444" s="85"/>
      <c r="I444" s="85"/>
      <c r="J444" s="93"/>
      <c r="K444" s="93"/>
      <c r="L444" s="93"/>
      <c r="M444" s="93"/>
      <c r="N444" s="93"/>
      <c r="O444" s="93"/>
      <c r="P444" s="93"/>
      <c r="Q444" s="93"/>
      <c r="R444" s="88"/>
      <c r="S444" s="92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88"/>
      <c r="AE444" s="92"/>
      <c r="AF444" s="93"/>
      <c r="AG444" s="93"/>
      <c r="AH444" s="93"/>
      <c r="AI444" s="93"/>
      <c r="AJ444" s="93"/>
      <c r="AK444" s="93"/>
      <c r="AL444" s="93"/>
      <c r="AM444" s="93"/>
      <c r="AN444" s="93"/>
      <c r="AO444" s="93"/>
      <c r="AP444" s="88"/>
      <c r="AQ444" s="92"/>
      <c r="AR444" s="93"/>
      <c r="AS444" s="93"/>
      <c r="AT444" s="93"/>
      <c r="AU444" s="93"/>
      <c r="AV444" s="93"/>
      <c r="AW444" s="93"/>
      <c r="AX444" s="93"/>
      <c r="AY444" s="93"/>
      <c r="AZ444" s="93"/>
      <c r="BA444" s="93"/>
      <c r="BB444" s="88"/>
      <c r="BC444" s="84"/>
      <c r="BD444" s="85"/>
      <c r="BE444" s="82"/>
      <c r="BF444" s="82"/>
      <c r="BG444" s="85"/>
      <c r="BH444" s="85"/>
      <c r="BI444" s="85"/>
      <c r="BJ444" s="85"/>
      <c r="BK444" s="85"/>
      <c r="BL444" s="85"/>
      <c r="BM444" s="85"/>
      <c r="BN444" s="86"/>
      <c r="BO444" s="84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6"/>
      <c r="CA444" s="134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6"/>
    </row>
    <row r="445" spans="1:90" ht="15" thickBot="1" x14ac:dyDescent="0.35">
      <c r="A445" s="611"/>
      <c r="B445" s="193"/>
      <c r="C445" s="58"/>
      <c r="D445" s="58"/>
      <c r="E445" s="41" t="s">
        <v>160</v>
      </c>
      <c r="F445" s="199">
        <v>42000000</v>
      </c>
      <c r="G445" s="96"/>
      <c r="H445" s="97"/>
      <c r="I445" s="97"/>
      <c r="J445" s="138"/>
      <c r="K445" s="138"/>
      <c r="L445" s="138"/>
      <c r="M445" s="138"/>
      <c r="N445" s="138"/>
      <c r="O445" s="138"/>
      <c r="P445" s="138"/>
      <c r="Q445" s="138"/>
      <c r="R445" s="147"/>
      <c r="S445" s="153"/>
      <c r="T445" s="138"/>
      <c r="U445" s="138"/>
      <c r="V445" s="138"/>
      <c r="W445" s="138"/>
      <c r="X445" s="138"/>
      <c r="Y445" s="138"/>
      <c r="Z445" s="138"/>
      <c r="AA445" s="138"/>
      <c r="AB445" s="138"/>
      <c r="AC445" s="138"/>
      <c r="AD445" s="147"/>
      <c r="AE445" s="153"/>
      <c r="AF445" s="138"/>
      <c r="AG445" s="138"/>
      <c r="AH445" s="138"/>
      <c r="AI445" s="138"/>
      <c r="AJ445" s="138"/>
      <c r="AK445" s="138"/>
      <c r="AL445" s="138"/>
      <c r="AM445" s="138"/>
      <c r="AN445" s="138"/>
      <c r="AO445" s="138"/>
      <c r="AP445" s="147"/>
      <c r="AQ445" s="153"/>
      <c r="AR445" s="138"/>
      <c r="AS445" s="138"/>
      <c r="AT445" s="138"/>
      <c r="AU445" s="138"/>
      <c r="AV445" s="138"/>
      <c r="AW445" s="138"/>
      <c r="AX445" s="138"/>
      <c r="AY445" s="138"/>
      <c r="AZ445" s="138"/>
      <c r="BA445" s="138"/>
      <c r="BB445" s="147"/>
      <c r="BC445" s="96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8"/>
      <c r="BO445" s="96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8"/>
      <c r="CA445" s="135"/>
      <c r="CB445" s="97"/>
      <c r="CC445" s="97"/>
      <c r="CD445" s="97"/>
      <c r="CE445" s="97"/>
      <c r="CF445" s="97"/>
      <c r="CG445" s="97"/>
      <c r="CH445" s="97"/>
      <c r="CI445" s="97"/>
      <c r="CJ445" s="97"/>
      <c r="CK445" s="97"/>
      <c r="CL445" s="98"/>
    </row>
    <row r="446" spans="1:90" x14ac:dyDescent="0.3">
      <c r="A446" s="609" t="s">
        <v>466</v>
      </c>
      <c r="B446" s="192">
        <v>233</v>
      </c>
      <c r="C446" s="56" t="s">
        <v>121</v>
      </c>
      <c r="D446" s="56" t="s">
        <v>112</v>
      </c>
      <c r="E446" s="56"/>
      <c r="F446" s="38"/>
      <c r="G446" s="76">
        <v>1</v>
      </c>
      <c r="H446" s="77">
        <v>2</v>
      </c>
      <c r="I446" s="77">
        <v>3</v>
      </c>
      <c r="J446" s="77">
        <v>4</v>
      </c>
      <c r="K446" s="77">
        <v>5</v>
      </c>
      <c r="L446" s="77">
        <v>6</v>
      </c>
      <c r="M446" s="77">
        <v>7</v>
      </c>
      <c r="N446" s="77">
        <v>8</v>
      </c>
      <c r="O446" s="77">
        <v>9</v>
      </c>
      <c r="P446" s="77">
        <v>10</v>
      </c>
      <c r="Q446" s="77">
        <v>11</v>
      </c>
      <c r="R446" s="78">
        <v>12</v>
      </c>
      <c r="S446" s="76">
        <v>1</v>
      </c>
      <c r="T446" s="77">
        <v>2</v>
      </c>
      <c r="U446" s="77">
        <v>3</v>
      </c>
      <c r="V446" s="77">
        <v>4</v>
      </c>
      <c r="W446" s="77">
        <v>5</v>
      </c>
      <c r="X446" s="77">
        <v>6</v>
      </c>
      <c r="Y446" s="77">
        <v>7</v>
      </c>
      <c r="Z446" s="77">
        <v>8</v>
      </c>
      <c r="AA446" s="77">
        <v>9</v>
      </c>
      <c r="AB446" s="77">
        <v>10</v>
      </c>
      <c r="AC446" s="77">
        <v>11</v>
      </c>
      <c r="AD446" s="78">
        <v>12</v>
      </c>
      <c r="AE446" s="76">
        <v>1</v>
      </c>
      <c r="AF446" s="77">
        <v>2</v>
      </c>
      <c r="AG446" s="77">
        <v>3</v>
      </c>
      <c r="AH446" s="77">
        <v>4</v>
      </c>
      <c r="AI446" s="77">
        <v>5</v>
      </c>
      <c r="AJ446" s="77">
        <v>6</v>
      </c>
      <c r="AK446" s="77">
        <v>7</v>
      </c>
      <c r="AL446" s="77">
        <v>8</v>
      </c>
      <c r="AM446" s="77">
        <v>9</v>
      </c>
      <c r="AN446" s="77">
        <v>10</v>
      </c>
      <c r="AO446" s="77">
        <v>11</v>
      </c>
      <c r="AP446" s="78">
        <v>12</v>
      </c>
      <c r="AQ446" s="76">
        <v>1</v>
      </c>
      <c r="AR446" s="77">
        <v>2</v>
      </c>
      <c r="AS446" s="77">
        <v>3</v>
      </c>
      <c r="AT446" s="77">
        <v>4</v>
      </c>
      <c r="AU446" s="77">
        <v>5</v>
      </c>
      <c r="AV446" s="77">
        <v>6</v>
      </c>
      <c r="AW446" s="77">
        <v>7</v>
      </c>
      <c r="AX446" s="77">
        <v>8</v>
      </c>
      <c r="AY446" s="77">
        <v>9</v>
      </c>
      <c r="AZ446" s="77">
        <v>10</v>
      </c>
      <c r="BA446" s="77">
        <v>11</v>
      </c>
      <c r="BB446" s="78">
        <v>12</v>
      </c>
      <c r="BC446" s="76">
        <v>1</v>
      </c>
      <c r="BD446" s="77">
        <v>2</v>
      </c>
      <c r="BE446" s="77">
        <v>3</v>
      </c>
      <c r="BF446" s="77">
        <v>4</v>
      </c>
      <c r="BG446" s="77">
        <v>5</v>
      </c>
      <c r="BH446" s="77">
        <v>6</v>
      </c>
      <c r="BI446" s="77">
        <v>7</v>
      </c>
      <c r="BJ446" s="77">
        <v>8</v>
      </c>
      <c r="BK446" s="77">
        <v>9</v>
      </c>
      <c r="BL446" s="77">
        <v>10</v>
      </c>
      <c r="BM446" s="77">
        <v>11</v>
      </c>
      <c r="BN446" s="78">
        <v>12</v>
      </c>
      <c r="BO446" s="76">
        <v>1</v>
      </c>
      <c r="BP446" s="77">
        <v>2</v>
      </c>
      <c r="BQ446" s="77">
        <v>3</v>
      </c>
      <c r="BR446" s="77">
        <v>4</v>
      </c>
      <c r="BS446" s="77">
        <v>5</v>
      </c>
      <c r="BT446" s="77">
        <v>6</v>
      </c>
      <c r="BU446" s="77">
        <v>7</v>
      </c>
      <c r="BV446" s="77">
        <v>8</v>
      </c>
      <c r="BW446" s="77">
        <v>9</v>
      </c>
      <c r="BX446" s="77">
        <v>10</v>
      </c>
      <c r="BY446" s="77">
        <v>11</v>
      </c>
      <c r="BZ446" s="78">
        <v>12</v>
      </c>
      <c r="CA446" s="133">
        <v>1</v>
      </c>
      <c r="CB446" s="77">
        <v>2</v>
      </c>
      <c r="CC446" s="77">
        <v>3</v>
      </c>
      <c r="CD446" s="77">
        <v>4</v>
      </c>
      <c r="CE446" s="77">
        <v>5</v>
      </c>
      <c r="CF446" s="77">
        <v>6</v>
      </c>
      <c r="CG446" s="77">
        <v>7</v>
      </c>
      <c r="CH446" s="77">
        <v>8</v>
      </c>
      <c r="CI446" s="77">
        <v>9</v>
      </c>
      <c r="CJ446" s="77">
        <v>10</v>
      </c>
      <c r="CK446" s="77">
        <v>11</v>
      </c>
      <c r="CL446" s="78">
        <v>12</v>
      </c>
    </row>
    <row r="447" spans="1:90" x14ac:dyDescent="0.3">
      <c r="A447" s="610"/>
      <c r="B447" s="197"/>
      <c r="C447" s="60"/>
      <c r="D447" s="60"/>
      <c r="E447" s="62" t="s">
        <v>188</v>
      </c>
      <c r="F447" s="39"/>
      <c r="G447" s="84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6"/>
      <c r="S447" s="87"/>
      <c r="T447" s="82"/>
      <c r="U447" s="82"/>
      <c r="V447" s="85"/>
      <c r="W447" s="85"/>
      <c r="X447" s="85"/>
      <c r="Y447" s="85"/>
      <c r="Z447" s="85"/>
      <c r="AA447" s="85"/>
      <c r="AB447" s="85"/>
      <c r="AC447" s="85"/>
      <c r="AD447" s="86"/>
      <c r="AE447" s="84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6"/>
      <c r="AQ447" s="84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6"/>
      <c r="BC447" s="84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6"/>
      <c r="BO447" s="84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6"/>
      <c r="CA447" s="134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6"/>
    </row>
    <row r="448" spans="1:90" x14ac:dyDescent="0.3">
      <c r="A448" s="610"/>
      <c r="B448" s="197"/>
      <c r="C448" s="60"/>
      <c r="D448" s="60"/>
      <c r="E448" s="62" t="s">
        <v>178</v>
      </c>
      <c r="F448" s="39"/>
      <c r="G448" s="84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6"/>
      <c r="S448" s="84"/>
      <c r="T448" s="85"/>
      <c r="U448" s="85"/>
      <c r="V448" s="82"/>
      <c r="W448" s="82"/>
      <c r="X448" s="82"/>
      <c r="Y448" s="82"/>
      <c r="Z448" s="82"/>
      <c r="AA448" s="82"/>
      <c r="AB448" s="82"/>
      <c r="AC448" s="82"/>
      <c r="AD448" s="83"/>
      <c r="AE448" s="84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6"/>
      <c r="AQ448" s="84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6"/>
      <c r="BC448" s="84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6"/>
      <c r="BO448" s="84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6"/>
      <c r="CA448" s="134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6"/>
    </row>
    <row r="449" spans="1:90" x14ac:dyDescent="0.3">
      <c r="A449" s="610"/>
      <c r="B449" s="197"/>
      <c r="C449" s="60"/>
      <c r="D449" s="60"/>
      <c r="E449" s="62" t="s">
        <v>169</v>
      </c>
      <c r="F449" s="39"/>
      <c r="G449" s="84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6"/>
      <c r="S449" s="87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3"/>
      <c r="AE449" s="84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6"/>
      <c r="AQ449" s="84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6"/>
      <c r="BC449" s="84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6"/>
      <c r="BO449" s="84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6"/>
      <c r="CA449" s="134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6"/>
    </row>
    <row r="450" spans="1:90" x14ac:dyDescent="0.3">
      <c r="A450" s="610"/>
      <c r="B450" s="197"/>
      <c r="C450" s="60"/>
      <c r="D450" s="60"/>
      <c r="E450" s="62" t="s">
        <v>179</v>
      </c>
      <c r="F450" s="39"/>
      <c r="G450" s="84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6"/>
      <c r="S450" s="84"/>
      <c r="T450" s="85"/>
      <c r="U450" s="85"/>
      <c r="V450" s="85"/>
      <c r="W450" s="85"/>
      <c r="X450" s="85"/>
      <c r="Y450" s="85"/>
      <c r="Z450" s="85"/>
      <c r="AA450" s="82"/>
      <c r="AB450" s="82"/>
      <c r="AC450" s="82"/>
      <c r="AD450" s="83"/>
      <c r="AE450" s="84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6"/>
      <c r="AQ450" s="84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6"/>
      <c r="BC450" s="84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6"/>
      <c r="BO450" s="84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6"/>
      <c r="CA450" s="134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6"/>
    </row>
    <row r="451" spans="1:90" x14ac:dyDescent="0.3">
      <c r="A451" s="610"/>
      <c r="B451" s="197"/>
      <c r="C451" s="60"/>
      <c r="D451" s="60"/>
      <c r="E451" s="62" t="s">
        <v>189</v>
      </c>
      <c r="F451" s="39"/>
      <c r="G451" s="84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6"/>
      <c r="S451" s="84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6"/>
      <c r="AE451" s="87"/>
      <c r="AF451" s="82"/>
      <c r="AG451" s="82"/>
      <c r="AH451" s="82"/>
      <c r="AI451" s="82"/>
      <c r="AJ451" s="82"/>
      <c r="AK451" s="82"/>
      <c r="AL451" s="85"/>
      <c r="AM451" s="85"/>
      <c r="AN451" s="85"/>
      <c r="AO451" s="85"/>
      <c r="AP451" s="86"/>
      <c r="AQ451" s="84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6"/>
      <c r="BC451" s="84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6"/>
      <c r="BO451" s="84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6"/>
      <c r="CA451" s="134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6"/>
    </row>
    <row r="452" spans="1:90" x14ac:dyDescent="0.3">
      <c r="A452" s="610"/>
      <c r="B452" s="197"/>
      <c r="C452" s="60"/>
      <c r="D452" s="60"/>
      <c r="E452" s="62" t="s">
        <v>190</v>
      </c>
      <c r="F452" s="39"/>
      <c r="G452" s="84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6"/>
      <c r="S452" s="84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6"/>
      <c r="AE452" s="84"/>
      <c r="AF452" s="85"/>
      <c r="AG452" s="85"/>
      <c r="AH452" s="85"/>
      <c r="AI452" s="85"/>
      <c r="AJ452" s="82"/>
      <c r="AK452" s="82"/>
      <c r="AL452" s="85"/>
      <c r="AM452" s="85"/>
      <c r="AN452" s="85"/>
      <c r="AO452" s="85"/>
      <c r="AP452" s="86"/>
      <c r="AQ452" s="84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6"/>
      <c r="BC452" s="84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6"/>
      <c r="BO452" s="84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6"/>
      <c r="CA452" s="134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6"/>
    </row>
    <row r="453" spans="1:90" x14ac:dyDescent="0.3">
      <c r="A453" s="610"/>
      <c r="B453" s="197"/>
      <c r="C453" s="60"/>
      <c r="D453" s="60" t="s">
        <v>113</v>
      </c>
      <c r="E453" s="62" t="s">
        <v>166</v>
      </c>
      <c r="F453" s="39"/>
      <c r="G453" s="84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6"/>
      <c r="S453" s="84"/>
      <c r="T453" s="85"/>
      <c r="U453" s="85"/>
      <c r="V453" s="85"/>
      <c r="W453" s="85"/>
      <c r="X453" s="85"/>
      <c r="Y453" s="85"/>
      <c r="Z453" s="85"/>
      <c r="AA453" s="93"/>
      <c r="AB453" s="93"/>
      <c r="AC453" s="93"/>
      <c r="AD453" s="88"/>
      <c r="AE453" s="92"/>
      <c r="AF453" s="93"/>
      <c r="AG453" s="93"/>
      <c r="AH453" s="93"/>
      <c r="AI453" s="93"/>
      <c r="AJ453" s="93"/>
      <c r="AK453" s="82"/>
      <c r="AL453" s="93"/>
      <c r="AM453" s="93"/>
      <c r="AN453" s="93"/>
      <c r="AO453" s="93"/>
      <c r="AP453" s="88"/>
      <c r="AQ453" s="92"/>
      <c r="AR453" s="93"/>
      <c r="AS453" s="93"/>
      <c r="AT453" s="93"/>
      <c r="AU453" s="93"/>
      <c r="AV453" s="93"/>
      <c r="AW453" s="93"/>
      <c r="AX453" s="93"/>
      <c r="AY453" s="93"/>
      <c r="AZ453" s="93"/>
      <c r="BA453" s="93"/>
      <c r="BB453" s="88"/>
      <c r="BC453" s="92"/>
      <c r="BD453" s="93"/>
      <c r="BE453" s="93"/>
      <c r="BF453" s="93"/>
      <c r="BG453" s="93"/>
      <c r="BH453" s="93"/>
      <c r="BI453" s="93"/>
      <c r="BJ453" s="93"/>
      <c r="BK453" s="93"/>
      <c r="BL453" s="93"/>
      <c r="BM453" s="93"/>
      <c r="BN453" s="88"/>
      <c r="BO453" s="92"/>
      <c r="BP453" s="93"/>
      <c r="BQ453" s="93"/>
      <c r="BR453" s="93"/>
      <c r="BS453" s="93"/>
      <c r="BT453" s="93"/>
      <c r="BU453" s="93"/>
      <c r="BV453" s="85"/>
      <c r="BW453" s="85"/>
      <c r="BX453" s="85"/>
      <c r="BY453" s="85"/>
      <c r="BZ453" s="86"/>
      <c r="CA453" s="134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6"/>
    </row>
    <row r="454" spans="1:90" ht="15" thickBot="1" x14ac:dyDescent="0.35">
      <c r="A454" s="610"/>
      <c r="B454" s="197"/>
      <c r="C454" s="60"/>
      <c r="D454" s="60"/>
      <c r="E454" s="62" t="s">
        <v>191</v>
      </c>
      <c r="F454" s="66"/>
      <c r="G454" s="96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8"/>
      <c r="S454" s="96"/>
      <c r="T454" s="97"/>
      <c r="U454" s="97"/>
      <c r="V454" s="97"/>
      <c r="W454" s="97"/>
      <c r="X454" s="97"/>
      <c r="Y454" s="97"/>
      <c r="Z454" s="97"/>
      <c r="AA454" s="138"/>
      <c r="AB454" s="138"/>
      <c r="AC454" s="138"/>
      <c r="AD454" s="147"/>
      <c r="AE454" s="153"/>
      <c r="AF454" s="138"/>
      <c r="AG454" s="138"/>
      <c r="AH454" s="138"/>
      <c r="AI454" s="138"/>
      <c r="AJ454" s="138"/>
      <c r="AK454" s="138"/>
      <c r="AL454" s="206"/>
      <c r="AM454" s="206"/>
      <c r="AN454" s="206"/>
      <c r="AO454" s="206"/>
      <c r="AP454" s="147"/>
      <c r="AQ454" s="153"/>
      <c r="AR454" s="138"/>
      <c r="AS454" s="138"/>
      <c r="AT454" s="138"/>
      <c r="AU454" s="138"/>
      <c r="AV454" s="138"/>
      <c r="AW454" s="138"/>
      <c r="AX454" s="138"/>
      <c r="AY454" s="138"/>
      <c r="AZ454" s="138"/>
      <c r="BA454" s="138"/>
      <c r="BB454" s="147"/>
      <c r="BC454" s="153"/>
      <c r="BD454" s="138"/>
      <c r="BE454" s="138"/>
      <c r="BF454" s="138"/>
      <c r="BG454" s="138"/>
      <c r="BH454" s="138"/>
      <c r="BI454" s="138"/>
      <c r="BJ454" s="138"/>
      <c r="BK454" s="138"/>
      <c r="BL454" s="138"/>
      <c r="BM454" s="138"/>
      <c r="BN454" s="147"/>
      <c r="BO454" s="153"/>
      <c r="BP454" s="138"/>
      <c r="BQ454" s="138"/>
      <c r="BR454" s="138"/>
      <c r="BS454" s="138"/>
      <c r="BT454" s="138"/>
      <c r="BU454" s="138"/>
      <c r="BV454" s="97"/>
      <c r="BW454" s="97"/>
      <c r="BX454" s="97"/>
      <c r="BY454" s="97"/>
      <c r="BZ454" s="98"/>
      <c r="CA454" s="135"/>
      <c r="CB454" s="97"/>
      <c r="CC454" s="97"/>
      <c r="CD454" s="97"/>
      <c r="CE454" s="97"/>
      <c r="CF454" s="97"/>
      <c r="CG454" s="97"/>
      <c r="CH454" s="97"/>
      <c r="CI454" s="97"/>
      <c r="CJ454" s="97"/>
      <c r="CK454" s="97"/>
      <c r="CL454" s="98"/>
    </row>
    <row r="455" spans="1:90" x14ac:dyDescent="0.3">
      <c r="A455" s="610"/>
      <c r="B455" s="197"/>
      <c r="C455" s="60"/>
      <c r="D455" s="60"/>
      <c r="E455" s="62" t="s">
        <v>192</v>
      </c>
      <c r="F455" s="39"/>
      <c r="G455" s="76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8"/>
      <c r="S455" s="76"/>
      <c r="T455" s="77"/>
      <c r="U455" s="77"/>
      <c r="V455" s="77"/>
      <c r="W455" s="77"/>
      <c r="X455" s="77"/>
      <c r="Y455" s="77"/>
      <c r="Z455" s="77"/>
      <c r="AA455" s="126"/>
      <c r="AB455" s="126"/>
      <c r="AC455" s="126"/>
      <c r="AD455" s="146"/>
      <c r="AE455" s="210"/>
      <c r="AF455" s="126"/>
      <c r="AG455" s="126"/>
      <c r="AH455" s="126"/>
      <c r="AI455" s="126"/>
      <c r="AJ455" s="126"/>
      <c r="AK455" s="126"/>
      <c r="AL455" s="126"/>
      <c r="AM455" s="126"/>
      <c r="AN455" s="126"/>
      <c r="AO455" s="126"/>
      <c r="AP455" s="146"/>
      <c r="AQ455" s="210"/>
      <c r="AR455" s="126"/>
      <c r="AS455" s="126"/>
      <c r="AT455" s="126"/>
      <c r="AU455" s="126"/>
      <c r="AV455" s="126"/>
      <c r="AW455" s="126"/>
      <c r="AX455" s="126"/>
      <c r="AY455" s="126"/>
      <c r="AZ455" s="126"/>
      <c r="BA455" s="126"/>
      <c r="BB455" s="146"/>
      <c r="BC455" s="210"/>
      <c r="BD455" s="126"/>
      <c r="BE455" s="126"/>
      <c r="BF455" s="126"/>
      <c r="BG455" s="126"/>
      <c r="BH455" s="126"/>
      <c r="BI455" s="126"/>
      <c r="BJ455" s="126"/>
      <c r="BK455" s="126"/>
      <c r="BL455" s="126"/>
      <c r="BM455" s="126"/>
      <c r="BN455" s="146"/>
      <c r="BO455" s="210"/>
      <c r="BP455" s="126"/>
      <c r="BQ455" s="126"/>
      <c r="BR455" s="126"/>
      <c r="BS455" s="126"/>
      <c r="BT455" s="126"/>
      <c r="BU455" s="126"/>
      <c r="BV455" s="77"/>
      <c r="BW455" s="77"/>
      <c r="BX455" s="77"/>
      <c r="BY455" s="77"/>
      <c r="BZ455" s="78"/>
      <c r="CA455" s="133"/>
      <c r="CB455" s="77"/>
      <c r="CC455" s="77"/>
      <c r="CD455" s="77"/>
      <c r="CE455" s="77"/>
      <c r="CF455" s="77"/>
      <c r="CG455" s="77"/>
      <c r="CH455" s="77"/>
      <c r="CI455" s="77"/>
      <c r="CJ455" s="77"/>
      <c r="CK455" s="77"/>
      <c r="CL455" s="78"/>
    </row>
    <row r="456" spans="1:90" x14ac:dyDescent="0.3">
      <c r="A456" s="610"/>
      <c r="B456" s="197"/>
      <c r="C456" s="60" t="s">
        <v>120</v>
      </c>
      <c r="D456" s="60"/>
      <c r="E456" s="62" t="s">
        <v>193</v>
      </c>
      <c r="F456" s="39"/>
      <c r="G456" s="84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6"/>
      <c r="S456" s="84"/>
      <c r="T456" s="85"/>
      <c r="U456" s="85"/>
      <c r="V456" s="85"/>
      <c r="W456" s="85"/>
      <c r="X456" s="85"/>
      <c r="Y456" s="85"/>
      <c r="Z456" s="85"/>
      <c r="AA456" s="93"/>
      <c r="AB456" s="93"/>
      <c r="AC456" s="93"/>
      <c r="AD456" s="88"/>
      <c r="AE456" s="92"/>
      <c r="AF456" s="93"/>
      <c r="AG456" s="93"/>
      <c r="AH456" s="93"/>
      <c r="AI456" s="93"/>
      <c r="AJ456" s="93"/>
      <c r="AK456" s="93"/>
      <c r="AL456" s="93"/>
      <c r="AM456" s="93"/>
      <c r="AN456" s="93"/>
      <c r="AO456" s="93"/>
      <c r="AP456" s="88"/>
      <c r="AQ456" s="92"/>
      <c r="AR456" s="93"/>
      <c r="AS456" s="93"/>
      <c r="AT456" s="93"/>
      <c r="AU456" s="93"/>
      <c r="AV456" s="93"/>
      <c r="AW456" s="93"/>
      <c r="AX456" s="93"/>
      <c r="AY456" s="93"/>
      <c r="AZ456" s="93"/>
      <c r="BA456" s="93"/>
      <c r="BB456" s="88"/>
      <c r="BC456" s="92"/>
      <c r="BD456" s="93"/>
      <c r="BE456" s="93"/>
      <c r="BF456" s="93"/>
      <c r="BG456" s="93"/>
      <c r="BH456" s="93"/>
      <c r="BI456" s="93"/>
      <c r="BJ456" s="93"/>
      <c r="BK456" s="93"/>
      <c r="BL456" s="93"/>
      <c r="BM456" s="93"/>
      <c r="BN456" s="88"/>
      <c r="BO456" s="92"/>
      <c r="BP456" s="93"/>
      <c r="BQ456" s="93"/>
      <c r="BR456" s="93"/>
      <c r="BS456" s="93"/>
      <c r="BT456" s="93"/>
      <c r="BU456" s="93"/>
      <c r="BV456" s="85"/>
      <c r="BW456" s="85"/>
      <c r="BX456" s="85"/>
      <c r="BY456" s="85"/>
      <c r="BZ456" s="86"/>
      <c r="CA456" s="134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6"/>
    </row>
    <row r="457" spans="1:90" x14ac:dyDescent="0.3">
      <c r="A457" s="610"/>
      <c r="B457" s="197"/>
      <c r="C457" s="60"/>
      <c r="D457" s="60"/>
      <c r="E457" s="62" t="s">
        <v>194</v>
      </c>
      <c r="F457" s="39"/>
      <c r="G457" s="84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6"/>
      <c r="S457" s="84"/>
      <c r="T457" s="85"/>
      <c r="U457" s="85"/>
      <c r="V457" s="85"/>
      <c r="W457" s="85"/>
      <c r="X457" s="85"/>
      <c r="Y457" s="85"/>
      <c r="Z457" s="85"/>
      <c r="AA457" s="93"/>
      <c r="AB457" s="93"/>
      <c r="AC457" s="93"/>
      <c r="AD457" s="88"/>
      <c r="AE457" s="92"/>
      <c r="AF457" s="93"/>
      <c r="AG457" s="93"/>
      <c r="AH457" s="93"/>
      <c r="AI457" s="93"/>
      <c r="AJ457" s="93"/>
      <c r="AK457" s="93"/>
      <c r="AL457" s="93"/>
      <c r="AM457" s="93"/>
      <c r="AN457" s="93"/>
      <c r="AO457" s="93"/>
      <c r="AP457" s="91"/>
      <c r="AQ457" s="89"/>
      <c r="AR457" s="90"/>
      <c r="AS457" s="90"/>
      <c r="AT457" s="90"/>
      <c r="AU457" s="90"/>
      <c r="AV457" s="90"/>
      <c r="AW457" s="90"/>
      <c r="AX457" s="90"/>
      <c r="AY457" s="90"/>
      <c r="AZ457" s="90"/>
      <c r="BA457" s="90"/>
      <c r="BB457" s="91"/>
      <c r="BC457" s="92"/>
      <c r="BD457" s="93"/>
      <c r="BE457" s="93"/>
      <c r="BF457" s="93"/>
      <c r="BG457" s="93"/>
      <c r="BH457" s="93"/>
      <c r="BI457" s="93"/>
      <c r="BJ457" s="93"/>
      <c r="BK457" s="93"/>
      <c r="BL457" s="93"/>
      <c r="BM457" s="93"/>
      <c r="BN457" s="88"/>
      <c r="BO457" s="92"/>
      <c r="BP457" s="93"/>
      <c r="BQ457" s="93"/>
      <c r="BR457" s="93"/>
      <c r="BS457" s="93"/>
      <c r="BT457" s="93"/>
      <c r="BU457" s="93"/>
      <c r="BV457" s="85"/>
      <c r="BW457" s="85"/>
      <c r="BX457" s="85"/>
      <c r="BY457" s="85"/>
      <c r="BZ457" s="86"/>
      <c r="CA457" s="134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6"/>
    </row>
    <row r="458" spans="1:90" x14ac:dyDescent="0.3">
      <c r="A458" s="610"/>
      <c r="B458" s="197"/>
      <c r="C458" s="60"/>
      <c r="D458" s="60"/>
      <c r="E458" s="62" t="s">
        <v>195</v>
      </c>
      <c r="F458" s="39"/>
      <c r="G458" s="84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6"/>
      <c r="S458" s="84"/>
      <c r="T458" s="85"/>
      <c r="U458" s="85"/>
      <c r="V458" s="85"/>
      <c r="W458" s="85"/>
      <c r="X458" s="85"/>
      <c r="Y458" s="85"/>
      <c r="Z458" s="85"/>
      <c r="AA458" s="93"/>
      <c r="AB458" s="93"/>
      <c r="AC458" s="93"/>
      <c r="AD458" s="88"/>
      <c r="AE458" s="92"/>
      <c r="AF458" s="93"/>
      <c r="AG458" s="93"/>
      <c r="AH458" s="93"/>
      <c r="AI458" s="93"/>
      <c r="AJ458" s="93"/>
      <c r="AK458" s="93"/>
      <c r="AL458" s="93"/>
      <c r="AM458" s="93"/>
      <c r="AN458" s="93"/>
      <c r="AO458" s="93"/>
      <c r="AP458" s="88"/>
      <c r="AQ458" s="92"/>
      <c r="AR458" s="93"/>
      <c r="AS458" s="93"/>
      <c r="AT458" s="93"/>
      <c r="AU458" s="93"/>
      <c r="AV458" s="93"/>
      <c r="AW458" s="93"/>
      <c r="AX458" s="93"/>
      <c r="AY458" s="93"/>
      <c r="AZ458" s="93"/>
      <c r="BA458" s="93"/>
      <c r="BB458" s="91"/>
      <c r="BC458" s="92"/>
      <c r="BD458" s="93"/>
      <c r="BE458" s="93"/>
      <c r="BF458" s="93"/>
      <c r="BG458" s="93"/>
      <c r="BH458" s="93"/>
      <c r="BI458" s="93"/>
      <c r="BJ458" s="93"/>
      <c r="BK458" s="93"/>
      <c r="BL458" s="93"/>
      <c r="BM458" s="93"/>
      <c r="BN458" s="88"/>
      <c r="BO458" s="92"/>
      <c r="BP458" s="93"/>
      <c r="BQ458" s="93"/>
      <c r="BR458" s="93"/>
      <c r="BS458" s="93"/>
      <c r="BT458" s="93"/>
      <c r="BU458" s="93"/>
      <c r="BV458" s="85"/>
      <c r="BW458" s="85"/>
      <c r="BX458" s="85"/>
      <c r="BY458" s="85"/>
      <c r="BZ458" s="86"/>
      <c r="CA458" s="134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6"/>
    </row>
    <row r="459" spans="1:90" x14ac:dyDescent="0.3">
      <c r="A459" s="610"/>
      <c r="B459" s="197"/>
      <c r="C459" s="60"/>
      <c r="D459" s="60"/>
      <c r="E459" s="62" t="s">
        <v>177</v>
      </c>
      <c r="F459" s="39"/>
      <c r="G459" s="84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6"/>
      <c r="S459" s="84"/>
      <c r="T459" s="85"/>
      <c r="U459" s="85"/>
      <c r="V459" s="85"/>
      <c r="W459" s="85"/>
      <c r="X459" s="85"/>
      <c r="Y459" s="85"/>
      <c r="Z459" s="85"/>
      <c r="AA459" s="93"/>
      <c r="AB459" s="93"/>
      <c r="AC459" s="93"/>
      <c r="AD459" s="88"/>
      <c r="AE459" s="92"/>
      <c r="AF459" s="93"/>
      <c r="AG459" s="93"/>
      <c r="AH459" s="93"/>
      <c r="AI459" s="93"/>
      <c r="AJ459" s="93"/>
      <c r="AK459" s="93"/>
      <c r="AL459" s="93"/>
      <c r="AM459" s="93"/>
      <c r="AN459" s="93"/>
      <c r="AO459" s="93"/>
      <c r="AP459" s="88"/>
      <c r="AQ459" s="92"/>
      <c r="AR459" s="93"/>
      <c r="AS459" s="93"/>
      <c r="AT459" s="93"/>
      <c r="AU459" s="93"/>
      <c r="AV459" s="93"/>
      <c r="AW459" s="93"/>
      <c r="AX459" s="93"/>
      <c r="AY459" s="93"/>
      <c r="AZ459" s="93"/>
      <c r="BA459" s="93"/>
      <c r="BB459" s="91"/>
      <c r="BC459" s="92"/>
      <c r="BD459" s="93"/>
      <c r="BE459" s="93"/>
      <c r="BF459" s="93"/>
      <c r="BG459" s="93"/>
      <c r="BH459" s="93"/>
      <c r="BI459" s="93"/>
      <c r="BJ459" s="93"/>
      <c r="BK459" s="93"/>
      <c r="BL459" s="93"/>
      <c r="BM459" s="93"/>
      <c r="BN459" s="88"/>
      <c r="BO459" s="92"/>
      <c r="BP459" s="93"/>
      <c r="BQ459" s="93"/>
      <c r="BR459" s="93"/>
      <c r="BS459" s="93"/>
      <c r="BT459" s="93"/>
      <c r="BU459" s="93"/>
      <c r="BV459" s="85"/>
      <c r="BW459" s="85"/>
      <c r="BX459" s="85"/>
      <c r="BY459" s="85"/>
      <c r="BZ459" s="86"/>
      <c r="CA459" s="134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6"/>
    </row>
    <row r="460" spans="1:90" ht="15" thickBot="1" x14ac:dyDescent="0.35">
      <c r="A460" s="611"/>
      <c r="B460" s="193"/>
      <c r="C460" s="58"/>
      <c r="D460" s="58"/>
      <c r="E460" s="41" t="s">
        <v>160</v>
      </c>
      <c r="F460" s="199">
        <v>57000000</v>
      </c>
      <c r="G460" s="96"/>
      <c r="H460" s="97"/>
      <c r="I460" s="97"/>
      <c r="J460" s="97"/>
      <c r="K460" s="97"/>
      <c r="L460" s="97"/>
      <c r="M460" s="97"/>
      <c r="N460" s="97"/>
      <c r="O460" s="138"/>
      <c r="P460" s="138"/>
      <c r="Q460" s="138"/>
      <c r="R460" s="147"/>
      <c r="S460" s="153"/>
      <c r="T460" s="138"/>
      <c r="U460" s="138"/>
      <c r="V460" s="138"/>
      <c r="W460" s="138"/>
      <c r="X460" s="138"/>
      <c r="Y460" s="138"/>
      <c r="Z460" s="138"/>
      <c r="AA460" s="138"/>
      <c r="AB460" s="138"/>
      <c r="AC460" s="138"/>
      <c r="AD460" s="147"/>
      <c r="AE460" s="153"/>
      <c r="AF460" s="138"/>
      <c r="AG460" s="138"/>
      <c r="AH460" s="138"/>
      <c r="AI460" s="138"/>
      <c r="AJ460" s="138"/>
      <c r="AK460" s="138"/>
      <c r="AL460" s="138"/>
      <c r="AM460" s="138"/>
      <c r="AN460" s="138"/>
      <c r="AO460" s="138"/>
      <c r="AP460" s="147"/>
      <c r="AQ460" s="153"/>
      <c r="AR460" s="138"/>
      <c r="AS460" s="138"/>
      <c r="AT460" s="138"/>
      <c r="AU460" s="138"/>
      <c r="AV460" s="138"/>
      <c r="AW460" s="138"/>
      <c r="AX460" s="138"/>
      <c r="AY460" s="138"/>
      <c r="AZ460" s="138"/>
      <c r="BA460" s="138"/>
      <c r="BB460" s="147"/>
      <c r="BC460" s="153"/>
      <c r="BD460" s="138"/>
      <c r="BE460" s="138"/>
      <c r="BF460" s="138"/>
      <c r="BG460" s="138"/>
      <c r="BH460" s="138"/>
      <c r="BI460" s="138"/>
      <c r="BJ460" s="138"/>
      <c r="BK460" s="138"/>
      <c r="BL460" s="138"/>
      <c r="BM460" s="138"/>
      <c r="BN460" s="147"/>
      <c r="BO460" s="153"/>
      <c r="BP460" s="138"/>
      <c r="BQ460" s="138"/>
      <c r="BR460" s="138"/>
      <c r="BS460" s="138"/>
      <c r="BT460" s="138"/>
      <c r="BU460" s="138"/>
      <c r="BV460" s="97"/>
      <c r="BW460" s="97"/>
      <c r="BX460" s="97"/>
      <c r="BY460" s="97"/>
      <c r="BZ460" s="98"/>
      <c r="CA460" s="135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8"/>
    </row>
    <row r="461" spans="1:90" x14ac:dyDescent="0.3">
      <c r="A461" s="609" t="s">
        <v>464</v>
      </c>
      <c r="B461" s="192">
        <v>235</v>
      </c>
      <c r="C461" s="56" t="s">
        <v>122</v>
      </c>
      <c r="D461" s="56" t="s">
        <v>112</v>
      </c>
      <c r="E461" s="56"/>
      <c r="F461" s="38"/>
      <c r="G461" s="76">
        <v>1</v>
      </c>
      <c r="H461" s="77">
        <v>2</v>
      </c>
      <c r="I461" s="77">
        <v>3</v>
      </c>
      <c r="J461" s="77">
        <v>4</v>
      </c>
      <c r="K461" s="77">
        <v>5</v>
      </c>
      <c r="L461" s="77">
        <v>6</v>
      </c>
      <c r="M461" s="77">
        <v>7</v>
      </c>
      <c r="N461" s="77">
        <v>8</v>
      </c>
      <c r="O461" s="77">
        <v>9</v>
      </c>
      <c r="P461" s="77">
        <v>10</v>
      </c>
      <c r="Q461" s="77">
        <v>11</v>
      </c>
      <c r="R461" s="78">
        <v>12</v>
      </c>
      <c r="S461" s="76">
        <v>1</v>
      </c>
      <c r="T461" s="77">
        <v>2</v>
      </c>
      <c r="U461" s="77">
        <v>3</v>
      </c>
      <c r="V461" s="77">
        <v>4</v>
      </c>
      <c r="W461" s="77">
        <v>5</v>
      </c>
      <c r="X461" s="77">
        <v>6</v>
      </c>
      <c r="Y461" s="77">
        <v>7</v>
      </c>
      <c r="Z461" s="77">
        <v>8</v>
      </c>
      <c r="AA461" s="77">
        <v>9</v>
      </c>
      <c r="AB461" s="77">
        <v>10</v>
      </c>
      <c r="AC461" s="77">
        <v>11</v>
      </c>
      <c r="AD461" s="78">
        <v>12</v>
      </c>
      <c r="AE461" s="76">
        <v>1</v>
      </c>
      <c r="AF461" s="77">
        <v>2</v>
      </c>
      <c r="AG461" s="77">
        <v>3</v>
      </c>
      <c r="AH461" s="77">
        <v>4</v>
      </c>
      <c r="AI461" s="77">
        <v>5</v>
      </c>
      <c r="AJ461" s="77">
        <v>6</v>
      </c>
      <c r="AK461" s="77">
        <v>7</v>
      </c>
      <c r="AL461" s="77">
        <v>8</v>
      </c>
      <c r="AM461" s="77">
        <v>9</v>
      </c>
      <c r="AN461" s="77">
        <v>10</v>
      </c>
      <c r="AO461" s="77">
        <v>11</v>
      </c>
      <c r="AP461" s="78">
        <v>12</v>
      </c>
      <c r="AQ461" s="76">
        <v>1</v>
      </c>
      <c r="AR461" s="77">
        <v>2</v>
      </c>
      <c r="AS461" s="77">
        <v>3</v>
      </c>
      <c r="AT461" s="77">
        <v>4</v>
      </c>
      <c r="AU461" s="77">
        <v>5</v>
      </c>
      <c r="AV461" s="77">
        <v>6</v>
      </c>
      <c r="AW461" s="77">
        <v>7</v>
      </c>
      <c r="AX461" s="77">
        <v>8</v>
      </c>
      <c r="AY461" s="77">
        <v>9</v>
      </c>
      <c r="AZ461" s="77">
        <v>10</v>
      </c>
      <c r="BA461" s="77">
        <v>11</v>
      </c>
      <c r="BB461" s="78">
        <v>12</v>
      </c>
      <c r="BC461" s="76">
        <v>1</v>
      </c>
      <c r="BD461" s="77">
        <v>2</v>
      </c>
      <c r="BE461" s="77">
        <v>3</v>
      </c>
      <c r="BF461" s="77">
        <v>4</v>
      </c>
      <c r="BG461" s="77">
        <v>5</v>
      </c>
      <c r="BH461" s="77">
        <v>6</v>
      </c>
      <c r="BI461" s="77">
        <v>7</v>
      </c>
      <c r="BJ461" s="77">
        <v>8</v>
      </c>
      <c r="BK461" s="77">
        <v>9</v>
      </c>
      <c r="BL461" s="77">
        <v>10</v>
      </c>
      <c r="BM461" s="77">
        <v>11</v>
      </c>
      <c r="BN461" s="78">
        <v>12</v>
      </c>
      <c r="BO461" s="76">
        <v>1</v>
      </c>
      <c r="BP461" s="77">
        <v>2</v>
      </c>
      <c r="BQ461" s="77">
        <v>3</v>
      </c>
      <c r="BR461" s="77">
        <v>4</v>
      </c>
      <c r="BS461" s="77">
        <v>5</v>
      </c>
      <c r="BT461" s="77">
        <v>6</v>
      </c>
      <c r="BU461" s="77">
        <v>7</v>
      </c>
      <c r="BV461" s="77">
        <v>8</v>
      </c>
      <c r="BW461" s="77">
        <v>9</v>
      </c>
      <c r="BX461" s="77">
        <v>10</v>
      </c>
      <c r="BY461" s="77">
        <v>11</v>
      </c>
      <c r="BZ461" s="78">
        <v>12</v>
      </c>
      <c r="CA461" s="133">
        <v>1</v>
      </c>
      <c r="CB461" s="77">
        <v>2</v>
      </c>
      <c r="CC461" s="77">
        <v>3</v>
      </c>
      <c r="CD461" s="77">
        <v>4</v>
      </c>
      <c r="CE461" s="77">
        <v>5</v>
      </c>
      <c r="CF461" s="77">
        <v>6</v>
      </c>
      <c r="CG461" s="77">
        <v>7</v>
      </c>
      <c r="CH461" s="77">
        <v>8</v>
      </c>
      <c r="CI461" s="77">
        <v>9</v>
      </c>
      <c r="CJ461" s="77">
        <v>10</v>
      </c>
      <c r="CK461" s="77">
        <v>11</v>
      </c>
      <c r="CL461" s="78">
        <v>12</v>
      </c>
    </row>
    <row r="462" spans="1:90" x14ac:dyDescent="0.3">
      <c r="A462" s="610"/>
      <c r="B462" s="197"/>
      <c r="C462" s="60"/>
      <c r="D462" s="60"/>
      <c r="E462" s="62" t="s">
        <v>169</v>
      </c>
      <c r="F462" s="39"/>
      <c r="G462" s="84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6"/>
      <c r="S462" s="84"/>
      <c r="T462" s="85"/>
      <c r="U462" s="85"/>
      <c r="V462" s="85"/>
      <c r="W462" s="93"/>
      <c r="X462" s="82"/>
      <c r="Y462" s="82"/>
      <c r="Z462" s="82"/>
      <c r="AA462" s="82"/>
      <c r="AB462" s="85"/>
      <c r="AC462" s="85"/>
      <c r="AD462" s="86"/>
      <c r="AE462" s="84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6"/>
      <c r="AQ462" s="84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6"/>
      <c r="BC462" s="84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6"/>
      <c r="BO462" s="84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6"/>
      <c r="CA462" s="134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6"/>
    </row>
    <row r="463" spans="1:90" x14ac:dyDescent="0.3">
      <c r="A463" s="610"/>
      <c r="B463" s="197"/>
      <c r="C463" s="60"/>
      <c r="D463" s="60"/>
      <c r="E463" s="62" t="s">
        <v>167</v>
      </c>
      <c r="F463" s="39"/>
      <c r="G463" s="84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6"/>
      <c r="S463" s="84"/>
      <c r="T463" s="85"/>
      <c r="U463" s="85"/>
      <c r="V463" s="85"/>
      <c r="W463" s="85"/>
      <c r="X463" s="85"/>
      <c r="Y463" s="85"/>
      <c r="Z463" s="82"/>
      <c r="AA463" s="82"/>
      <c r="AB463" s="82"/>
      <c r="AC463" s="82"/>
      <c r="AD463" s="83"/>
      <c r="AE463" s="84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6"/>
      <c r="AQ463" s="84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6"/>
      <c r="BC463" s="84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6"/>
      <c r="BO463" s="84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6"/>
      <c r="CA463" s="134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6"/>
    </row>
    <row r="464" spans="1:90" x14ac:dyDescent="0.3">
      <c r="A464" s="610"/>
      <c r="B464" s="197"/>
      <c r="C464" s="60"/>
      <c r="D464" s="60"/>
      <c r="E464" s="62" t="s">
        <v>170</v>
      </c>
      <c r="F464" s="39"/>
      <c r="G464" s="84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6"/>
      <c r="S464" s="84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6"/>
      <c r="AE464" s="87"/>
      <c r="AF464" s="82"/>
      <c r="AG464" s="82"/>
      <c r="AH464" s="82"/>
      <c r="AI464" s="82"/>
      <c r="AJ464" s="82"/>
      <c r="AK464" s="85"/>
      <c r="AL464" s="85"/>
      <c r="AM464" s="85"/>
      <c r="AN464" s="85"/>
      <c r="AO464" s="85"/>
      <c r="AP464" s="86"/>
      <c r="AQ464" s="84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6"/>
      <c r="BC464" s="84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6"/>
      <c r="BO464" s="84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6"/>
      <c r="CA464" s="134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6"/>
    </row>
    <row r="465" spans="1:90" x14ac:dyDescent="0.3">
      <c r="A465" s="610"/>
      <c r="B465" s="197"/>
      <c r="C465" s="60"/>
      <c r="D465" s="60"/>
      <c r="E465" s="62" t="s">
        <v>168</v>
      </c>
      <c r="F465" s="39"/>
      <c r="G465" s="84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6"/>
      <c r="S465" s="84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6"/>
      <c r="AE465" s="84"/>
      <c r="AF465" s="85"/>
      <c r="AG465" s="85"/>
      <c r="AH465" s="85"/>
      <c r="AI465" s="85"/>
      <c r="AJ465" s="82"/>
      <c r="AK465" s="82"/>
      <c r="AL465" s="85"/>
      <c r="AM465" s="85"/>
      <c r="AN465" s="85"/>
      <c r="AO465" s="85"/>
      <c r="AP465" s="86"/>
      <c r="AQ465" s="84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6"/>
      <c r="BC465" s="84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6"/>
      <c r="BO465" s="84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6"/>
      <c r="CA465" s="134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6"/>
    </row>
    <row r="466" spans="1:90" x14ac:dyDescent="0.3">
      <c r="A466" s="610"/>
      <c r="B466" s="197"/>
      <c r="C466" s="60"/>
      <c r="D466" s="60" t="s">
        <v>113</v>
      </c>
      <c r="E466" s="60"/>
      <c r="F466" s="39"/>
      <c r="G466" s="84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6"/>
      <c r="S466" s="84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6"/>
      <c r="AE466" s="84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6"/>
      <c r="AQ466" s="84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6"/>
      <c r="BC466" s="84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6"/>
      <c r="BO466" s="84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6"/>
      <c r="CA466" s="134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6"/>
    </row>
    <row r="467" spans="1:90" x14ac:dyDescent="0.3">
      <c r="A467" s="610"/>
      <c r="B467" s="197"/>
      <c r="C467" s="60"/>
      <c r="D467" s="60"/>
      <c r="E467" s="62" t="s">
        <v>171</v>
      </c>
      <c r="F467" s="39"/>
      <c r="G467" s="84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6"/>
      <c r="S467" s="84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6"/>
      <c r="AE467" s="84"/>
      <c r="AF467" s="85"/>
      <c r="AG467" s="85"/>
      <c r="AH467" s="85"/>
      <c r="AI467" s="85"/>
      <c r="AJ467" s="85"/>
      <c r="AK467" s="90"/>
      <c r="AL467" s="85"/>
      <c r="AM467" s="85"/>
      <c r="AN467" s="85"/>
      <c r="AO467" s="85"/>
      <c r="AP467" s="86"/>
      <c r="AQ467" s="84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6"/>
      <c r="BC467" s="84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6"/>
      <c r="BO467" s="84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6"/>
      <c r="CA467" s="134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6"/>
    </row>
    <row r="468" spans="1:90" x14ac:dyDescent="0.3">
      <c r="A468" s="610"/>
      <c r="B468" s="197"/>
      <c r="C468" s="60"/>
      <c r="D468" s="60"/>
      <c r="E468" s="62" t="s">
        <v>172</v>
      </c>
      <c r="F468" s="39"/>
      <c r="G468" s="84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6"/>
      <c r="S468" s="84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6"/>
      <c r="AE468" s="84"/>
      <c r="AF468" s="85"/>
      <c r="AG468" s="85"/>
      <c r="AH468" s="85"/>
      <c r="AI468" s="85"/>
      <c r="AJ468" s="85"/>
      <c r="AK468" s="85"/>
      <c r="AL468" s="90"/>
      <c r="AM468" s="90"/>
      <c r="AN468" s="90"/>
      <c r="AO468" s="90"/>
      <c r="AP468" s="86"/>
      <c r="AQ468" s="84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6"/>
      <c r="BC468" s="84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6"/>
      <c r="BO468" s="84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6"/>
      <c r="CA468" s="134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6"/>
    </row>
    <row r="469" spans="1:90" x14ac:dyDescent="0.3">
      <c r="A469" s="610"/>
      <c r="B469" s="197"/>
      <c r="C469" s="60"/>
      <c r="D469" s="60"/>
      <c r="E469" s="62" t="s">
        <v>173</v>
      </c>
      <c r="F469" s="39"/>
      <c r="G469" s="84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6"/>
      <c r="S469" s="84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6"/>
      <c r="AE469" s="84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6"/>
      <c r="AQ469" s="89"/>
      <c r="AR469" s="90"/>
      <c r="AS469" s="90"/>
      <c r="AT469" s="90"/>
      <c r="AU469" s="90"/>
      <c r="AV469" s="90"/>
      <c r="AW469" s="90"/>
      <c r="AX469" s="90"/>
      <c r="AY469" s="90"/>
      <c r="AZ469" s="90"/>
      <c r="BA469" s="90"/>
      <c r="BB469" s="91"/>
      <c r="BC469" s="89"/>
      <c r="BD469" s="90"/>
      <c r="BE469" s="90"/>
      <c r="BF469" s="90"/>
      <c r="BG469" s="90"/>
      <c r="BH469" s="90"/>
      <c r="BI469" s="85"/>
      <c r="BJ469" s="85"/>
      <c r="BK469" s="85"/>
      <c r="BL469" s="85"/>
      <c r="BM469" s="85"/>
      <c r="BN469" s="86"/>
      <c r="BO469" s="84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6"/>
      <c r="CA469" s="134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6"/>
    </row>
    <row r="470" spans="1:90" x14ac:dyDescent="0.3">
      <c r="A470" s="610"/>
      <c r="B470" s="197"/>
      <c r="C470" s="60"/>
      <c r="D470" s="60"/>
      <c r="E470" s="62" t="s">
        <v>174</v>
      </c>
      <c r="F470" s="39"/>
      <c r="G470" s="84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6"/>
      <c r="S470" s="84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6"/>
      <c r="AE470" s="84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6"/>
      <c r="AQ470" s="84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6"/>
      <c r="BC470" s="84"/>
      <c r="BD470" s="85"/>
      <c r="BE470" s="85"/>
      <c r="BF470" s="85"/>
      <c r="BG470" s="85"/>
      <c r="BH470" s="85"/>
      <c r="BI470" s="90"/>
      <c r="BJ470" s="90"/>
      <c r="BK470" s="90"/>
      <c r="BL470" s="90"/>
      <c r="BM470" s="90"/>
      <c r="BN470" s="91"/>
      <c r="BO470" s="89"/>
      <c r="BP470" s="90"/>
      <c r="BQ470" s="90"/>
      <c r="BR470" s="90"/>
      <c r="BS470" s="90"/>
      <c r="BT470" s="90"/>
      <c r="BU470" s="90"/>
      <c r="BV470" s="90"/>
      <c r="BW470" s="90"/>
      <c r="BX470" s="90"/>
      <c r="BY470" s="90"/>
      <c r="BZ470" s="91"/>
      <c r="CA470" s="134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6"/>
    </row>
    <row r="471" spans="1:90" x14ac:dyDescent="0.3">
      <c r="A471" s="610"/>
      <c r="B471" s="197"/>
      <c r="C471" s="60"/>
      <c r="D471" s="60"/>
      <c r="E471" s="62" t="s">
        <v>175</v>
      </c>
      <c r="F471" s="39"/>
      <c r="G471" s="84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6"/>
      <c r="S471" s="84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6"/>
      <c r="AE471" s="84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6"/>
      <c r="AQ471" s="89"/>
      <c r="AR471" s="90"/>
      <c r="AS471" s="90"/>
      <c r="AT471" s="90"/>
      <c r="AU471" s="90"/>
      <c r="AV471" s="90"/>
      <c r="AW471" s="90"/>
      <c r="AX471" s="90"/>
      <c r="AY471" s="90"/>
      <c r="AZ471" s="90"/>
      <c r="BA471" s="90"/>
      <c r="BB471" s="91"/>
      <c r="BC471" s="89"/>
      <c r="BD471" s="90"/>
      <c r="BE471" s="90"/>
      <c r="BF471" s="90"/>
      <c r="BG471" s="90"/>
      <c r="BH471" s="90"/>
      <c r="BI471" s="85"/>
      <c r="BJ471" s="85"/>
      <c r="BK471" s="85"/>
      <c r="BL471" s="85"/>
      <c r="BM471" s="85"/>
      <c r="BN471" s="86"/>
      <c r="BO471" s="84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6"/>
      <c r="CA471" s="134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6"/>
    </row>
    <row r="472" spans="1:90" x14ac:dyDescent="0.3">
      <c r="A472" s="610"/>
      <c r="B472" s="197"/>
      <c r="C472" s="60"/>
      <c r="D472" s="60"/>
      <c r="E472" s="62" t="s">
        <v>176</v>
      </c>
      <c r="F472" s="39"/>
      <c r="G472" s="84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6"/>
      <c r="S472" s="84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6"/>
      <c r="AE472" s="84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6"/>
      <c r="AQ472" s="84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6"/>
      <c r="BC472" s="84"/>
      <c r="BD472" s="85"/>
      <c r="BE472" s="85"/>
      <c r="BF472" s="85"/>
      <c r="BG472" s="85"/>
      <c r="BH472" s="90"/>
      <c r="BI472" s="85"/>
      <c r="BJ472" s="85"/>
      <c r="BK472" s="85"/>
      <c r="BL472" s="85"/>
      <c r="BM472" s="85"/>
      <c r="BN472" s="86"/>
      <c r="BO472" s="84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6"/>
      <c r="CA472" s="134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6"/>
    </row>
    <row r="473" spans="1:90" x14ac:dyDescent="0.3">
      <c r="A473" s="610"/>
      <c r="B473" s="197"/>
      <c r="C473" s="60"/>
      <c r="D473" s="60"/>
      <c r="E473" s="62" t="s">
        <v>177</v>
      </c>
      <c r="F473" s="39"/>
      <c r="G473" s="84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6"/>
      <c r="S473" s="84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6"/>
      <c r="AE473" s="84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6"/>
      <c r="AQ473" s="84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6"/>
      <c r="BC473" s="84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6"/>
      <c r="BO473" s="84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91"/>
      <c r="CA473" s="134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6"/>
    </row>
    <row r="474" spans="1:90" ht="15" thickBot="1" x14ac:dyDescent="0.35">
      <c r="A474" s="611"/>
      <c r="B474" s="193"/>
      <c r="C474" s="58" t="s">
        <v>120</v>
      </c>
      <c r="D474" s="58"/>
      <c r="E474" s="40" t="s">
        <v>160</v>
      </c>
      <c r="F474" s="200">
        <v>145000000</v>
      </c>
      <c r="G474" s="96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8"/>
      <c r="S474" s="96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8"/>
      <c r="AE474" s="96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8"/>
      <c r="AQ474" s="96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8"/>
      <c r="BC474" s="96"/>
      <c r="BD474" s="97"/>
      <c r="BE474" s="97"/>
      <c r="BF474" s="97"/>
      <c r="BG474" s="97"/>
      <c r="BH474" s="97"/>
      <c r="BI474" s="97"/>
      <c r="BJ474" s="97"/>
      <c r="BK474" s="97"/>
      <c r="BL474" s="97"/>
      <c r="BM474" s="97"/>
      <c r="BN474" s="98"/>
      <c r="BO474" s="96"/>
      <c r="BP474" s="97"/>
      <c r="BQ474" s="97"/>
      <c r="BR474" s="97"/>
      <c r="BS474" s="97"/>
      <c r="BT474" s="97"/>
      <c r="BU474" s="97"/>
      <c r="BV474" s="97"/>
      <c r="BW474" s="97"/>
      <c r="BX474" s="97"/>
      <c r="BY474" s="97"/>
      <c r="BZ474" s="98"/>
      <c r="CA474" s="135"/>
      <c r="CB474" s="97"/>
      <c r="CC474" s="97"/>
      <c r="CD474" s="97"/>
      <c r="CE474" s="97"/>
      <c r="CF474" s="97"/>
      <c r="CG474" s="97"/>
      <c r="CH474" s="97"/>
      <c r="CI474" s="97"/>
      <c r="CJ474" s="97"/>
      <c r="CK474" s="97"/>
      <c r="CL474" s="98"/>
    </row>
    <row r="475" spans="1:90" x14ac:dyDescent="0.3">
      <c r="A475" s="609" t="s">
        <v>464</v>
      </c>
      <c r="B475" s="192">
        <v>239</v>
      </c>
      <c r="C475" s="56" t="s">
        <v>123</v>
      </c>
      <c r="D475" s="56" t="s">
        <v>112</v>
      </c>
      <c r="E475" s="56"/>
      <c r="F475" s="38"/>
      <c r="G475" s="76">
        <v>1</v>
      </c>
      <c r="H475" s="77">
        <v>2</v>
      </c>
      <c r="I475" s="77">
        <v>3</v>
      </c>
      <c r="J475" s="77">
        <v>4</v>
      </c>
      <c r="K475" s="77">
        <v>5</v>
      </c>
      <c r="L475" s="77">
        <v>6</v>
      </c>
      <c r="M475" s="77">
        <v>7</v>
      </c>
      <c r="N475" s="77">
        <v>8</v>
      </c>
      <c r="O475" s="77">
        <v>9</v>
      </c>
      <c r="P475" s="77">
        <v>10</v>
      </c>
      <c r="Q475" s="77">
        <v>11</v>
      </c>
      <c r="R475" s="78">
        <v>12</v>
      </c>
      <c r="S475" s="76">
        <v>1</v>
      </c>
      <c r="T475" s="77">
        <v>2</v>
      </c>
      <c r="U475" s="77">
        <v>3</v>
      </c>
      <c r="V475" s="77">
        <v>4</v>
      </c>
      <c r="W475" s="77">
        <v>5</v>
      </c>
      <c r="X475" s="77">
        <v>6</v>
      </c>
      <c r="Y475" s="77">
        <v>7</v>
      </c>
      <c r="Z475" s="77">
        <v>8</v>
      </c>
      <c r="AA475" s="77">
        <v>9</v>
      </c>
      <c r="AB475" s="77">
        <v>10</v>
      </c>
      <c r="AC475" s="77">
        <v>11</v>
      </c>
      <c r="AD475" s="78">
        <v>12</v>
      </c>
      <c r="AE475" s="76">
        <v>1</v>
      </c>
      <c r="AF475" s="77">
        <v>2</v>
      </c>
      <c r="AG475" s="77">
        <v>3</v>
      </c>
      <c r="AH475" s="77">
        <v>4</v>
      </c>
      <c r="AI475" s="77">
        <v>5</v>
      </c>
      <c r="AJ475" s="77">
        <v>6</v>
      </c>
      <c r="AK475" s="77">
        <v>7</v>
      </c>
      <c r="AL475" s="77">
        <v>8</v>
      </c>
      <c r="AM475" s="77">
        <v>9</v>
      </c>
      <c r="AN475" s="77">
        <v>10</v>
      </c>
      <c r="AO475" s="77">
        <v>11</v>
      </c>
      <c r="AP475" s="78">
        <v>12</v>
      </c>
      <c r="AQ475" s="76">
        <v>1</v>
      </c>
      <c r="AR475" s="77">
        <v>2</v>
      </c>
      <c r="AS475" s="77">
        <v>3</v>
      </c>
      <c r="AT475" s="77">
        <v>4</v>
      </c>
      <c r="AU475" s="77">
        <v>5</v>
      </c>
      <c r="AV475" s="77">
        <v>6</v>
      </c>
      <c r="AW475" s="77">
        <v>7</v>
      </c>
      <c r="AX475" s="77">
        <v>8</v>
      </c>
      <c r="AY475" s="77">
        <v>9</v>
      </c>
      <c r="AZ475" s="77">
        <v>10</v>
      </c>
      <c r="BA475" s="77">
        <v>11</v>
      </c>
      <c r="BB475" s="78">
        <v>12</v>
      </c>
      <c r="BC475" s="76">
        <v>1</v>
      </c>
      <c r="BD475" s="77">
        <v>2</v>
      </c>
      <c r="BE475" s="77">
        <v>3</v>
      </c>
      <c r="BF475" s="77">
        <v>4</v>
      </c>
      <c r="BG475" s="77">
        <v>5</v>
      </c>
      <c r="BH475" s="77">
        <v>6</v>
      </c>
      <c r="BI475" s="77">
        <v>7</v>
      </c>
      <c r="BJ475" s="77">
        <v>8</v>
      </c>
      <c r="BK475" s="77">
        <v>9</v>
      </c>
      <c r="BL475" s="77">
        <v>10</v>
      </c>
      <c r="BM475" s="77">
        <v>11</v>
      </c>
      <c r="BN475" s="78">
        <v>12</v>
      </c>
      <c r="BO475" s="76">
        <v>1</v>
      </c>
      <c r="BP475" s="77">
        <v>2</v>
      </c>
      <c r="BQ475" s="77">
        <v>3</v>
      </c>
      <c r="BR475" s="77">
        <v>4</v>
      </c>
      <c r="BS475" s="77">
        <v>5</v>
      </c>
      <c r="BT475" s="77">
        <v>6</v>
      </c>
      <c r="BU475" s="77">
        <v>7</v>
      </c>
      <c r="BV475" s="77">
        <v>8</v>
      </c>
      <c r="BW475" s="77">
        <v>9</v>
      </c>
      <c r="BX475" s="77">
        <v>10</v>
      </c>
      <c r="BY475" s="77">
        <v>11</v>
      </c>
      <c r="BZ475" s="78">
        <v>12</v>
      </c>
      <c r="CA475" s="133">
        <v>1</v>
      </c>
      <c r="CB475" s="77">
        <v>2</v>
      </c>
      <c r="CC475" s="77">
        <v>3</v>
      </c>
      <c r="CD475" s="77">
        <v>4</v>
      </c>
      <c r="CE475" s="77">
        <v>5</v>
      </c>
      <c r="CF475" s="77">
        <v>6</v>
      </c>
      <c r="CG475" s="77">
        <v>7</v>
      </c>
      <c r="CH475" s="77">
        <v>8</v>
      </c>
      <c r="CI475" s="77">
        <v>9</v>
      </c>
      <c r="CJ475" s="77">
        <v>10</v>
      </c>
      <c r="CK475" s="77">
        <v>11</v>
      </c>
      <c r="CL475" s="78">
        <v>12</v>
      </c>
    </row>
    <row r="476" spans="1:90" x14ac:dyDescent="0.3">
      <c r="A476" s="610"/>
      <c r="B476" s="197"/>
      <c r="C476" s="60"/>
      <c r="D476" s="60"/>
      <c r="E476" s="62" t="s">
        <v>196</v>
      </c>
      <c r="F476" s="39"/>
      <c r="G476" s="84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6"/>
      <c r="S476" s="87"/>
      <c r="T476" s="82"/>
      <c r="U476" s="82"/>
      <c r="V476" s="85"/>
      <c r="W476" s="85"/>
      <c r="X476" s="85"/>
      <c r="Y476" s="85"/>
      <c r="Z476" s="85"/>
      <c r="AA476" s="85"/>
      <c r="AB476" s="85"/>
      <c r="AC476" s="85"/>
      <c r="AD476" s="86"/>
      <c r="AE476" s="84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6"/>
      <c r="AQ476" s="84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6"/>
      <c r="BC476" s="84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6"/>
      <c r="BO476" s="84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6"/>
      <c r="CA476" s="134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6"/>
    </row>
    <row r="477" spans="1:90" x14ac:dyDescent="0.3">
      <c r="A477" s="610"/>
      <c r="B477" s="197"/>
      <c r="C477" s="60"/>
      <c r="D477" s="60"/>
      <c r="E477" s="62" t="s">
        <v>197</v>
      </c>
      <c r="F477" s="39"/>
      <c r="G477" s="84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6"/>
      <c r="S477" s="84"/>
      <c r="T477" s="85"/>
      <c r="U477" s="85"/>
      <c r="V477" s="82"/>
      <c r="W477" s="82"/>
      <c r="X477" s="82"/>
      <c r="Y477" s="82"/>
      <c r="Z477" s="82"/>
      <c r="AA477" s="82"/>
      <c r="AB477" s="82"/>
      <c r="AC477" s="82"/>
      <c r="AD477" s="83"/>
      <c r="AE477" s="84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6"/>
      <c r="AQ477" s="84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6"/>
      <c r="BC477" s="84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6"/>
      <c r="BO477" s="84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6"/>
      <c r="CA477" s="134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6"/>
    </row>
    <row r="478" spans="1:90" x14ac:dyDescent="0.3">
      <c r="A478" s="610"/>
      <c r="B478" s="197"/>
      <c r="C478" s="60"/>
      <c r="D478" s="60"/>
      <c r="E478" s="62" t="s">
        <v>106</v>
      </c>
      <c r="F478" s="39"/>
      <c r="G478" s="84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6"/>
      <c r="S478" s="87"/>
      <c r="T478" s="82"/>
      <c r="U478" s="82"/>
      <c r="V478" s="82"/>
      <c r="W478" s="82"/>
      <c r="X478" s="82"/>
      <c r="Y478" s="82"/>
      <c r="Z478" s="82"/>
      <c r="AA478" s="85"/>
      <c r="AB478" s="85"/>
      <c r="AC478" s="85"/>
      <c r="AD478" s="86"/>
      <c r="AE478" s="84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6"/>
      <c r="AQ478" s="84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6"/>
      <c r="BC478" s="84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6"/>
      <c r="BO478" s="84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6"/>
      <c r="CA478" s="134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6"/>
    </row>
    <row r="479" spans="1:90" x14ac:dyDescent="0.3">
      <c r="A479" s="610"/>
      <c r="B479" s="197"/>
      <c r="C479" s="60"/>
      <c r="D479" s="60"/>
      <c r="E479" s="62" t="s">
        <v>198</v>
      </c>
      <c r="F479" s="39"/>
      <c r="G479" s="84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6"/>
      <c r="S479" s="84"/>
      <c r="T479" s="85"/>
      <c r="U479" s="85"/>
      <c r="V479" s="85"/>
      <c r="W479" s="85"/>
      <c r="X479" s="85"/>
      <c r="Y479" s="85"/>
      <c r="Z479" s="85"/>
      <c r="AA479" s="82"/>
      <c r="AB479" s="82"/>
      <c r="AC479" s="82"/>
      <c r="AD479" s="83"/>
      <c r="AE479" s="84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6"/>
      <c r="AQ479" s="84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6"/>
      <c r="BC479" s="84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6"/>
      <c r="BO479" s="84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6"/>
      <c r="CA479" s="134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6"/>
    </row>
    <row r="480" spans="1:90" x14ac:dyDescent="0.3">
      <c r="A480" s="610"/>
      <c r="B480" s="197"/>
      <c r="C480" s="60"/>
      <c r="D480" s="60"/>
      <c r="E480" s="62" t="s">
        <v>199</v>
      </c>
      <c r="F480" s="39"/>
      <c r="G480" s="84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6"/>
      <c r="S480" s="84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6"/>
      <c r="AE480" s="87"/>
      <c r="AF480" s="82"/>
      <c r="AG480" s="82"/>
      <c r="AH480" s="82"/>
      <c r="AI480" s="82"/>
      <c r="AJ480" s="82"/>
      <c r="AK480" s="93"/>
      <c r="AL480" s="85"/>
      <c r="AM480" s="85"/>
      <c r="AN480" s="85"/>
      <c r="AO480" s="85"/>
      <c r="AP480" s="86"/>
      <c r="AQ480" s="84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6"/>
      <c r="BC480" s="84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6"/>
      <c r="BO480" s="84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6"/>
      <c r="CA480" s="134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6"/>
    </row>
    <row r="481" spans="1:90" x14ac:dyDescent="0.3">
      <c r="A481" s="610"/>
      <c r="B481" s="197"/>
      <c r="C481" s="60"/>
      <c r="D481" s="60"/>
      <c r="E481" s="62" t="s">
        <v>200</v>
      </c>
      <c r="F481" s="39"/>
      <c r="G481" s="84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6"/>
      <c r="S481" s="84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6"/>
      <c r="AE481" s="84"/>
      <c r="AF481" s="85"/>
      <c r="AG481" s="85"/>
      <c r="AH481" s="85"/>
      <c r="AI481" s="85"/>
      <c r="AJ481" s="82"/>
      <c r="AK481" s="82"/>
      <c r="AL481" s="93"/>
      <c r="AM481" s="85"/>
      <c r="AN481" s="85"/>
      <c r="AO481" s="85"/>
      <c r="AP481" s="86"/>
      <c r="AQ481" s="84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6"/>
      <c r="BC481" s="84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6"/>
      <c r="BO481" s="84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6"/>
      <c r="CA481" s="134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6"/>
    </row>
    <row r="482" spans="1:90" x14ac:dyDescent="0.3">
      <c r="A482" s="610"/>
      <c r="B482" s="197"/>
      <c r="C482" s="60"/>
      <c r="D482" s="60" t="s">
        <v>113</v>
      </c>
      <c r="E482" s="60"/>
      <c r="F482" s="39"/>
      <c r="G482" s="84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6"/>
      <c r="S482" s="84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6"/>
      <c r="AE482" s="84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6"/>
      <c r="AQ482" s="84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6"/>
      <c r="BC482" s="84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6"/>
      <c r="BO482" s="84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6"/>
      <c r="CA482" s="134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6"/>
    </row>
    <row r="483" spans="1:90" x14ac:dyDescent="0.3">
      <c r="A483" s="610"/>
      <c r="B483" s="197"/>
      <c r="C483" s="60"/>
      <c r="D483" s="60"/>
      <c r="E483" s="62" t="s">
        <v>201</v>
      </c>
      <c r="F483" s="39"/>
      <c r="G483" s="84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6"/>
      <c r="S483" s="84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6"/>
      <c r="AE483" s="84"/>
      <c r="AF483" s="85"/>
      <c r="AG483" s="85"/>
      <c r="AH483" s="85"/>
      <c r="AI483" s="85"/>
      <c r="AJ483" s="85"/>
      <c r="AK483" s="90"/>
      <c r="AL483" s="93"/>
      <c r="AM483" s="85"/>
      <c r="AN483" s="85"/>
      <c r="AO483" s="85"/>
      <c r="AP483" s="86"/>
      <c r="AQ483" s="84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6"/>
      <c r="BC483" s="84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6"/>
      <c r="BO483" s="84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6"/>
      <c r="CA483" s="134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6"/>
    </row>
    <row r="484" spans="1:90" x14ac:dyDescent="0.3">
      <c r="A484" s="610"/>
      <c r="B484" s="197"/>
      <c r="C484" s="60"/>
      <c r="D484" s="60"/>
      <c r="E484" s="62" t="s">
        <v>202</v>
      </c>
      <c r="F484" s="39"/>
      <c r="G484" s="84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6"/>
      <c r="S484" s="84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6"/>
      <c r="AE484" s="84"/>
      <c r="AF484" s="85"/>
      <c r="AG484" s="85"/>
      <c r="AH484" s="85"/>
      <c r="AI484" s="85"/>
      <c r="AJ484" s="85"/>
      <c r="AK484" s="85"/>
      <c r="AL484" s="90"/>
      <c r="AM484" s="90"/>
      <c r="AN484" s="90"/>
      <c r="AO484" s="90"/>
      <c r="AP484" s="86"/>
      <c r="AQ484" s="84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6"/>
      <c r="BC484" s="84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6"/>
      <c r="BO484" s="84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6"/>
      <c r="CA484" s="134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6"/>
    </row>
    <row r="485" spans="1:90" x14ac:dyDescent="0.3">
      <c r="A485" s="610"/>
      <c r="B485" s="197"/>
      <c r="C485" s="60"/>
      <c r="D485" s="60"/>
      <c r="E485" s="62" t="s">
        <v>203</v>
      </c>
      <c r="F485" s="39"/>
      <c r="G485" s="84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6"/>
      <c r="S485" s="84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6"/>
      <c r="AE485" s="84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91"/>
      <c r="AQ485" s="89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  <c r="BB485" s="86"/>
      <c r="BC485" s="84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6"/>
      <c r="BO485" s="84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6"/>
      <c r="CA485" s="134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6"/>
    </row>
    <row r="486" spans="1:90" x14ac:dyDescent="0.3">
      <c r="A486" s="610"/>
      <c r="B486" s="197"/>
      <c r="C486" s="60"/>
      <c r="D486" s="60"/>
      <c r="E486" s="62" t="s">
        <v>204</v>
      </c>
      <c r="F486" s="39"/>
      <c r="G486" s="84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6"/>
      <c r="S486" s="84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6"/>
      <c r="AE486" s="84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91"/>
      <c r="AQ486" s="89"/>
      <c r="AR486" s="90"/>
      <c r="AS486" s="90"/>
      <c r="AT486" s="90"/>
      <c r="AU486" s="90"/>
      <c r="AV486" s="85"/>
      <c r="AW486" s="85"/>
      <c r="AX486" s="85"/>
      <c r="AY486" s="85"/>
      <c r="AZ486" s="85"/>
      <c r="BA486" s="85"/>
      <c r="BB486" s="86"/>
      <c r="BC486" s="84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6"/>
      <c r="BO486" s="84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6"/>
      <c r="CA486" s="134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6"/>
    </row>
    <row r="487" spans="1:90" x14ac:dyDescent="0.3">
      <c r="A487" s="610"/>
      <c r="B487" s="197"/>
      <c r="C487" s="60"/>
      <c r="D487" s="60"/>
      <c r="E487" s="62" t="s">
        <v>205</v>
      </c>
      <c r="F487" s="39"/>
      <c r="G487" s="84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6"/>
      <c r="S487" s="84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6"/>
      <c r="AE487" s="84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6"/>
      <c r="AQ487" s="84"/>
      <c r="AR487" s="85"/>
      <c r="AS487" s="85"/>
      <c r="AT487" s="90"/>
      <c r="AU487" s="90"/>
      <c r="AV487" s="90"/>
      <c r="AW487" s="90"/>
      <c r="AX487" s="90"/>
      <c r="AY487" s="90"/>
      <c r="AZ487" s="90"/>
      <c r="BA487" s="90"/>
      <c r="BB487" s="86"/>
      <c r="BC487" s="84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6"/>
      <c r="BO487" s="84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6"/>
      <c r="CA487" s="134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6"/>
    </row>
    <row r="488" spans="1:90" x14ac:dyDescent="0.3">
      <c r="A488" s="610"/>
      <c r="B488" s="197"/>
      <c r="C488" s="60"/>
      <c r="D488" s="60"/>
      <c r="E488" s="62" t="s">
        <v>186</v>
      </c>
      <c r="F488" s="39"/>
      <c r="G488" s="84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6"/>
      <c r="S488" s="84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6"/>
      <c r="AE488" s="84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6"/>
      <c r="AQ488" s="84"/>
      <c r="AR488" s="85"/>
      <c r="AS488" s="85"/>
      <c r="AT488" s="85"/>
      <c r="AU488" s="85"/>
      <c r="AV488" s="85"/>
      <c r="AW488" s="85"/>
      <c r="AX488" s="85"/>
      <c r="AY488" s="85"/>
      <c r="AZ488" s="90"/>
      <c r="BA488" s="90"/>
      <c r="BB488" s="86"/>
      <c r="BC488" s="84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6"/>
      <c r="BO488" s="84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6"/>
      <c r="CA488" s="134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6"/>
    </row>
    <row r="489" spans="1:90" x14ac:dyDescent="0.3">
      <c r="A489" s="610"/>
      <c r="B489" s="197"/>
      <c r="C489" s="60"/>
      <c r="D489" s="60"/>
      <c r="E489" s="62" t="s">
        <v>177</v>
      </c>
      <c r="F489" s="39"/>
      <c r="G489" s="84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6"/>
      <c r="S489" s="84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6"/>
      <c r="AE489" s="84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6"/>
      <c r="AQ489" s="84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91"/>
      <c r="BC489" s="84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6"/>
      <c r="BO489" s="84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6"/>
      <c r="CA489" s="134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6"/>
    </row>
    <row r="490" spans="1:90" ht="15" thickBot="1" x14ac:dyDescent="0.35">
      <c r="A490" s="611"/>
      <c r="B490" s="193"/>
      <c r="C490" s="58" t="s">
        <v>120</v>
      </c>
      <c r="D490" s="58"/>
      <c r="E490" s="40" t="s">
        <v>160</v>
      </c>
      <c r="F490" s="201">
        <v>31000000</v>
      </c>
      <c r="G490" s="96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8"/>
      <c r="S490" s="96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8"/>
      <c r="AE490" s="96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8"/>
      <c r="AQ490" s="96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8"/>
      <c r="BC490" s="96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8"/>
      <c r="BO490" s="96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8"/>
      <c r="CA490" s="135"/>
      <c r="CB490" s="97"/>
      <c r="CC490" s="97"/>
      <c r="CD490" s="97"/>
      <c r="CE490" s="97"/>
      <c r="CF490" s="97"/>
      <c r="CG490" s="97"/>
      <c r="CH490" s="97"/>
      <c r="CI490" s="97"/>
      <c r="CJ490" s="97"/>
      <c r="CK490" s="97"/>
      <c r="CL490" s="98"/>
    </row>
    <row r="491" spans="1:90" x14ac:dyDescent="0.3">
      <c r="A491" s="609" t="s">
        <v>464</v>
      </c>
      <c r="B491" s="192">
        <v>242</v>
      </c>
      <c r="C491" s="56" t="s">
        <v>124</v>
      </c>
      <c r="D491" s="56" t="s">
        <v>112</v>
      </c>
      <c r="E491" s="56"/>
      <c r="F491" s="38"/>
      <c r="G491" s="76">
        <v>1</v>
      </c>
      <c r="H491" s="77">
        <v>2</v>
      </c>
      <c r="I491" s="77">
        <v>3</v>
      </c>
      <c r="J491" s="77">
        <v>4</v>
      </c>
      <c r="K491" s="77">
        <v>5</v>
      </c>
      <c r="L491" s="77">
        <v>6</v>
      </c>
      <c r="M491" s="77">
        <v>7</v>
      </c>
      <c r="N491" s="77">
        <v>8</v>
      </c>
      <c r="O491" s="77">
        <v>9</v>
      </c>
      <c r="P491" s="77">
        <v>10</v>
      </c>
      <c r="Q491" s="77">
        <v>11</v>
      </c>
      <c r="R491" s="78">
        <v>12</v>
      </c>
      <c r="S491" s="76">
        <v>1</v>
      </c>
      <c r="T491" s="77">
        <v>2</v>
      </c>
      <c r="U491" s="77">
        <v>3</v>
      </c>
      <c r="V491" s="77">
        <v>4</v>
      </c>
      <c r="W491" s="77">
        <v>5</v>
      </c>
      <c r="X491" s="77">
        <v>6</v>
      </c>
      <c r="Y491" s="77">
        <v>7</v>
      </c>
      <c r="Z491" s="77">
        <v>8</v>
      </c>
      <c r="AA491" s="77">
        <v>9</v>
      </c>
      <c r="AB491" s="77">
        <v>10</v>
      </c>
      <c r="AC491" s="77">
        <v>11</v>
      </c>
      <c r="AD491" s="78">
        <v>12</v>
      </c>
      <c r="AE491" s="76">
        <v>1</v>
      </c>
      <c r="AF491" s="77">
        <v>2</v>
      </c>
      <c r="AG491" s="77">
        <v>3</v>
      </c>
      <c r="AH491" s="77">
        <v>4</v>
      </c>
      <c r="AI491" s="77">
        <v>5</v>
      </c>
      <c r="AJ491" s="77">
        <v>6</v>
      </c>
      <c r="AK491" s="77">
        <v>7</v>
      </c>
      <c r="AL491" s="77">
        <v>8</v>
      </c>
      <c r="AM491" s="77">
        <v>9</v>
      </c>
      <c r="AN491" s="77">
        <v>10</v>
      </c>
      <c r="AO491" s="77">
        <v>11</v>
      </c>
      <c r="AP491" s="78">
        <v>12</v>
      </c>
      <c r="AQ491" s="76">
        <v>1</v>
      </c>
      <c r="AR491" s="77">
        <v>2</v>
      </c>
      <c r="AS491" s="77">
        <v>3</v>
      </c>
      <c r="AT491" s="77">
        <v>4</v>
      </c>
      <c r="AU491" s="77">
        <v>5</v>
      </c>
      <c r="AV491" s="77">
        <v>6</v>
      </c>
      <c r="AW491" s="77">
        <v>7</v>
      </c>
      <c r="AX491" s="77">
        <v>8</v>
      </c>
      <c r="AY491" s="77">
        <v>9</v>
      </c>
      <c r="AZ491" s="77">
        <v>10</v>
      </c>
      <c r="BA491" s="77">
        <v>11</v>
      </c>
      <c r="BB491" s="78">
        <v>12</v>
      </c>
      <c r="BC491" s="76">
        <v>1</v>
      </c>
      <c r="BD491" s="77">
        <v>2</v>
      </c>
      <c r="BE491" s="77">
        <v>3</v>
      </c>
      <c r="BF491" s="77">
        <v>4</v>
      </c>
      <c r="BG491" s="77">
        <v>5</v>
      </c>
      <c r="BH491" s="77">
        <v>6</v>
      </c>
      <c r="BI491" s="77">
        <v>7</v>
      </c>
      <c r="BJ491" s="77">
        <v>8</v>
      </c>
      <c r="BK491" s="77">
        <v>9</v>
      </c>
      <c r="BL491" s="77">
        <v>10</v>
      </c>
      <c r="BM491" s="77">
        <v>11</v>
      </c>
      <c r="BN491" s="78">
        <v>12</v>
      </c>
      <c r="BO491" s="76">
        <v>1</v>
      </c>
      <c r="BP491" s="77">
        <v>2</v>
      </c>
      <c r="BQ491" s="77">
        <v>3</v>
      </c>
      <c r="BR491" s="77">
        <v>4</v>
      </c>
      <c r="BS491" s="77">
        <v>5</v>
      </c>
      <c r="BT491" s="77">
        <v>6</v>
      </c>
      <c r="BU491" s="77">
        <v>7</v>
      </c>
      <c r="BV491" s="77">
        <v>8</v>
      </c>
      <c r="BW491" s="77">
        <v>9</v>
      </c>
      <c r="BX491" s="77">
        <v>10</v>
      </c>
      <c r="BY491" s="77">
        <v>11</v>
      </c>
      <c r="BZ491" s="78">
        <v>12</v>
      </c>
      <c r="CA491" s="133">
        <v>1</v>
      </c>
      <c r="CB491" s="77">
        <v>2</v>
      </c>
      <c r="CC491" s="77">
        <v>3</v>
      </c>
      <c r="CD491" s="77">
        <v>4</v>
      </c>
      <c r="CE491" s="77">
        <v>5</v>
      </c>
      <c r="CF491" s="77">
        <v>6</v>
      </c>
      <c r="CG491" s="77">
        <v>7</v>
      </c>
      <c r="CH491" s="77">
        <v>8</v>
      </c>
      <c r="CI491" s="77">
        <v>9</v>
      </c>
      <c r="CJ491" s="77">
        <v>10</v>
      </c>
      <c r="CK491" s="77">
        <v>11</v>
      </c>
      <c r="CL491" s="78">
        <v>12</v>
      </c>
    </row>
    <row r="492" spans="1:90" x14ac:dyDescent="0.3">
      <c r="A492" s="610"/>
      <c r="B492" s="197"/>
      <c r="C492" s="60"/>
      <c r="D492" s="60"/>
      <c r="E492" s="62" t="s">
        <v>109</v>
      </c>
      <c r="F492" s="39"/>
      <c r="G492" s="84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6"/>
      <c r="S492" s="87"/>
      <c r="T492" s="82"/>
      <c r="U492" s="82"/>
      <c r="V492" s="85"/>
      <c r="W492" s="85"/>
      <c r="X492" s="85"/>
      <c r="Y492" s="85"/>
      <c r="Z492" s="85"/>
      <c r="AA492" s="85"/>
      <c r="AB492" s="85"/>
      <c r="AC492" s="85"/>
      <c r="AD492" s="86"/>
      <c r="AE492" s="84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6"/>
      <c r="AQ492" s="84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6"/>
      <c r="BC492" s="84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6"/>
      <c r="BO492" s="84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6"/>
      <c r="CA492" s="134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6"/>
    </row>
    <row r="493" spans="1:90" x14ac:dyDescent="0.3">
      <c r="A493" s="610"/>
      <c r="B493" s="197"/>
      <c r="C493" s="60"/>
      <c r="D493" s="60"/>
      <c r="E493" s="62" t="s">
        <v>197</v>
      </c>
      <c r="F493" s="39"/>
      <c r="G493" s="84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6"/>
      <c r="S493" s="84"/>
      <c r="T493" s="85"/>
      <c r="U493" s="85"/>
      <c r="V493" s="82"/>
      <c r="W493" s="82"/>
      <c r="X493" s="82"/>
      <c r="Y493" s="82"/>
      <c r="Z493" s="82"/>
      <c r="AA493" s="82"/>
      <c r="AB493" s="82"/>
      <c r="AC493" s="82"/>
      <c r="AD493" s="83"/>
      <c r="AE493" s="84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6"/>
      <c r="AQ493" s="84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6"/>
      <c r="BC493" s="84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6"/>
      <c r="BO493" s="84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6"/>
      <c r="CA493" s="134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6"/>
    </row>
    <row r="494" spans="1:90" x14ac:dyDescent="0.3">
      <c r="A494" s="610"/>
      <c r="B494" s="197"/>
      <c r="C494" s="60"/>
      <c r="D494" s="60"/>
      <c r="E494" s="62" t="s">
        <v>206</v>
      </c>
      <c r="F494" s="39"/>
      <c r="G494" s="84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6"/>
      <c r="S494" s="84"/>
      <c r="T494" s="85"/>
      <c r="U494" s="85"/>
      <c r="V494" s="85"/>
      <c r="W494" s="85"/>
      <c r="X494" s="85"/>
      <c r="Y494" s="85"/>
      <c r="Z494" s="85"/>
      <c r="AA494" s="82"/>
      <c r="AB494" s="82"/>
      <c r="AC494" s="82"/>
      <c r="AD494" s="83"/>
      <c r="AE494" s="84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6"/>
      <c r="AQ494" s="84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6"/>
      <c r="BC494" s="84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6"/>
      <c r="BO494" s="84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6"/>
      <c r="CA494" s="134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6"/>
    </row>
    <row r="495" spans="1:90" x14ac:dyDescent="0.3">
      <c r="A495" s="610"/>
      <c r="B495" s="197"/>
      <c r="C495" s="60"/>
      <c r="D495" s="60"/>
      <c r="E495" s="62" t="s">
        <v>170</v>
      </c>
      <c r="F495" s="39"/>
      <c r="G495" s="84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6"/>
      <c r="S495" s="84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6"/>
      <c r="AE495" s="87"/>
      <c r="AF495" s="82"/>
      <c r="AG495" s="82"/>
      <c r="AH495" s="82"/>
      <c r="AI495" s="82"/>
      <c r="AJ495" s="82"/>
      <c r="AK495" s="85"/>
      <c r="AL495" s="85"/>
      <c r="AM495" s="85"/>
      <c r="AN495" s="85"/>
      <c r="AO495" s="85"/>
      <c r="AP495" s="86"/>
      <c r="AQ495" s="84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6"/>
      <c r="BC495" s="84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6"/>
      <c r="BO495" s="84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6"/>
      <c r="CA495" s="134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6"/>
    </row>
    <row r="496" spans="1:90" x14ac:dyDescent="0.3">
      <c r="A496" s="610"/>
      <c r="B496" s="197"/>
      <c r="C496" s="60"/>
      <c r="D496" s="60"/>
      <c r="E496" s="62" t="s">
        <v>168</v>
      </c>
      <c r="F496" s="39"/>
      <c r="G496" s="84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6"/>
      <c r="S496" s="84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6"/>
      <c r="AE496" s="84"/>
      <c r="AF496" s="85"/>
      <c r="AG496" s="85"/>
      <c r="AH496" s="85"/>
      <c r="AI496" s="85"/>
      <c r="AJ496" s="82"/>
      <c r="AK496" s="82"/>
      <c r="AL496" s="85"/>
      <c r="AM496" s="85"/>
      <c r="AN496" s="85"/>
      <c r="AO496" s="85"/>
      <c r="AP496" s="86"/>
      <c r="AQ496" s="84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6"/>
      <c r="BC496" s="84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6"/>
      <c r="BO496" s="84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6"/>
      <c r="CA496" s="134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6"/>
    </row>
    <row r="497" spans="1:90" x14ac:dyDescent="0.3">
      <c r="A497" s="610"/>
      <c r="B497" s="197"/>
      <c r="C497" s="60"/>
      <c r="D497" s="60" t="s">
        <v>113</v>
      </c>
      <c r="E497" s="60"/>
      <c r="F497" s="39"/>
      <c r="G497" s="84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6"/>
      <c r="S497" s="84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6"/>
      <c r="AE497" s="84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6"/>
      <c r="AQ497" s="84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6"/>
      <c r="BC497" s="84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6"/>
      <c r="BO497" s="84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6"/>
      <c r="CA497" s="134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6"/>
    </row>
    <row r="498" spans="1:90" x14ac:dyDescent="0.3">
      <c r="A498" s="610"/>
      <c r="B498" s="197"/>
      <c r="C498" s="60"/>
      <c r="D498" s="60"/>
      <c r="E498" s="62" t="s">
        <v>171</v>
      </c>
      <c r="F498" s="39"/>
      <c r="G498" s="84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6"/>
      <c r="S498" s="84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6"/>
      <c r="AE498" s="84"/>
      <c r="AF498" s="85"/>
      <c r="AG498" s="85"/>
      <c r="AH498" s="85"/>
      <c r="AI498" s="85"/>
      <c r="AJ498" s="85"/>
      <c r="AK498" s="90"/>
      <c r="AL498" s="85"/>
      <c r="AM498" s="85"/>
      <c r="AN498" s="85"/>
      <c r="AO498" s="85"/>
      <c r="AP498" s="86"/>
      <c r="AQ498" s="84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6"/>
      <c r="BC498" s="84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6"/>
      <c r="BO498" s="84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6"/>
      <c r="CA498" s="134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6"/>
    </row>
    <row r="499" spans="1:90" x14ac:dyDescent="0.3">
      <c r="A499" s="610"/>
      <c r="B499" s="197"/>
      <c r="C499" s="60"/>
      <c r="D499" s="60"/>
      <c r="E499" s="62" t="s">
        <v>182</v>
      </c>
      <c r="F499" s="39"/>
      <c r="G499" s="84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6"/>
      <c r="S499" s="84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6"/>
      <c r="AE499" s="84"/>
      <c r="AF499" s="85"/>
      <c r="AG499" s="85"/>
      <c r="AH499" s="85"/>
      <c r="AI499" s="85"/>
      <c r="AJ499" s="85"/>
      <c r="AK499" s="85"/>
      <c r="AL499" s="90"/>
      <c r="AM499" s="90"/>
      <c r="AN499" s="90"/>
      <c r="AO499" s="90"/>
      <c r="AP499" s="86"/>
      <c r="AQ499" s="84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6"/>
      <c r="BC499" s="84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6"/>
      <c r="BO499" s="84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6"/>
      <c r="CA499" s="134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6"/>
    </row>
    <row r="500" spans="1:90" x14ac:dyDescent="0.3">
      <c r="A500" s="610"/>
      <c r="B500" s="197"/>
      <c r="C500" s="60"/>
      <c r="D500" s="60"/>
      <c r="E500" s="62" t="s">
        <v>207</v>
      </c>
      <c r="F500" s="39"/>
      <c r="G500" s="84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6"/>
      <c r="S500" s="84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6"/>
      <c r="AE500" s="84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91"/>
      <c r="AQ500" s="89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  <c r="BB500" s="91"/>
      <c r="BC500" s="84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  <c r="BN500" s="86"/>
      <c r="BO500" s="84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6"/>
      <c r="CA500" s="134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6"/>
    </row>
    <row r="501" spans="1:90" x14ac:dyDescent="0.3">
      <c r="A501" s="610"/>
      <c r="B501" s="197"/>
      <c r="C501" s="60"/>
      <c r="D501" s="60"/>
      <c r="E501" s="62" t="s">
        <v>208</v>
      </c>
      <c r="F501" s="39"/>
      <c r="G501" s="84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6"/>
      <c r="S501" s="84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6"/>
      <c r="AE501" s="84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91"/>
      <c r="AQ501" s="89"/>
      <c r="AR501" s="90"/>
      <c r="AS501" s="90"/>
      <c r="AT501" s="90"/>
      <c r="AU501" s="90"/>
      <c r="AV501" s="90"/>
      <c r="AW501" s="90"/>
      <c r="AX501" s="90"/>
      <c r="AY501" s="90"/>
      <c r="AZ501" s="90"/>
      <c r="BA501" s="90"/>
      <c r="BB501" s="91"/>
      <c r="BC501" s="84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  <c r="BN501" s="86"/>
      <c r="BO501" s="84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6"/>
      <c r="CA501" s="134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6"/>
    </row>
    <row r="502" spans="1:90" x14ac:dyDescent="0.3">
      <c r="A502" s="610"/>
      <c r="B502" s="197"/>
      <c r="C502" s="60"/>
      <c r="D502" s="60"/>
      <c r="E502" s="62" t="s">
        <v>176</v>
      </c>
      <c r="F502" s="39"/>
      <c r="G502" s="84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6"/>
      <c r="S502" s="84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6"/>
      <c r="AE502" s="84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6"/>
      <c r="AQ502" s="84"/>
      <c r="AR502" s="85"/>
      <c r="AS502" s="85"/>
      <c r="AT502" s="85"/>
      <c r="AU502" s="85"/>
      <c r="AV502" s="85"/>
      <c r="AW502" s="85"/>
      <c r="AX502" s="85"/>
      <c r="AY502" s="85"/>
      <c r="AZ502" s="85"/>
      <c r="BA502" s="90"/>
      <c r="BB502" s="91"/>
      <c r="BC502" s="84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  <c r="BN502" s="86"/>
      <c r="BO502" s="84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6"/>
      <c r="CA502" s="134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6"/>
    </row>
    <row r="503" spans="1:90" x14ac:dyDescent="0.3">
      <c r="A503" s="610"/>
      <c r="B503" s="197"/>
      <c r="C503" s="60"/>
      <c r="D503" s="60"/>
      <c r="E503" s="62" t="s">
        <v>177</v>
      </c>
      <c r="F503" s="39"/>
      <c r="G503" s="84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6"/>
      <c r="S503" s="84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6"/>
      <c r="AE503" s="84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6"/>
      <c r="AQ503" s="84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91"/>
      <c r="BC503" s="84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6"/>
      <c r="BO503" s="84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6"/>
      <c r="CA503" s="134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6"/>
    </row>
    <row r="504" spans="1:90" ht="15" thickBot="1" x14ac:dyDescent="0.35">
      <c r="A504" s="611"/>
      <c r="B504" s="193"/>
      <c r="C504" s="58" t="s">
        <v>120</v>
      </c>
      <c r="D504" s="58"/>
      <c r="E504" s="43" t="s">
        <v>160</v>
      </c>
      <c r="F504" s="202">
        <v>24000000</v>
      </c>
      <c r="G504" s="96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8"/>
      <c r="S504" s="96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8"/>
      <c r="AE504" s="96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8"/>
      <c r="AQ504" s="96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8"/>
      <c r="BC504" s="96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8"/>
      <c r="BO504" s="96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8"/>
      <c r="CA504" s="135"/>
      <c r="CB504" s="97"/>
      <c r="CC504" s="97"/>
      <c r="CD504" s="97"/>
      <c r="CE504" s="97"/>
      <c r="CF504" s="97"/>
      <c r="CG504" s="97"/>
      <c r="CH504" s="97"/>
      <c r="CI504" s="97"/>
      <c r="CJ504" s="97"/>
      <c r="CK504" s="97"/>
      <c r="CL504" s="98"/>
    </row>
    <row r="505" spans="1:90" x14ac:dyDescent="0.3">
      <c r="A505" s="609" t="s">
        <v>480</v>
      </c>
      <c r="B505" s="192">
        <v>250</v>
      </c>
      <c r="C505" s="56" t="s">
        <v>110</v>
      </c>
      <c r="D505" s="56" t="s">
        <v>112</v>
      </c>
      <c r="E505" s="56"/>
      <c r="F505" s="38"/>
      <c r="G505" s="76">
        <v>1</v>
      </c>
      <c r="H505" s="77">
        <v>2</v>
      </c>
      <c r="I505" s="77">
        <v>3</v>
      </c>
      <c r="J505" s="77">
        <v>4</v>
      </c>
      <c r="K505" s="77">
        <v>5</v>
      </c>
      <c r="L505" s="77">
        <v>6</v>
      </c>
      <c r="M505" s="77">
        <v>7</v>
      </c>
      <c r="N505" s="77">
        <v>8</v>
      </c>
      <c r="O505" s="77">
        <v>9</v>
      </c>
      <c r="P505" s="77">
        <v>10</v>
      </c>
      <c r="Q505" s="77">
        <v>11</v>
      </c>
      <c r="R505" s="78">
        <v>12</v>
      </c>
      <c r="S505" s="76">
        <v>1</v>
      </c>
      <c r="T505" s="77">
        <v>2</v>
      </c>
      <c r="U505" s="77">
        <v>3</v>
      </c>
      <c r="V505" s="77">
        <v>4</v>
      </c>
      <c r="W505" s="77">
        <v>5</v>
      </c>
      <c r="X505" s="77">
        <v>6</v>
      </c>
      <c r="Y505" s="77">
        <v>7</v>
      </c>
      <c r="Z505" s="77">
        <v>8</v>
      </c>
      <c r="AA505" s="77">
        <v>9</v>
      </c>
      <c r="AB505" s="77">
        <v>10</v>
      </c>
      <c r="AC505" s="77">
        <v>11</v>
      </c>
      <c r="AD505" s="78">
        <v>12</v>
      </c>
      <c r="AE505" s="76">
        <v>1</v>
      </c>
      <c r="AF505" s="77">
        <v>2</v>
      </c>
      <c r="AG505" s="77">
        <v>3</v>
      </c>
      <c r="AH505" s="77">
        <v>4</v>
      </c>
      <c r="AI505" s="77">
        <v>5</v>
      </c>
      <c r="AJ505" s="77">
        <v>6</v>
      </c>
      <c r="AK505" s="77">
        <v>7</v>
      </c>
      <c r="AL505" s="77">
        <v>8</v>
      </c>
      <c r="AM505" s="77">
        <v>9</v>
      </c>
      <c r="AN505" s="77">
        <v>10</v>
      </c>
      <c r="AO505" s="77">
        <v>11</v>
      </c>
      <c r="AP505" s="78">
        <v>12</v>
      </c>
      <c r="AQ505" s="76">
        <v>1</v>
      </c>
      <c r="AR505" s="77">
        <v>2</v>
      </c>
      <c r="AS505" s="77">
        <v>3</v>
      </c>
      <c r="AT505" s="77">
        <v>4</v>
      </c>
      <c r="AU505" s="77">
        <v>5</v>
      </c>
      <c r="AV505" s="77">
        <v>6</v>
      </c>
      <c r="AW505" s="77">
        <v>7</v>
      </c>
      <c r="AX505" s="77">
        <v>8</v>
      </c>
      <c r="AY505" s="77">
        <v>9</v>
      </c>
      <c r="AZ505" s="77">
        <v>10</v>
      </c>
      <c r="BA505" s="77">
        <v>11</v>
      </c>
      <c r="BB505" s="78">
        <v>12</v>
      </c>
      <c r="BC505" s="76">
        <v>1</v>
      </c>
      <c r="BD505" s="77">
        <v>2</v>
      </c>
      <c r="BE505" s="77">
        <v>3</v>
      </c>
      <c r="BF505" s="77">
        <v>4</v>
      </c>
      <c r="BG505" s="77">
        <v>5</v>
      </c>
      <c r="BH505" s="77">
        <v>6</v>
      </c>
      <c r="BI505" s="77">
        <v>7</v>
      </c>
      <c r="BJ505" s="77">
        <v>8</v>
      </c>
      <c r="BK505" s="77">
        <v>9</v>
      </c>
      <c r="BL505" s="77">
        <v>10</v>
      </c>
      <c r="BM505" s="77">
        <v>11</v>
      </c>
      <c r="BN505" s="78">
        <v>12</v>
      </c>
      <c r="BO505" s="76">
        <v>1</v>
      </c>
      <c r="BP505" s="77">
        <v>2</v>
      </c>
      <c r="BQ505" s="77">
        <v>3</v>
      </c>
      <c r="BR505" s="77">
        <v>4</v>
      </c>
      <c r="BS505" s="77">
        <v>5</v>
      </c>
      <c r="BT505" s="77">
        <v>6</v>
      </c>
      <c r="BU505" s="77">
        <v>7</v>
      </c>
      <c r="BV505" s="77">
        <v>8</v>
      </c>
      <c r="BW505" s="77">
        <v>9</v>
      </c>
      <c r="BX505" s="77">
        <v>10</v>
      </c>
      <c r="BY505" s="77">
        <v>11</v>
      </c>
      <c r="BZ505" s="78">
        <v>12</v>
      </c>
      <c r="CA505" s="133">
        <v>1</v>
      </c>
      <c r="CB505" s="77">
        <v>2</v>
      </c>
      <c r="CC505" s="77">
        <v>3</v>
      </c>
      <c r="CD505" s="77">
        <v>4</v>
      </c>
      <c r="CE505" s="77">
        <v>5</v>
      </c>
      <c r="CF505" s="77">
        <v>6</v>
      </c>
      <c r="CG505" s="77">
        <v>7</v>
      </c>
      <c r="CH505" s="77">
        <v>8</v>
      </c>
      <c r="CI505" s="77">
        <v>9</v>
      </c>
      <c r="CJ505" s="77">
        <v>10</v>
      </c>
      <c r="CK505" s="77">
        <v>11</v>
      </c>
      <c r="CL505" s="78">
        <v>12</v>
      </c>
    </row>
    <row r="506" spans="1:90" x14ac:dyDescent="0.3">
      <c r="A506" s="610"/>
      <c r="B506" s="197"/>
      <c r="C506" s="60"/>
      <c r="D506" s="60"/>
      <c r="E506" s="60" t="s">
        <v>216</v>
      </c>
      <c r="F506" s="39"/>
      <c r="G506" s="84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6"/>
      <c r="S506" s="87"/>
      <c r="T506" s="82"/>
      <c r="U506" s="82"/>
      <c r="V506" s="85"/>
      <c r="W506" s="85"/>
      <c r="X506" s="85"/>
      <c r="Y506" s="85"/>
      <c r="Z506" s="85"/>
      <c r="AA506" s="85"/>
      <c r="AB506" s="85"/>
      <c r="AC506" s="85"/>
      <c r="AD506" s="86"/>
      <c r="AE506" s="84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6"/>
      <c r="AQ506" s="84"/>
      <c r="AR506" s="85"/>
      <c r="AS506" s="85"/>
      <c r="AT506" s="85"/>
      <c r="AU506" s="85"/>
      <c r="AV506" s="85"/>
      <c r="AW506" s="85"/>
      <c r="AX506" s="85"/>
      <c r="AY506" s="85"/>
      <c r="AZ506" s="85"/>
      <c r="BA506" s="85"/>
      <c r="BB506" s="86"/>
      <c r="BC506" s="84"/>
      <c r="BD506" s="85"/>
      <c r="BE506" s="85"/>
      <c r="BF506" s="85"/>
      <c r="BG506" s="85"/>
      <c r="BH506" s="85"/>
      <c r="BI506" s="85"/>
      <c r="BJ506" s="85"/>
      <c r="BK506" s="85"/>
      <c r="BL506" s="85"/>
      <c r="BM506" s="85"/>
      <c r="BN506" s="86"/>
      <c r="BO506" s="84"/>
      <c r="BP506" s="85"/>
      <c r="BQ506" s="85"/>
      <c r="BR506" s="85"/>
      <c r="BS506" s="85"/>
      <c r="BT506" s="85"/>
      <c r="BU506" s="85"/>
      <c r="BV506" s="85"/>
      <c r="BW506" s="85"/>
      <c r="BX506" s="85"/>
      <c r="BY506" s="85"/>
      <c r="BZ506" s="86"/>
      <c r="CA506" s="134"/>
      <c r="CB506" s="85"/>
      <c r="CC506" s="85"/>
      <c r="CD506" s="85"/>
      <c r="CE506" s="85"/>
      <c r="CF506" s="85"/>
      <c r="CG506" s="85"/>
      <c r="CH506" s="85"/>
      <c r="CI506" s="85"/>
      <c r="CJ506" s="85"/>
      <c r="CK506" s="85"/>
      <c r="CL506" s="86"/>
    </row>
    <row r="507" spans="1:90" x14ac:dyDescent="0.3">
      <c r="A507" s="610"/>
      <c r="B507" s="197"/>
      <c r="C507" s="60"/>
      <c r="D507" s="60"/>
      <c r="E507" s="60" t="s">
        <v>217</v>
      </c>
      <c r="F507" s="39"/>
      <c r="G507" s="84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6"/>
      <c r="S507" s="84"/>
      <c r="T507" s="85"/>
      <c r="U507" s="85"/>
      <c r="V507" s="82"/>
      <c r="W507" s="82"/>
      <c r="X507" s="82"/>
      <c r="Y507" s="82"/>
      <c r="Z507" s="82"/>
      <c r="AA507" s="82"/>
      <c r="AB507" s="85"/>
      <c r="AC507" s="85"/>
      <c r="AD507" s="86"/>
      <c r="AE507" s="84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6"/>
      <c r="AQ507" s="84"/>
      <c r="AR507" s="85"/>
      <c r="AS507" s="85"/>
      <c r="AT507" s="85"/>
      <c r="AU507" s="85"/>
      <c r="AV507" s="85"/>
      <c r="AW507" s="85"/>
      <c r="AX507" s="85"/>
      <c r="AY507" s="85"/>
      <c r="AZ507" s="85"/>
      <c r="BA507" s="85"/>
      <c r="BB507" s="86"/>
      <c r="BC507" s="84"/>
      <c r="BD507" s="85"/>
      <c r="BE507" s="85"/>
      <c r="BF507" s="85"/>
      <c r="BG507" s="85"/>
      <c r="BH507" s="85"/>
      <c r="BI507" s="85"/>
      <c r="BJ507" s="85"/>
      <c r="BK507" s="85"/>
      <c r="BL507" s="85"/>
      <c r="BM507" s="85"/>
      <c r="BN507" s="86"/>
      <c r="BO507" s="84"/>
      <c r="BP507" s="85"/>
      <c r="BQ507" s="85"/>
      <c r="BR507" s="85"/>
      <c r="BS507" s="85"/>
      <c r="BT507" s="85"/>
      <c r="BU507" s="85"/>
      <c r="BV507" s="85"/>
      <c r="BW507" s="85"/>
      <c r="BX507" s="85"/>
      <c r="BY507" s="85"/>
      <c r="BZ507" s="86"/>
      <c r="CA507" s="134"/>
      <c r="CB507" s="85"/>
      <c r="CC507" s="85"/>
      <c r="CD507" s="85"/>
      <c r="CE507" s="85"/>
      <c r="CF507" s="85"/>
      <c r="CG507" s="85"/>
      <c r="CH507" s="85"/>
      <c r="CI507" s="85"/>
      <c r="CJ507" s="85"/>
      <c r="CK507" s="85"/>
      <c r="CL507" s="86"/>
    </row>
    <row r="508" spans="1:90" x14ac:dyDescent="0.3">
      <c r="A508" s="610"/>
      <c r="B508" s="197"/>
      <c r="C508" s="60"/>
      <c r="D508" s="60"/>
      <c r="E508" s="60" t="s">
        <v>218</v>
      </c>
      <c r="F508" s="39"/>
      <c r="G508" s="84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6"/>
      <c r="S508" s="84"/>
      <c r="T508" s="85"/>
      <c r="U508" s="85"/>
      <c r="V508" s="85"/>
      <c r="W508" s="85"/>
      <c r="X508" s="85"/>
      <c r="Y508" s="85"/>
      <c r="Z508" s="85"/>
      <c r="AA508" s="85"/>
      <c r="AB508" s="82"/>
      <c r="AC508" s="82"/>
      <c r="AD508" s="83"/>
      <c r="AE508" s="84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6"/>
      <c r="AQ508" s="84"/>
      <c r="AR508" s="85"/>
      <c r="AS508" s="85"/>
      <c r="AT508" s="85"/>
      <c r="AU508" s="85"/>
      <c r="AV508" s="85"/>
      <c r="AW508" s="85"/>
      <c r="AX508" s="85"/>
      <c r="AY508" s="85"/>
      <c r="AZ508" s="85"/>
      <c r="BA508" s="85"/>
      <c r="BB508" s="86"/>
      <c r="BC508" s="84"/>
      <c r="BD508" s="85"/>
      <c r="BE508" s="85"/>
      <c r="BF508" s="85"/>
      <c r="BG508" s="85"/>
      <c r="BH508" s="85"/>
      <c r="BI508" s="85"/>
      <c r="BJ508" s="85"/>
      <c r="BK508" s="85"/>
      <c r="BL508" s="85"/>
      <c r="BM508" s="85"/>
      <c r="BN508" s="86"/>
      <c r="BO508" s="84"/>
      <c r="BP508" s="85"/>
      <c r="BQ508" s="85"/>
      <c r="BR508" s="85"/>
      <c r="BS508" s="85"/>
      <c r="BT508" s="85"/>
      <c r="BU508" s="85"/>
      <c r="BV508" s="85"/>
      <c r="BW508" s="85"/>
      <c r="BX508" s="85"/>
      <c r="BY508" s="85"/>
      <c r="BZ508" s="86"/>
      <c r="CA508" s="134"/>
      <c r="CB508" s="85"/>
      <c r="CC508" s="85"/>
      <c r="CD508" s="85"/>
      <c r="CE508" s="85"/>
      <c r="CF508" s="85"/>
      <c r="CG508" s="85"/>
      <c r="CH508" s="85"/>
      <c r="CI508" s="85"/>
      <c r="CJ508" s="85"/>
      <c r="CK508" s="85"/>
      <c r="CL508" s="86"/>
    </row>
    <row r="509" spans="1:90" x14ac:dyDescent="0.3">
      <c r="A509" s="610"/>
      <c r="B509" s="197"/>
      <c r="C509" s="60"/>
      <c r="D509" s="60"/>
      <c r="E509" s="60" t="s">
        <v>219</v>
      </c>
      <c r="F509" s="39"/>
      <c r="G509" s="84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6"/>
      <c r="S509" s="84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6"/>
      <c r="AE509" s="87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3"/>
      <c r="AQ509" s="84"/>
      <c r="AR509" s="85"/>
      <c r="AS509" s="85"/>
      <c r="AT509" s="85"/>
      <c r="AU509" s="85"/>
      <c r="AV509" s="85"/>
      <c r="AW509" s="85"/>
      <c r="AX509" s="85"/>
      <c r="AY509" s="85"/>
      <c r="AZ509" s="85"/>
      <c r="BA509" s="85"/>
      <c r="BB509" s="86"/>
      <c r="BC509" s="84"/>
      <c r="BD509" s="85"/>
      <c r="BE509" s="85"/>
      <c r="BF509" s="85"/>
      <c r="BG509" s="85"/>
      <c r="BH509" s="85"/>
      <c r="BI509" s="85"/>
      <c r="BJ509" s="85"/>
      <c r="BK509" s="85"/>
      <c r="BL509" s="85"/>
      <c r="BM509" s="85"/>
      <c r="BN509" s="86"/>
      <c r="BO509" s="84"/>
      <c r="BP509" s="85"/>
      <c r="BQ509" s="85"/>
      <c r="BR509" s="85"/>
      <c r="BS509" s="85"/>
      <c r="BT509" s="85"/>
      <c r="BU509" s="85"/>
      <c r="BV509" s="85"/>
      <c r="BW509" s="85"/>
      <c r="BX509" s="85"/>
      <c r="BY509" s="85"/>
      <c r="BZ509" s="86"/>
      <c r="CA509" s="134"/>
      <c r="CB509" s="85"/>
      <c r="CC509" s="85"/>
      <c r="CD509" s="85"/>
      <c r="CE509" s="85"/>
      <c r="CF509" s="85"/>
      <c r="CG509" s="85"/>
      <c r="CH509" s="85"/>
      <c r="CI509" s="85"/>
      <c r="CJ509" s="85"/>
      <c r="CK509" s="85"/>
      <c r="CL509" s="86"/>
    </row>
    <row r="510" spans="1:90" x14ac:dyDescent="0.3">
      <c r="A510" s="610"/>
      <c r="B510" s="197"/>
      <c r="C510" s="60"/>
      <c r="D510" s="60"/>
      <c r="E510" s="60" t="s">
        <v>220</v>
      </c>
      <c r="F510" s="39"/>
      <c r="G510" s="84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6"/>
      <c r="S510" s="84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6"/>
      <c r="AE510" s="87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3"/>
      <c r="AQ510" s="87"/>
      <c r="AR510" s="82"/>
      <c r="AS510" s="82"/>
      <c r="AT510" s="82"/>
      <c r="AU510" s="82"/>
      <c r="AV510" s="82"/>
      <c r="AW510" s="82"/>
      <c r="AX510" s="82"/>
      <c r="AY510" s="82"/>
      <c r="AZ510" s="85"/>
      <c r="BA510" s="85"/>
      <c r="BB510" s="86"/>
      <c r="BC510" s="84"/>
      <c r="BD510" s="85"/>
      <c r="BE510" s="85"/>
      <c r="BF510" s="85"/>
      <c r="BG510" s="85"/>
      <c r="BH510" s="85"/>
      <c r="BI510" s="85"/>
      <c r="BJ510" s="85"/>
      <c r="BK510" s="85"/>
      <c r="BL510" s="85"/>
      <c r="BM510" s="85"/>
      <c r="BN510" s="86"/>
      <c r="BO510" s="84"/>
      <c r="BP510" s="85"/>
      <c r="BQ510" s="85"/>
      <c r="BR510" s="85"/>
      <c r="BS510" s="85"/>
      <c r="BT510" s="85"/>
      <c r="BU510" s="85"/>
      <c r="BV510" s="85"/>
      <c r="BW510" s="85"/>
      <c r="BX510" s="85"/>
      <c r="BY510" s="85"/>
      <c r="BZ510" s="86"/>
      <c r="CA510" s="134"/>
      <c r="CB510" s="85"/>
      <c r="CC510" s="85"/>
      <c r="CD510" s="85"/>
      <c r="CE510" s="85"/>
      <c r="CF510" s="85"/>
      <c r="CG510" s="85"/>
      <c r="CH510" s="85"/>
      <c r="CI510" s="85"/>
      <c r="CJ510" s="85"/>
      <c r="CK510" s="85"/>
      <c r="CL510" s="86"/>
    </row>
    <row r="511" spans="1:90" x14ac:dyDescent="0.3">
      <c r="A511" s="610"/>
      <c r="B511" s="197"/>
      <c r="C511" s="60"/>
      <c r="D511" s="60"/>
      <c r="E511" s="60" t="s">
        <v>221</v>
      </c>
      <c r="F511" s="39"/>
      <c r="G511" s="84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6"/>
      <c r="S511" s="84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6"/>
      <c r="AE511" s="87"/>
      <c r="AF511" s="82"/>
      <c r="AG511" s="82"/>
      <c r="AH511" s="82"/>
      <c r="AI511" s="82"/>
      <c r="AJ511" s="82"/>
      <c r="AK511" s="82"/>
      <c r="AL511" s="82"/>
      <c r="AM511" s="82"/>
      <c r="AN511" s="82"/>
      <c r="AO511" s="82"/>
      <c r="AP511" s="83"/>
      <c r="AQ511" s="92"/>
      <c r="AR511" s="93"/>
      <c r="AS511" s="93"/>
      <c r="AT511" s="93"/>
      <c r="AU511" s="93"/>
      <c r="AV511" s="93"/>
      <c r="AW511" s="93"/>
      <c r="AX511" s="93"/>
      <c r="AY511" s="93"/>
      <c r="AZ511" s="93"/>
      <c r="BA511" s="93"/>
      <c r="BB511" s="88"/>
      <c r="BC511" s="92"/>
      <c r="BD511" s="93"/>
      <c r="BE511" s="85"/>
      <c r="BF511" s="85"/>
      <c r="BG511" s="85"/>
      <c r="BH511" s="85"/>
      <c r="BI511" s="85"/>
      <c r="BJ511" s="85"/>
      <c r="BK511" s="85"/>
      <c r="BL511" s="85"/>
      <c r="BM511" s="85"/>
      <c r="BN511" s="86"/>
      <c r="BO511" s="84"/>
      <c r="BP511" s="85"/>
      <c r="BQ511" s="85"/>
      <c r="BR511" s="85"/>
      <c r="BS511" s="85"/>
      <c r="BT511" s="85"/>
      <c r="BU511" s="85"/>
      <c r="BV511" s="85"/>
      <c r="BW511" s="85"/>
      <c r="BX511" s="85"/>
      <c r="BY511" s="85"/>
      <c r="BZ511" s="86"/>
      <c r="CA511" s="134"/>
      <c r="CB511" s="85"/>
      <c r="CC511" s="85"/>
      <c r="CD511" s="85"/>
      <c r="CE511" s="85"/>
      <c r="CF511" s="85"/>
      <c r="CG511" s="85"/>
      <c r="CH511" s="85"/>
      <c r="CI511" s="85"/>
      <c r="CJ511" s="85"/>
      <c r="CK511" s="85"/>
      <c r="CL511" s="86"/>
    </row>
    <row r="512" spans="1:90" x14ac:dyDescent="0.3">
      <c r="A512" s="610"/>
      <c r="B512" s="197"/>
      <c r="C512" s="60"/>
      <c r="D512" s="60"/>
      <c r="E512" s="60" t="s">
        <v>222</v>
      </c>
      <c r="F512" s="39"/>
      <c r="G512" s="84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6"/>
      <c r="S512" s="84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6"/>
      <c r="AE512" s="92"/>
      <c r="AF512" s="93"/>
      <c r="AG512" s="93"/>
      <c r="AH512" s="93"/>
      <c r="AI512" s="93"/>
      <c r="AJ512" s="93"/>
      <c r="AK512" s="82"/>
      <c r="AL512" s="82"/>
      <c r="AM512" s="82"/>
      <c r="AN512" s="82"/>
      <c r="AO512" s="82"/>
      <c r="AP512" s="83"/>
      <c r="AQ512" s="87"/>
      <c r="AR512" s="82"/>
      <c r="AS512" s="82"/>
      <c r="AT512" s="82"/>
      <c r="AU512" s="82"/>
      <c r="AV512" s="82"/>
      <c r="AW512" s="82"/>
      <c r="AX512" s="93"/>
      <c r="AY512" s="93"/>
      <c r="AZ512" s="93"/>
      <c r="BA512" s="93"/>
      <c r="BB512" s="88"/>
      <c r="BC512" s="92"/>
      <c r="BD512" s="93"/>
      <c r="BE512" s="85"/>
      <c r="BF512" s="85"/>
      <c r="BG512" s="85"/>
      <c r="BH512" s="85"/>
      <c r="BI512" s="85"/>
      <c r="BJ512" s="85"/>
      <c r="BK512" s="85"/>
      <c r="BL512" s="85"/>
      <c r="BM512" s="85"/>
      <c r="BN512" s="86"/>
      <c r="BO512" s="84"/>
      <c r="BP512" s="85"/>
      <c r="BQ512" s="85"/>
      <c r="BR512" s="85"/>
      <c r="BS512" s="85"/>
      <c r="BT512" s="85"/>
      <c r="BU512" s="85"/>
      <c r="BV512" s="85"/>
      <c r="BW512" s="85"/>
      <c r="BX512" s="85"/>
      <c r="BY512" s="85"/>
      <c r="BZ512" s="86"/>
      <c r="CA512" s="134"/>
      <c r="CB512" s="85"/>
      <c r="CC512" s="85"/>
      <c r="CD512" s="85"/>
      <c r="CE512" s="85"/>
      <c r="CF512" s="85"/>
      <c r="CG512" s="85"/>
      <c r="CH512" s="85"/>
      <c r="CI512" s="85"/>
      <c r="CJ512" s="85"/>
      <c r="CK512" s="85"/>
      <c r="CL512" s="86"/>
    </row>
    <row r="513" spans="1:90" x14ac:dyDescent="0.3">
      <c r="A513" s="610"/>
      <c r="B513" s="197"/>
      <c r="C513" s="60"/>
      <c r="D513" s="60"/>
      <c r="E513" s="60" t="s">
        <v>223</v>
      </c>
      <c r="F513" s="39"/>
      <c r="G513" s="84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6"/>
      <c r="S513" s="84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6"/>
      <c r="AE513" s="87"/>
      <c r="AF513" s="82"/>
      <c r="AG513" s="82"/>
      <c r="AH513" s="82"/>
      <c r="AI513" s="82"/>
      <c r="AJ513" s="82"/>
      <c r="AK513" s="82"/>
      <c r="AL513" s="82"/>
      <c r="AM513" s="82"/>
      <c r="AN513" s="82"/>
      <c r="AO513" s="82"/>
      <c r="AP513" s="83"/>
      <c r="AQ513" s="87"/>
      <c r="AR513" s="82"/>
      <c r="AS513" s="82"/>
      <c r="AT513" s="82"/>
      <c r="AU513" s="82"/>
      <c r="AV513" s="82"/>
      <c r="AW513" s="82"/>
      <c r="AX513" s="93"/>
      <c r="AY513" s="93"/>
      <c r="AZ513" s="93"/>
      <c r="BA513" s="93"/>
      <c r="BB513" s="88"/>
      <c r="BC513" s="92"/>
      <c r="BD513" s="93"/>
      <c r="BE513" s="85"/>
      <c r="BF513" s="85"/>
      <c r="BG513" s="85"/>
      <c r="BH513" s="85"/>
      <c r="BI513" s="85"/>
      <c r="BJ513" s="85"/>
      <c r="BK513" s="85"/>
      <c r="BL513" s="85"/>
      <c r="BM513" s="85"/>
      <c r="BN513" s="86"/>
      <c r="BO513" s="84"/>
      <c r="BP513" s="85"/>
      <c r="BQ513" s="85"/>
      <c r="BR513" s="85"/>
      <c r="BS513" s="85"/>
      <c r="BT513" s="85"/>
      <c r="BU513" s="85"/>
      <c r="BV513" s="85"/>
      <c r="BW513" s="85"/>
      <c r="BX513" s="85"/>
      <c r="BY513" s="85"/>
      <c r="BZ513" s="86"/>
      <c r="CA513" s="134"/>
      <c r="CB513" s="85"/>
      <c r="CC513" s="85"/>
      <c r="CD513" s="85"/>
      <c r="CE513" s="85"/>
      <c r="CF513" s="85"/>
      <c r="CG513" s="85"/>
      <c r="CH513" s="85"/>
      <c r="CI513" s="85"/>
      <c r="CJ513" s="85"/>
      <c r="CK513" s="85"/>
      <c r="CL513" s="86"/>
    </row>
    <row r="514" spans="1:90" x14ac:dyDescent="0.3">
      <c r="A514" s="610"/>
      <c r="B514" s="197"/>
      <c r="C514" s="60"/>
      <c r="D514" s="60"/>
      <c r="E514" s="60" t="s">
        <v>224</v>
      </c>
      <c r="F514" s="39"/>
      <c r="G514" s="84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6"/>
      <c r="S514" s="84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6"/>
      <c r="AE514" s="84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6"/>
      <c r="AQ514" s="84"/>
      <c r="AR514" s="85"/>
      <c r="AS514" s="85"/>
      <c r="AT514" s="82"/>
      <c r="AU514" s="82"/>
      <c r="AV514" s="82"/>
      <c r="AW514" s="82"/>
      <c r="AX514" s="85"/>
      <c r="AY514" s="85"/>
      <c r="AZ514" s="85"/>
      <c r="BA514" s="85"/>
      <c r="BB514" s="86"/>
      <c r="BC514" s="84"/>
      <c r="BD514" s="85"/>
      <c r="BE514" s="85"/>
      <c r="BF514" s="85"/>
      <c r="BG514" s="85"/>
      <c r="BH514" s="85"/>
      <c r="BI514" s="85"/>
      <c r="BJ514" s="85"/>
      <c r="BK514" s="85"/>
      <c r="BL514" s="85"/>
      <c r="BM514" s="85"/>
      <c r="BN514" s="86"/>
      <c r="BO514" s="84"/>
      <c r="BP514" s="85"/>
      <c r="BQ514" s="85"/>
      <c r="BR514" s="85"/>
      <c r="BS514" s="85"/>
      <c r="BT514" s="85"/>
      <c r="BU514" s="85"/>
      <c r="BV514" s="85"/>
      <c r="BW514" s="85"/>
      <c r="BX514" s="85"/>
      <c r="BY514" s="85"/>
      <c r="BZ514" s="86"/>
      <c r="CA514" s="134"/>
      <c r="CB514" s="85"/>
      <c r="CC514" s="85"/>
      <c r="CD514" s="85"/>
      <c r="CE514" s="85"/>
      <c r="CF514" s="85"/>
      <c r="CG514" s="85"/>
      <c r="CH514" s="85"/>
      <c r="CI514" s="85"/>
      <c r="CJ514" s="85"/>
      <c r="CK514" s="85"/>
      <c r="CL514" s="86"/>
    </row>
    <row r="515" spans="1:90" x14ac:dyDescent="0.3">
      <c r="A515" s="610"/>
      <c r="B515" s="197"/>
      <c r="C515" s="60"/>
      <c r="D515" s="60"/>
      <c r="E515" s="60" t="s">
        <v>225</v>
      </c>
      <c r="F515" s="39"/>
      <c r="G515" s="84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6"/>
      <c r="S515" s="84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6"/>
      <c r="AE515" s="84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6"/>
      <c r="AQ515" s="84"/>
      <c r="AR515" s="85"/>
      <c r="AS515" s="85"/>
      <c r="AT515" s="85"/>
      <c r="AU515" s="85"/>
      <c r="AV515" s="85"/>
      <c r="AW515" s="82"/>
      <c r="AX515" s="82"/>
      <c r="AY515" s="82"/>
      <c r="AZ515" s="85"/>
      <c r="BA515" s="85"/>
      <c r="BB515" s="86"/>
      <c r="BC515" s="84"/>
      <c r="BD515" s="85"/>
      <c r="BE515" s="85"/>
      <c r="BF515" s="85"/>
      <c r="BG515" s="85"/>
      <c r="BH515" s="85"/>
      <c r="BI515" s="85"/>
      <c r="BJ515" s="85"/>
      <c r="BK515" s="85"/>
      <c r="BL515" s="85"/>
      <c r="BM515" s="85"/>
      <c r="BN515" s="86"/>
      <c r="BO515" s="84"/>
      <c r="BP515" s="85"/>
      <c r="BQ515" s="85"/>
      <c r="BR515" s="85"/>
      <c r="BS515" s="85"/>
      <c r="BT515" s="85"/>
      <c r="BU515" s="85"/>
      <c r="BV515" s="85"/>
      <c r="BW515" s="85"/>
      <c r="BX515" s="85"/>
      <c r="BY515" s="85"/>
      <c r="BZ515" s="86"/>
      <c r="CA515" s="134"/>
      <c r="CB515" s="85"/>
      <c r="CC515" s="85"/>
      <c r="CD515" s="85"/>
      <c r="CE515" s="85"/>
      <c r="CF515" s="85"/>
      <c r="CG515" s="85"/>
      <c r="CH515" s="85"/>
      <c r="CI515" s="85"/>
      <c r="CJ515" s="85"/>
      <c r="CK515" s="85"/>
      <c r="CL515" s="86"/>
    </row>
    <row r="516" spans="1:90" x14ac:dyDescent="0.3">
      <c r="A516" s="610"/>
      <c r="B516" s="197"/>
      <c r="C516" s="60"/>
      <c r="D516" s="60"/>
      <c r="E516" s="60" t="s">
        <v>226</v>
      </c>
      <c r="F516" s="39"/>
      <c r="G516" s="84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6"/>
      <c r="S516" s="84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6"/>
      <c r="AE516" s="84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6"/>
      <c r="AQ516" s="84"/>
      <c r="AR516" s="85"/>
      <c r="AS516" s="85"/>
      <c r="AT516" s="85"/>
      <c r="AU516" s="85"/>
      <c r="AV516" s="85"/>
      <c r="AW516" s="82"/>
      <c r="AX516" s="82"/>
      <c r="AY516" s="82"/>
      <c r="AZ516" s="82"/>
      <c r="BA516" s="82"/>
      <c r="BB516" s="83"/>
      <c r="BC516" s="84"/>
      <c r="BD516" s="85"/>
      <c r="BE516" s="85"/>
      <c r="BF516" s="85"/>
      <c r="BG516" s="85"/>
      <c r="BH516" s="85"/>
      <c r="BI516" s="85"/>
      <c r="BJ516" s="85"/>
      <c r="BK516" s="85"/>
      <c r="BL516" s="85"/>
      <c r="BM516" s="85"/>
      <c r="BN516" s="86"/>
      <c r="BO516" s="84"/>
      <c r="BP516" s="85"/>
      <c r="BQ516" s="85"/>
      <c r="BR516" s="85"/>
      <c r="BS516" s="85"/>
      <c r="BT516" s="85"/>
      <c r="BU516" s="85"/>
      <c r="BV516" s="85"/>
      <c r="BW516" s="85"/>
      <c r="BX516" s="85"/>
      <c r="BY516" s="85"/>
      <c r="BZ516" s="86"/>
      <c r="CA516" s="134"/>
      <c r="CB516" s="85"/>
      <c r="CC516" s="85"/>
      <c r="CD516" s="85"/>
      <c r="CE516" s="85"/>
      <c r="CF516" s="85"/>
      <c r="CG516" s="85"/>
      <c r="CH516" s="85"/>
      <c r="CI516" s="85"/>
      <c r="CJ516" s="85"/>
      <c r="CK516" s="85"/>
      <c r="CL516" s="86"/>
    </row>
    <row r="517" spans="1:90" ht="15" thickBot="1" x14ac:dyDescent="0.35">
      <c r="A517" s="611"/>
      <c r="B517" s="193"/>
      <c r="C517" s="58" t="s">
        <v>125</v>
      </c>
      <c r="D517" s="58"/>
      <c r="E517" s="43" t="s">
        <v>160</v>
      </c>
      <c r="F517" s="199">
        <v>29990000</v>
      </c>
      <c r="G517" s="96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8"/>
      <c r="S517" s="96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8"/>
      <c r="AE517" s="96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8"/>
      <c r="AQ517" s="96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8"/>
      <c r="BC517" s="96"/>
      <c r="BD517" s="97"/>
      <c r="BE517" s="97"/>
      <c r="BF517" s="97"/>
      <c r="BG517" s="97"/>
      <c r="BH517" s="97"/>
      <c r="BI517" s="97"/>
      <c r="BJ517" s="97"/>
      <c r="BK517" s="97"/>
      <c r="BL517" s="97"/>
      <c r="BM517" s="97"/>
      <c r="BN517" s="98"/>
      <c r="BO517" s="96"/>
      <c r="BP517" s="97"/>
      <c r="BQ517" s="97"/>
      <c r="BR517" s="97"/>
      <c r="BS517" s="97"/>
      <c r="BT517" s="97"/>
      <c r="BU517" s="97"/>
      <c r="BV517" s="97"/>
      <c r="BW517" s="97"/>
      <c r="BX517" s="97"/>
      <c r="BY517" s="97"/>
      <c r="BZ517" s="98"/>
      <c r="CA517" s="135"/>
      <c r="CB517" s="97"/>
      <c r="CC517" s="97"/>
      <c r="CD517" s="97"/>
      <c r="CE517" s="97"/>
      <c r="CF517" s="97"/>
      <c r="CG517" s="97"/>
      <c r="CH517" s="97"/>
      <c r="CI517" s="97"/>
      <c r="CJ517" s="97"/>
      <c r="CK517" s="97"/>
      <c r="CL517" s="98"/>
    </row>
    <row r="518" spans="1:90" x14ac:dyDescent="0.3">
      <c r="A518" s="609" t="s">
        <v>479</v>
      </c>
      <c r="B518" s="192">
        <v>313</v>
      </c>
      <c r="C518" s="56" t="s">
        <v>127</v>
      </c>
      <c r="D518" s="56" t="s">
        <v>112</v>
      </c>
      <c r="E518" s="56"/>
      <c r="F518" s="38"/>
      <c r="G518" s="76">
        <v>1</v>
      </c>
      <c r="H518" s="77">
        <v>2</v>
      </c>
      <c r="I518" s="77">
        <v>3</v>
      </c>
      <c r="J518" s="77">
        <v>4</v>
      </c>
      <c r="K518" s="77">
        <v>5</v>
      </c>
      <c r="L518" s="77">
        <v>6</v>
      </c>
      <c r="M518" s="77">
        <v>7</v>
      </c>
      <c r="N518" s="77">
        <v>8</v>
      </c>
      <c r="O518" s="77">
        <v>9</v>
      </c>
      <c r="P518" s="77">
        <v>10</v>
      </c>
      <c r="Q518" s="77">
        <v>11</v>
      </c>
      <c r="R518" s="78">
        <v>12</v>
      </c>
      <c r="S518" s="76">
        <v>1</v>
      </c>
      <c r="T518" s="77">
        <v>2</v>
      </c>
      <c r="U518" s="77">
        <v>3</v>
      </c>
      <c r="V518" s="77">
        <v>4</v>
      </c>
      <c r="W518" s="77">
        <v>5</v>
      </c>
      <c r="X518" s="77">
        <v>6</v>
      </c>
      <c r="Y518" s="77">
        <v>7</v>
      </c>
      <c r="Z518" s="77">
        <v>8</v>
      </c>
      <c r="AA518" s="77">
        <v>9</v>
      </c>
      <c r="AB518" s="77">
        <v>10</v>
      </c>
      <c r="AC518" s="77">
        <v>11</v>
      </c>
      <c r="AD518" s="78">
        <v>12</v>
      </c>
      <c r="AE518" s="76">
        <v>1</v>
      </c>
      <c r="AF518" s="77">
        <v>2</v>
      </c>
      <c r="AG518" s="77">
        <v>3</v>
      </c>
      <c r="AH518" s="77">
        <v>4</v>
      </c>
      <c r="AI518" s="77">
        <v>5</v>
      </c>
      <c r="AJ518" s="77">
        <v>6</v>
      </c>
      <c r="AK518" s="77">
        <v>7</v>
      </c>
      <c r="AL518" s="77">
        <v>8</v>
      </c>
      <c r="AM518" s="77">
        <v>9</v>
      </c>
      <c r="AN518" s="77">
        <v>10</v>
      </c>
      <c r="AO518" s="77">
        <v>11</v>
      </c>
      <c r="AP518" s="78">
        <v>12</v>
      </c>
      <c r="AQ518" s="76">
        <v>1</v>
      </c>
      <c r="AR518" s="77">
        <v>2</v>
      </c>
      <c r="AS518" s="77">
        <v>3</v>
      </c>
      <c r="AT518" s="77">
        <v>4</v>
      </c>
      <c r="AU518" s="77">
        <v>5</v>
      </c>
      <c r="AV518" s="77">
        <v>6</v>
      </c>
      <c r="AW518" s="77">
        <v>7</v>
      </c>
      <c r="AX518" s="77">
        <v>8</v>
      </c>
      <c r="AY518" s="77">
        <v>9</v>
      </c>
      <c r="AZ518" s="77">
        <v>10</v>
      </c>
      <c r="BA518" s="77">
        <v>11</v>
      </c>
      <c r="BB518" s="78">
        <v>12</v>
      </c>
      <c r="BC518" s="76">
        <v>1</v>
      </c>
      <c r="BD518" s="77">
        <v>2</v>
      </c>
      <c r="BE518" s="77">
        <v>3</v>
      </c>
      <c r="BF518" s="77">
        <v>4</v>
      </c>
      <c r="BG518" s="77">
        <v>5</v>
      </c>
      <c r="BH518" s="77">
        <v>6</v>
      </c>
      <c r="BI518" s="77">
        <v>7</v>
      </c>
      <c r="BJ518" s="77">
        <v>8</v>
      </c>
      <c r="BK518" s="77">
        <v>9</v>
      </c>
      <c r="BL518" s="77">
        <v>10</v>
      </c>
      <c r="BM518" s="77">
        <v>11</v>
      </c>
      <c r="BN518" s="78">
        <v>12</v>
      </c>
      <c r="BO518" s="76">
        <v>1</v>
      </c>
      <c r="BP518" s="77">
        <v>2</v>
      </c>
      <c r="BQ518" s="77">
        <v>3</v>
      </c>
      <c r="BR518" s="77">
        <v>4</v>
      </c>
      <c r="BS518" s="77">
        <v>5</v>
      </c>
      <c r="BT518" s="77">
        <v>6</v>
      </c>
      <c r="BU518" s="77">
        <v>7</v>
      </c>
      <c r="BV518" s="77">
        <v>8</v>
      </c>
      <c r="BW518" s="77">
        <v>9</v>
      </c>
      <c r="BX518" s="77">
        <v>10</v>
      </c>
      <c r="BY518" s="77">
        <v>11</v>
      </c>
      <c r="BZ518" s="78">
        <v>12</v>
      </c>
      <c r="CA518" s="133">
        <v>1</v>
      </c>
      <c r="CB518" s="77">
        <v>2</v>
      </c>
      <c r="CC518" s="77">
        <v>3</v>
      </c>
      <c r="CD518" s="77">
        <v>4</v>
      </c>
      <c r="CE518" s="77">
        <v>5</v>
      </c>
      <c r="CF518" s="77">
        <v>6</v>
      </c>
      <c r="CG518" s="77">
        <v>7</v>
      </c>
      <c r="CH518" s="77">
        <v>8</v>
      </c>
      <c r="CI518" s="77">
        <v>9</v>
      </c>
      <c r="CJ518" s="77">
        <v>10</v>
      </c>
      <c r="CK518" s="77">
        <v>11</v>
      </c>
      <c r="CL518" s="78">
        <v>12</v>
      </c>
    </row>
    <row r="519" spans="1:90" x14ac:dyDescent="0.3">
      <c r="A519" s="610"/>
      <c r="B519" s="197"/>
      <c r="C519" s="60"/>
      <c r="D519" s="60"/>
      <c r="E519" s="62" t="s">
        <v>109</v>
      </c>
      <c r="F519" s="39"/>
      <c r="G519" s="92"/>
      <c r="H519" s="93"/>
      <c r="I519" s="93"/>
      <c r="J519" s="93"/>
      <c r="K519" s="93"/>
      <c r="L519" s="93"/>
      <c r="M519" s="85"/>
      <c r="N519" s="85"/>
      <c r="O519" s="85"/>
      <c r="P519" s="85"/>
      <c r="Q519" s="85"/>
      <c r="R519" s="86"/>
      <c r="S519" s="92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88"/>
      <c r="AE519" s="92"/>
      <c r="AF519" s="93"/>
      <c r="AG519" s="93"/>
      <c r="AH519" s="93"/>
      <c r="AI519" s="93"/>
      <c r="AJ519" s="93"/>
      <c r="AK519" s="93"/>
      <c r="AL519" s="93"/>
      <c r="AM519" s="93"/>
      <c r="AN519" s="93"/>
      <c r="AO519" s="93"/>
      <c r="AP519" s="88"/>
      <c r="AQ519" s="92"/>
      <c r="AR519" s="93"/>
      <c r="AS519" s="93"/>
      <c r="AT519" s="93"/>
      <c r="AU519" s="93"/>
      <c r="AV519" s="93"/>
      <c r="AW519" s="93"/>
      <c r="AX519" s="93"/>
      <c r="AY519" s="93"/>
      <c r="AZ519" s="93"/>
      <c r="BA519" s="93"/>
      <c r="BB519" s="88"/>
      <c r="BC519" s="84"/>
      <c r="BD519" s="85"/>
      <c r="BE519" s="85"/>
      <c r="BF519" s="85"/>
      <c r="BG519" s="85"/>
      <c r="BH519" s="85"/>
      <c r="BI519" s="85"/>
      <c r="BJ519" s="85"/>
      <c r="BK519" s="85"/>
      <c r="BL519" s="85"/>
      <c r="BM519" s="85"/>
      <c r="BN519" s="86"/>
      <c r="BO519" s="84"/>
      <c r="BP519" s="85"/>
      <c r="BQ519" s="85"/>
      <c r="BR519" s="85"/>
      <c r="BS519" s="85"/>
      <c r="BT519" s="85"/>
      <c r="BU519" s="85"/>
      <c r="BV519" s="85"/>
      <c r="BW519" s="85"/>
      <c r="BX519" s="85"/>
      <c r="BY519" s="85"/>
      <c r="BZ519" s="86"/>
      <c r="CA519" s="134"/>
      <c r="CB519" s="85"/>
      <c r="CC519" s="85"/>
      <c r="CD519" s="85"/>
      <c r="CE519" s="85"/>
      <c r="CF519" s="85"/>
      <c r="CG519" s="85"/>
      <c r="CH519" s="85"/>
      <c r="CI519" s="85"/>
      <c r="CJ519" s="85"/>
      <c r="CK519" s="85"/>
      <c r="CL519" s="86"/>
    </row>
    <row r="520" spans="1:90" x14ac:dyDescent="0.3">
      <c r="A520" s="610"/>
      <c r="B520" s="197"/>
      <c r="C520" s="60"/>
      <c r="D520" s="60"/>
      <c r="E520" s="62" t="s">
        <v>250</v>
      </c>
      <c r="F520" s="39"/>
      <c r="G520" s="92"/>
      <c r="H520" s="93"/>
      <c r="I520" s="93"/>
      <c r="J520" s="93"/>
      <c r="K520" s="93"/>
      <c r="L520" s="93"/>
      <c r="M520" s="85"/>
      <c r="N520" s="85"/>
      <c r="O520" s="85"/>
      <c r="P520" s="85"/>
      <c r="Q520" s="85"/>
      <c r="R520" s="86"/>
      <c r="S520" s="92"/>
      <c r="T520" s="93"/>
      <c r="U520" s="82"/>
      <c r="V520" s="82"/>
      <c r="W520" s="82"/>
      <c r="X520" s="82"/>
      <c r="Y520" s="82"/>
      <c r="Z520" s="82"/>
      <c r="AA520" s="93"/>
      <c r="AB520" s="93"/>
      <c r="AC520" s="93"/>
      <c r="AD520" s="88"/>
      <c r="AE520" s="92"/>
      <c r="AF520" s="93"/>
      <c r="AG520" s="93"/>
      <c r="AH520" s="93"/>
      <c r="AI520" s="93"/>
      <c r="AJ520" s="93"/>
      <c r="AK520" s="93"/>
      <c r="AL520" s="93"/>
      <c r="AM520" s="93"/>
      <c r="AN520" s="93"/>
      <c r="AO520" s="93"/>
      <c r="AP520" s="88"/>
      <c r="AQ520" s="92"/>
      <c r="AR520" s="93"/>
      <c r="AS520" s="93"/>
      <c r="AT520" s="93"/>
      <c r="AU520" s="93"/>
      <c r="AV520" s="93"/>
      <c r="AW520" s="93"/>
      <c r="AX520" s="93"/>
      <c r="AY520" s="93"/>
      <c r="AZ520" s="93"/>
      <c r="BA520" s="93"/>
      <c r="BB520" s="88"/>
      <c r="BC520" s="84"/>
      <c r="BD520" s="85"/>
      <c r="BE520" s="85"/>
      <c r="BF520" s="85"/>
      <c r="BG520" s="85"/>
      <c r="BH520" s="85"/>
      <c r="BI520" s="85"/>
      <c r="BJ520" s="85"/>
      <c r="BK520" s="85"/>
      <c r="BL520" s="85"/>
      <c r="BM520" s="85"/>
      <c r="BN520" s="86"/>
      <c r="BO520" s="84"/>
      <c r="BP520" s="85"/>
      <c r="BQ520" s="85"/>
      <c r="BR520" s="85"/>
      <c r="BS520" s="85"/>
      <c r="BT520" s="85"/>
      <c r="BU520" s="85"/>
      <c r="BV520" s="85"/>
      <c r="BW520" s="85"/>
      <c r="BX520" s="85"/>
      <c r="BY520" s="85"/>
      <c r="BZ520" s="86"/>
      <c r="CA520" s="134"/>
      <c r="CB520" s="85"/>
      <c r="CC520" s="85"/>
      <c r="CD520" s="85"/>
      <c r="CE520" s="85"/>
      <c r="CF520" s="85"/>
      <c r="CG520" s="85"/>
      <c r="CH520" s="85"/>
      <c r="CI520" s="85"/>
      <c r="CJ520" s="85"/>
      <c r="CK520" s="85"/>
      <c r="CL520" s="86"/>
    </row>
    <row r="521" spans="1:90" x14ac:dyDescent="0.3">
      <c r="A521" s="610"/>
      <c r="B521" s="197"/>
      <c r="C521" s="60"/>
      <c r="D521" s="60"/>
      <c r="E521" s="62" t="s">
        <v>167</v>
      </c>
      <c r="F521" s="39"/>
      <c r="G521" s="84"/>
      <c r="H521" s="85"/>
      <c r="I521" s="85"/>
      <c r="J521" s="85"/>
      <c r="K521" s="93"/>
      <c r="L521" s="93"/>
      <c r="M521" s="93"/>
      <c r="N521" s="93"/>
      <c r="O521" s="93"/>
      <c r="P521" s="93"/>
      <c r="Q521" s="93"/>
      <c r="R521" s="88"/>
      <c r="S521" s="92"/>
      <c r="T521" s="93"/>
      <c r="U521" s="93"/>
      <c r="V521" s="93"/>
      <c r="W521" s="93"/>
      <c r="X521" s="93"/>
      <c r="Y521" s="93"/>
      <c r="Z521" s="93"/>
      <c r="AA521" s="82"/>
      <c r="AB521" s="82"/>
      <c r="AC521" s="82"/>
      <c r="AD521" s="83"/>
      <c r="AE521" s="92"/>
      <c r="AF521" s="93"/>
      <c r="AG521" s="93"/>
      <c r="AH521" s="93"/>
      <c r="AI521" s="93"/>
      <c r="AJ521" s="93"/>
      <c r="AK521" s="93"/>
      <c r="AL521" s="93"/>
      <c r="AM521" s="93"/>
      <c r="AN521" s="93"/>
      <c r="AO521" s="93"/>
      <c r="AP521" s="88"/>
      <c r="AQ521" s="92"/>
      <c r="AR521" s="93"/>
      <c r="AS521" s="93"/>
      <c r="AT521" s="93"/>
      <c r="AU521" s="93"/>
      <c r="AV521" s="93"/>
      <c r="AW521" s="93"/>
      <c r="AX521" s="93"/>
      <c r="AY521" s="93"/>
      <c r="AZ521" s="93"/>
      <c r="BA521" s="93"/>
      <c r="BB521" s="88"/>
      <c r="BC521" s="84"/>
      <c r="BD521" s="85"/>
      <c r="BE521" s="85"/>
      <c r="BF521" s="85"/>
      <c r="BG521" s="85"/>
      <c r="BH521" s="85"/>
      <c r="BI521" s="85"/>
      <c r="BJ521" s="85"/>
      <c r="BK521" s="85"/>
      <c r="BL521" s="85"/>
      <c r="BM521" s="85"/>
      <c r="BN521" s="86"/>
      <c r="BO521" s="84"/>
      <c r="BP521" s="85"/>
      <c r="BQ521" s="85"/>
      <c r="BR521" s="85"/>
      <c r="BS521" s="85"/>
      <c r="BT521" s="85"/>
      <c r="BU521" s="85"/>
      <c r="BV521" s="85"/>
      <c r="BW521" s="85"/>
      <c r="BX521" s="85"/>
      <c r="BY521" s="85"/>
      <c r="BZ521" s="86"/>
      <c r="CA521" s="134"/>
      <c r="CB521" s="85"/>
      <c r="CC521" s="85"/>
      <c r="CD521" s="85"/>
      <c r="CE521" s="85"/>
      <c r="CF521" s="85"/>
      <c r="CG521" s="85"/>
      <c r="CH521" s="85"/>
      <c r="CI521" s="85"/>
      <c r="CJ521" s="85"/>
      <c r="CK521" s="85"/>
      <c r="CL521" s="86"/>
    </row>
    <row r="522" spans="1:90" x14ac:dyDescent="0.3">
      <c r="A522" s="610"/>
      <c r="B522" s="197"/>
      <c r="C522" s="60"/>
      <c r="D522" s="60"/>
      <c r="E522" s="62" t="s">
        <v>199</v>
      </c>
      <c r="F522" s="39"/>
      <c r="G522" s="84"/>
      <c r="H522" s="85"/>
      <c r="I522" s="85"/>
      <c r="J522" s="85"/>
      <c r="K522" s="93"/>
      <c r="L522" s="93"/>
      <c r="M522" s="93"/>
      <c r="N522" s="93"/>
      <c r="O522" s="93"/>
      <c r="P522" s="93"/>
      <c r="Q522" s="93"/>
      <c r="R522" s="88"/>
      <c r="S522" s="92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83"/>
      <c r="AE522" s="87"/>
      <c r="AF522" s="82"/>
      <c r="AG522" s="82"/>
      <c r="AH522" s="82"/>
      <c r="AI522" s="82"/>
      <c r="AJ522" s="93"/>
      <c r="AK522" s="93"/>
      <c r="AL522" s="93"/>
      <c r="AM522" s="93"/>
      <c r="AN522" s="93"/>
      <c r="AO522" s="93"/>
      <c r="AP522" s="88"/>
      <c r="AQ522" s="92"/>
      <c r="AR522" s="93"/>
      <c r="AS522" s="93"/>
      <c r="AT522" s="93"/>
      <c r="AU522" s="93"/>
      <c r="AV522" s="93"/>
      <c r="AW522" s="93"/>
      <c r="AX522" s="93"/>
      <c r="AY522" s="93"/>
      <c r="AZ522" s="93"/>
      <c r="BA522" s="93"/>
      <c r="BB522" s="88"/>
      <c r="BC522" s="84"/>
      <c r="BD522" s="85"/>
      <c r="BE522" s="85"/>
      <c r="BF522" s="85"/>
      <c r="BG522" s="85"/>
      <c r="BH522" s="85"/>
      <c r="BI522" s="85"/>
      <c r="BJ522" s="85"/>
      <c r="BK522" s="85"/>
      <c r="BL522" s="85"/>
      <c r="BM522" s="85"/>
      <c r="BN522" s="86"/>
      <c r="BO522" s="84"/>
      <c r="BP522" s="85"/>
      <c r="BQ522" s="85"/>
      <c r="BR522" s="85"/>
      <c r="BS522" s="85"/>
      <c r="BT522" s="85"/>
      <c r="BU522" s="85"/>
      <c r="BV522" s="85"/>
      <c r="BW522" s="85"/>
      <c r="BX522" s="85"/>
      <c r="BY522" s="85"/>
      <c r="BZ522" s="86"/>
      <c r="CA522" s="134"/>
      <c r="CB522" s="85"/>
      <c r="CC522" s="85"/>
      <c r="CD522" s="85"/>
      <c r="CE522" s="85"/>
      <c r="CF522" s="85"/>
      <c r="CG522" s="85"/>
      <c r="CH522" s="85"/>
      <c r="CI522" s="85"/>
      <c r="CJ522" s="85"/>
      <c r="CK522" s="85"/>
      <c r="CL522" s="86"/>
    </row>
    <row r="523" spans="1:90" x14ac:dyDescent="0.3">
      <c r="A523" s="610"/>
      <c r="B523" s="197"/>
      <c r="C523" s="60"/>
      <c r="D523" s="60"/>
      <c r="E523" s="62" t="s">
        <v>209</v>
      </c>
      <c r="F523" s="39"/>
      <c r="G523" s="84"/>
      <c r="H523" s="85"/>
      <c r="I523" s="85"/>
      <c r="J523" s="85"/>
      <c r="K523" s="93"/>
      <c r="L523" s="93"/>
      <c r="M523" s="93"/>
      <c r="N523" s="93"/>
      <c r="O523" s="93"/>
      <c r="P523" s="93"/>
      <c r="Q523" s="93"/>
      <c r="R523" s="88"/>
      <c r="S523" s="92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88"/>
      <c r="AE523" s="92"/>
      <c r="AF523" s="93"/>
      <c r="AG523" s="93"/>
      <c r="AH523" s="93"/>
      <c r="AI523" s="82"/>
      <c r="AJ523" s="82"/>
      <c r="AK523" s="82"/>
      <c r="AL523" s="93"/>
      <c r="AM523" s="93"/>
      <c r="AN523" s="93"/>
      <c r="AO523" s="93"/>
      <c r="AP523" s="88"/>
      <c r="AQ523" s="92"/>
      <c r="AR523" s="93"/>
      <c r="AS523" s="93"/>
      <c r="AT523" s="93"/>
      <c r="AU523" s="93"/>
      <c r="AV523" s="93"/>
      <c r="AW523" s="93"/>
      <c r="AX523" s="93"/>
      <c r="AY523" s="93"/>
      <c r="AZ523" s="93"/>
      <c r="BA523" s="93"/>
      <c r="BB523" s="88"/>
      <c r="BC523" s="84"/>
      <c r="BD523" s="85"/>
      <c r="BE523" s="85"/>
      <c r="BF523" s="85"/>
      <c r="BG523" s="85"/>
      <c r="BH523" s="85"/>
      <c r="BI523" s="85"/>
      <c r="BJ523" s="85"/>
      <c r="BK523" s="85"/>
      <c r="BL523" s="85"/>
      <c r="BM523" s="85"/>
      <c r="BN523" s="86"/>
      <c r="BO523" s="84"/>
      <c r="BP523" s="85"/>
      <c r="BQ523" s="85"/>
      <c r="BR523" s="85"/>
      <c r="BS523" s="85"/>
      <c r="BT523" s="85"/>
      <c r="BU523" s="85"/>
      <c r="BV523" s="85"/>
      <c r="BW523" s="85"/>
      <c r="BX523" s="85"/>
      <c r="BY523" s="85"/>
      <c r="BZ523" s="86"/>
      <c r="CA523" s="134"/>
      <c r="CB523" s="85"/>
      <c r="CC523" s="85"/>
      <c r="CD523" s="85"/>
      <c r="CE523" s="85"/>
      <c r="CF523" s="85"/>
      <c r="CG523" s="85"/>
      <c r="CH523" s="85"/>
      <c r="CI523" s="85"/>
      <c r="CJ523" s="85"/>
      <c r="CK523" s="85"/>
      <c r="CL523" s="86"/>
    </row>
    <row r="524" spans="1:90" x14ac:dyDescent="0.3">
      <c r="A524" s="610"/>
      <c r="B524" s="197"/>
      <c r="C524" s="60"/>
      <c r="D524" s="60" t="s">
        <v>113</v>
      </c>
      <c r="E524" s="60"/>
      <c r="F524" s="39"/>
      <c r="G524" s="84"/>
      <c r="H524" s="85"/>
      <c r="I524" s="85"/>
      <c r="J524" s="85"/>
      <c r="K524" s="93"/>
      <c r="L524" s="93"/>
      <c r="M524" s="93"/>
      <c r="N524" s="93"/>
      <c r="O524" s="93"/>
      <c r="P524" s="93"/>
      <c r="Q524" s="93"/>
      <c r="R524" s="88"/>
      <c r="S524" s="92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88"/>
      <c r="AE524" s="92"/>
      <c r="AF524" s="93"/>
      <c r="AG524" s="93"/>
      <c r="AH524" s="93"/>
      <c r="AI524" s="93"/>
      <c r="AJ524" s="93"/>
      <c r="AK524" s="93"/>
      <c r="AL524" s="93"/>
      <c r="AM524" s="93"/>
      <c r="AN524" s="93"/>
      <c r="AO524" s="93"/>
      <c r="AP524" s="88"/>
      <c r="AQ524" s="92"/>
      <c r="AR524" s="93"/>
      <c r="AS524" s="93"/>
      <c r="AT524" s="93"/>
      <c r="AU524" s="93"/>
      <c r="AV524" s="93"/>
      <c r="AW524" s="93"/>
      <c r="AX524" s="93"/>
      <c r="AY524" s="93"/>
      <c r="AZ524" s="93"/>
      <c r="BA524" s="93"/>
      <c r="BB524" s="88"/>
      <c r="BC524" s="84"/>
      <c r="BD524" s="85"/>
      <c r="BE524" s="85"/>
      <c r="BF524" s="85"/>
      <c r="BG524" s="85"/>
      <c r="BH524" s="85"/>
      <c r="BI524" s="85"/>
      <c r="BJ524" s="85"/>
      <c r="BK524" s="85"/>
      <c r="BL524" s="85"/>
      <c r="BM524" s="85"/>
      <c r="BN524" s="86"/>
      <c r="BO524" s="84"/>
      <c r="BP524" s="85"/>
      <c r="BQ524" s="85"/>
      <c r="BR524" s="85"/>
      <c r="BS524" s="85"/>
      <c r="BT524" s="85"/>
      <c r="BU524" s="85"/>
      <c r="BV524" s="85"/>
      <c r="BW524" s="85"/>
      <c r="BX524" s="85"/>
      <c r="BY524" s="85"/>
      <c r="BZ524" s="86"/>
      <c r="CA524" s="134"/>
      <c r="CB524" s="85"/>
      <c r="CC524" s="85"/>
      <c r="CD524" s="85"/>
      <c r="CE524" s="85"/>
      <c r="CF524" s="85"/>
      <c r="CG524" s="85"/>
      <c r="CH524" s="85"/>
      <c r="CI524" s="85"/>
      <c r="CJ524" s="85"/>
      <c r="CK524" s="85"/>
      <c r="CL524" s="86"/>
    </row>
    <row r="525" spans="1:90" x14ac:dyDescent="0.3">
      <c r="A525" s="610"/>
      <c r="B525" s="197"/>
      <c r="C525" s="60"/>
      <c r="D525" s="60"/>
      <c r="E525" s="62" t="s">
        <v>230</v>
      </c>
      <c r="F525" s="39"/>
      <c r="G525" s="84"/>
      <c r="H525" s="85"/>
      <c r="I525" s="85"/>
      <c r="J525" s="85"/>
      <c r="K525" s="93"/>
      <c r="L525" s="93"/>
      <c r="M525" s="93"/>
      <c r="N525" s="93"/>
      <c r="O525" s="93"/>
      <c r="P525" s="93"/>
      <c r="Q525" s="93"/>
      <c r="R525" s="88"/>
      <c r="S525" s="92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88"/>
      <c r="AE525" s="92"/>
      <c r="AF525" s="93"/>
      <c r="AG525" s="93"/>
      <c r="AH525" s="93"/>
      <c r="AI525" s="93"/>
      <c r="AJ525" s="93"/>
      <c r="AK525" s="90"/>
      <c r="AL525" s="93"/>
      <c r="AM525" s="93"/>
      <c r="AN525" s="93"/>
      <c r="AO525" s="93"/>
      <c r="AP525" s="88"/>
      <c r="AQ525" s="92"/>
      <c r="AR525" s="93"/>
      <c r="AS525" s="93"/>
      <c r="AT525" s="93"/>
      <c r="AU525" s="93"/>
      <c r="AV525" s="93"/>
      <c r="AW525" s="93"/>
      <c r="AX525" s="93"/>
      <c r="AY525" s="93"/>
      <c r="AZ525" s="93"/>
      <c r="BA525" s="93"/>
      <c r="BB525" s="88"/>
      <c r="BC525" s="84"/>
      <c r="BD525" s="85"/>
      <c r="BE525" s="85"/>
      <c r="BF525" s="85"/>
      <c r="BG525" s="85"/>
      <c r="BH525" s="85"/>
      <c r="BI525" s="85"/>
      <c r="BJ525" s="85"/>
      <c r="BK525" s="85"/>
      <c r="BL525" s="85"/>
      <c r="BM525" s="85"/>
      <c r="BN525" s="86"/>
      <c r="BO525" s="84"/>
      <c r="BP525" s="85"/>
      <c r="BQ525" s="85"/>
      <c r="BR525" s="85"/>
      <c r="BS525" s="85"/>
      <c r="BT525" s="85"/>
      <c r="BU525" s="85"/>
      <c r="BV525" s="85"/>
      <c r="BW525" s="85"/>
      <c r="BX525" s="85"/>
      <c r="BY525" s="85"/>
      <c r="BZ525" s="86"/>
      <c r="CA525" s="134"/>
      <c r="CB525" s="85"/>
      <c r="CC525" s="85"/>
      <c r="CD525" s="85"/>
      <c r="CE525" s="85"/>
      <c r="CF525" s="85"/>
      <c r="CG525" s="85"/>
      <c r="CH525" s="85"/>
      <c r="CI525" s="85"/>
      <c r="CJ525" s="85"/>
      <c r="CK525" s="85"/>
      <c r="CL525" s="86"/>
    </row>
    <row r="526" spans="1:90" x14ac:dyDescent="0.3">
      <c r="A526" s="610"/>
      <c r="B526" s="197"/>
      <c r="C526" s="60"/>
      <c r="D526" s="60"/>
      <c r="E526" s="62" t="s">
        <v>210</v>
      </c>
      <c r="F526" s="39"/>
      <c r="G526" s="84"/>
      <c r="H526" s="85"/>
      <c r="I526" s="85"/>
      <c r="J526" s="85"/>
      <c r="K526" s="93"/>
      <c r="L526" s="93"/>
      <c r="M526" s="93"/>
      <c r="N526" s="93"/>
      <c r="O526" s="93"/>
      <c r="P526" s="93"/>
      <c r="Q526" s="93"/>
      <c r="R526" s="88"/>
      <c r="S526" s="92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88"/>
      <c r="AE526" s="92"/>
      <c r="AF526" s="93"/>
      <c r="AG526" s="93"/>
      <c r="AH526" s="93"/>
      <c r="AI526" s="93"/>
      <c r="AJ526" s="93"/>
      <c r="AK526" s="93"/>
      <c r="AL526" s="90"/>
      <c r="AM526" s="90"/>
      <c r="AN526" s="90"/>
      <c r="AO526" s="90"/>
      <c r="AP526" s="88"/>
      <c r="AQ526" s="92"/>
      <c r="AR526" s="93"/>
      <c r="AS526" s="93"/>
      <c r="AT526" s="93"/>
      <c r="AU526" s="93"/>
      <c r="AV526" s="93"/>
      <c r="AW526" s="93"/>
      <c r="AX526" s="93"/>
      <c r="AY526" s="93"/>
      <c r="AZ526" s="93"/>
      <c r="BA526" s="93"/>
      <c r="BB526" s="88"/>
      <c r="BC526" s="84"/>
      <c r="BD526" s="85"/>
      <c r="BE526" s="85"/>
      <c r="BF526" s="85"/>
      <c r="BG526" s="85"/>
      <c r="BH526" s="85"/>
      <c r="BI526" s="85"/>
      <c r="BJ526" s="85"/>
      <c r="BK526" s="85"/>
      <c r="BL526" s="85"/>
      <c r="BM526" s="85"/>
      <c r="BN526" s="86"/>
      <c r="BO526" s="84"/>
      <c r="BP526" s="85"/>
      <c r="BQ526" s="85"/>
      <c r="BR526" s="85"/>
      <c r="BS526" s="85"/>
      <c r="BT526" s="85"/>
      <c r="BU526" s="85"/>
      <c r="BV526" s="85"/>
      <c r="BW526" s="85"/>
      <c r="BX526" s="85"/>
      <c r="BY526" s="85"/>
      <c r="BZ526" s="86"/>
      <c r="CA526" s="134"/>
      <c r="CB526" s="85"/>
      <c r="CC526" s="85"/>
      <c r="CD526" s="85"/>
      <c r="CE526" s="85"/>
      <c r="CF526" s="85"/>
      <c r="CG526" s="85"/>
      <c r="CH526" s="85"/>
      <c r="CI526" s="85"/>
      <c r="CJ526" s="85"/>
      <c r="CK526" s="85"/>
      <c r="CL526" s="86"/>
    </row>
    <row r="527" spans="1:90" x14ac:dyDescent="0.3">
      <c r="A527" s="610"/>
      <c r="B527" s="197"/>
      <c r="C527" s="60"/>
      <c r="D527" s="60"/>
      <c r="E527" s="62" t="s">
        <v>227</v>
      </c>
      <c r="F527" s="39"/>
      <c r="G527" s="84"/>
      <c r="H527" s="85"/>
      <c r="I527" s="85"/>
      <c r="J527" s="85"/>
      <c r="K527" s="93"/>
      <c r="L527" s="93"/>
      <c r="M527" s="93"/>
      <c r="N527" s="93"/>
      <c r="O527" s="93"/>
      <c r="P527" s="93"/>
      <c r="Q527" s="93"/>
      <c r="R527" s="88"/>
      <c r="S527" s="92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88"/>
      <c r="AE527" s="92"/>
      <c r="AF527" s="93"/>
      <c r="AG527" s="93"/>
      <c r="AH527" s="93"/>
      <c r="AI527" s="93"/>
      <c r="AJ527" s="93"/>
      <c r="AK527" s="93"/>
      <c r="AL527" s="93"/>
      <c r="AM527" s="93"/>
      <c r="AN527" s="93"/>
      <c r="AO527" s="93"/>
      <c r="AP527" s="88"/>
      <c r="AQ527" s="89"/>
      <c r="AR527" s="90"/>
      <c r="AS527" s="90"/>
      <c r="AT527" s="90"/>
      <c r="AU527" s="90"/>
      <c r="AV527" s="90"/>
      <c r="AW527" s="90"/>
      <c r="AX527" s="90"/>
      <c r="AY527" s="90"/>
      <c r="AZ527" s="90"/>
      <c r="BA527" s="90"/>
      <c r="BB527" s="91"/>
      <c r="BC527" s="89"/>
      <c r="BD527" s="90"/>
      <c r="BE527" s="90"/>
      <c r="BF527" s="90"/>
      <c r="BG527" s="90"/>
      <c r="BH527" s="90"/>
      <c r="BI527" s="90"/>
      <c r="BJ527" s="90"/>
      <c r="BK527" s="90"/>
      <c r="BL527" s="90"/>
      <c r="BM527" s="90"/>
      <c r="BN527" s="91"/>
      <c r="BO527" s="89"/>
      <c r="BP527" s="90"/>
      <c r="BQ527" s="90"/>
      <c r="BR527" s="90"/>
      <c r="BS527" s="90"/>
      <c r="BT527" s="90"/>
      <c r="BU527" s="90"/>
      <c r="BV527" s="90"/>
      <c r="BW527" s="90"/>
      <c r="BX527" s="90"/>
      <c r="BY527" s="90"/>
      <c r="BZ527" s="91"/>
      <c r="CA527" s="134"/>
      <c r="CB527" s="85"/>
      <c r="CC527" s="85"/>
      <c r="CD527" s="85"/>
      <c r="CE527" s="85"/>
      <c r="CF527" s="85"/>
      <c r="CG527" s="85"/>
      <c r="CH527" s="85"/>
      <c r="CI527" s="85"/>
      <c r="CJ527" s="85"/>
      <c r="CK527" s="85"/>
      <c r="CL527" s="86"/>
    </row>
    <row r="528" spans="1:90" x14ac:dyDescent="0.3">
      <c r="A528" s="610"/>
      <c r="B528" s="197"/>
      <c r="C528" s="60"/>
      <c r="D528" s="60"/>
      <c r="E528" s="62" t="s">
        <v>228</v>
      </c>
      <c r="F528" s="39"/>
      <c r="G528" s="84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6"/>
      <c r="S528" s="92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88"/>
      <c r="AE528" s="92"/>
      <c r="AF528" s="93"/>
      <c r="AG528" s="93"/>
      <c r="AH528" s="93"/>
      <c r="AI528" s="93"/>
      <c r="AJ528" s="93"/>
      <c r="AK528" s="93"/>
      <c r="AL528" s="93"/>
      <c r="AM528" s="93"/>
      <c r="AN528" s="93"/>
      <c r="AO528" s="93"/>
      <c r="AP528" s="88"/>
      <c r="AQ528" s="89"/>
      <c r="AR528" s="90"/>
      <c r="AS528" s="90"/>
      <c r="AT528" s="90"/>
      <c r="AU528" s="90"/>
      <c r="AV528" s="90"/>
      <c r="AW528" s="90"/>
      <c r="AX528" s="90"/>
      <c r="AY528" s="90"/>
      <c r="AZ528" s="90"/>
      <c r="BA528" s="90"/>
      <c r="BB528" s="91"/>
      <c r="BC528" s="89"/>
      <c r="BD528" s="90"/>
      <c r="BE528" s="90"/>
      <c r="BF528" s="90"/>
      <c r="BG528" s="90"/>
      <c r="BH528" s="90"/>
      <c r="BI528" s="90"/>
      <c r="BJ528" s="90"/>
      <c r="BK528" s="90"/>
      <c r="BL528" s="90"/>
      <c r="BM528" s="90"/>
      <c r="BN528" s="91"/>
      <c r="BO528" s="89"/>
      <c r="BP528" s="90"/>
      <c r="BQ528" s="90"/>
      <c r="BR528" s="90"/>
      <c r="BS528" s="90"/>
      <c r="BT528" s="90"/>
      <c r="BU528" s="90"/>
      <c r="BV528" s="90"/>
      <c r="BW528" s="90"/>
      <c r="BX528" s="90"/>
      <c r="BY528" s="90"/>
      <c r="BZ528" s="91"/>
      <c r="CA528" s="134"/>
      <c r="CB528" s="85"/>
      <c r="CC528" s="85"/>
      <c r="CD528" s="85"/>
      <c r="CE528" s="85"/>
      <c r="CF528" s="85"/>
      <c r="CG528" s="85"/>
      <c r="CH528" s="85"/>
      <c r="CI528" s="85"/>
      <c r="CJ528" s="85"/>
      <c r="CK528" s="85"/>
      <c r="CL528" s="86"/>
    </row>
    <row r="529" spans="1:90" x14ac:dyDescent="0.3">
      <c r="A529" s="610"/>
      <c r="B529" s="197"/>
      <c r="C529" s="60"/>
      <c r="D529" s="60"/>
      <c r="E529" s="62" t="s">
        <v>229</v>
      </c>
      <c r="F529" s="39"/>
      <c r="G529" s="84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6"/>
      <c r="S529" s="92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88"/>
      <c r="AE529" s="92"/>
      <c r="AF529" s="93"/>
      <c r="AG529" s="93"/>
      <c r="AH529" s="93"/>
      <c r="AI529" s="93"/>
      <c r="AJ529" s="93"/>
      <c r="AK529" s="93"/>
      <c r="AL529" s="93"/>
      <c r="AM529" s="93"/>
      <c r="AN529" s="93"/>
      <c r="AO529" s="93"/>
      <c r="AP529" s="88"/>
      <c r="AQ529" s="92"/>
      <c r="AR529" s="93"/>
      <c r="AS529" s="93"/>
      <c r="AT529" s="93"/>
      <c r="AU529" s="93"/>
      <c r="AV529" s="93"/>
      <c r="AW529" s="93"/>
      <c r="AX529" s="93"/>
      <c r="AY529" s="93"/>
      <c r="AZ529" s="93"/>
      <c r="BA529" s="93"/>
      <c r="BB529" s="88"/>
      <c r="BC529" s="92"/>
      <c r="BD529" s="93"/>
      <c r="BE529" s="93"/>
      <c r="BF529" s="93"/>
      <c r="BG529" s="93"/>
      <c r="BH529" s="93"/>
      <c r="BI529" s="93"/>
      <c r="BJ529" s="93"/>
      <c r="BK529" s="93"/>
      <c r="BL529" s="93"/>
      <c r="BM529" s="93"/>
      <c r="BN529" s="88"/>
      <c r="BO529" s="89"/>
      <c r="BP529" s="90"/>
      <c r="BQ529" s="90"/>
      <c r="BR529" s="90"/>
      <c r="BS529" s="90"/>
      <c r="BT529" s="90"/>
      <c r="BU529" s="90"/>
      <c r="BV529" s="90"/>
      <c r="BW529" s="90"/>
      <c r="BX529" s="90"/>
      <c r="BY529" s="90"/>
      <c r="BZ529" s="91"/>
      <c r="CA529" s="134"/>
      <c r="CB529" s="85"/>
      <c r="CC529" s="85"/>
      <c r="CD529" s="85"/>
      <c r="CE529" s="85"/>
      <c r="CF529" s="85"/>
      <c r="CG529" s="85"/>
      <c r="CH529" s="85"/>
      <c r="CI529" s="85"/>
      <c r="CJ529" s="85"/>
      <c r="CK529" s="85"/>
      <c r="CL529" s="86"/>
    </row>
    <row r="530" spans="1:90" x14ac:dyDescent="0.3">
      <c r="A530" s="610"/>
      <c r="B530" s="197"/>
      <c r="C530" s="60"/>
      <c r="D530" s="60"/>
      <c r="E530" s="62" t="s">
        <v>231</v>
      </c>
      <c r="F530" s="39"/>
      <c r="G530" s="84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6"/>
      <c r="S530" s="92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88"/>
      <c r="AE530" s="92"/>
      <c r="AF530" s="93"/>
      <c r="AG530" s="93"/>
      <c r="AH530" s="93"/>
      <c r="AI530" s="93"/>
      <c r="AJ530" s="93"/>
      <c r="AK530" s="93"/>
      <c r="AL530" s="93"/>
      <c r="AM530" s="93"/>
      <c r="AN530" s="93"/>
      <c r="AO530" s="93"/>
      <c r="AP530" s="88"/>
      <c r="AQ530" s="92"/>
      <c r="AR530" s="93"/>
      <c r="AS530" s="93"/>
      <c r="AT530" s="93"/>
      <c r="AU530" s="93"/>
      <c r="AV530" s="93"/>
      <c r="AW530" s="93"/>
      <c r="AX530" s="93"/>
      <c r="AY530" s="93"/>
      <c r="AZ530" s="93"/>
      <c r="BA530" s="93"/>
      <c r="BB530" s="88"/>
      <c r="BC530" s="92"/>
      <c r="BD530" s="93"/>
      <c r="BE530" s="93"/>
      <c r="BF530" s="93"/>
      <c r="BG530" s="93"/>
      <c r="BH530" s="93"/>
      <c r="BI530" s="93"/>
      <c r="BJ530" s="93"/>
      <c r="BK530" s="93"/>
      <c r="BL530" s="93"/>
      <c r="BM530" s="93"/>
      <c r="BN530" s="88"/>
      <c r="BO530" s="92"/>
      <c r="BP530" s="93"/>
      <c r="BQ530" s="93"/>
      <c r="BR530" s="93"/>
      <c r="BS530" s="93"/>
      <c r="BT530" s="85"/>
      <c r="BU530" s="85"/>
      <c r="BV530" s="85"/>
      <c r="BW530" s="85"/>
      <c r="BX530" s="90"/>
      <c r="BY530" s="90"/>
      <c r="BZ530" s="91"/>
      <c r="CA530" s="134"/>
      <c r="CB530" s="85"/>
      <c r="CC530" s="85"/>
      <c r="CD530" s="85"/>
      <c r="CE530" s="85"/>
      <c r="CF530" s="85"/>
      <c r="CG530" s="85"/>
      <c r="CH530" s="85"/>
      <c r="CI530" s="85"/>
      <c r="CJ530" s="85"/>
      <c r="CK530" s="85"/>
      <c r="CL530" s="86"/>
    </row>
    <row r="531" spans="1:90" x14ac:dyDescent="0.3">
      <c r="A531" s="610"/>
      <c r="B531" s="197"/>
      <c r="C531" s="60"/>
      <c r="D531" s="60"/>
      <c r="E531" s="62" t="s">
        <v>177</v>
      </c>
      <c r="F531" s="39"/>
      <c r="G531" s="84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6"/>
      <c r="S531" s="92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88"/>
      <c r="AE531" s="92"/>
      <c r="AF531" s="93"/>
      <c r="AG531" s="93"/>
      <c r="AH531" s="93"/>
      <c r="AI531" s="93"/>
      <c r="AJ531" s="93"/>
      <c r="AK531" s="93"/>
      <c r="AL531" s="93"/>
      <c r="AM531" s="93"/>
      <c r="AN531" s="93"/>
      <c r="AO531" s="93"/>
      <c r="AP531" s="88"/>
      <c r="AQ531" s="92"/>
      <c r="AR531" s="93"/>
      <c r="AS531" s="93"/>
      <c r="AT531" s="93"/>
      <c r="AU531" s="93"/>
      <c r="AV531" s="93"/>
      <c r="AW531" s="93"/>
      <c r="AX531" s="93"/>
      <c r="AY531" s="93"/>
      <c r="AZ531" s="93"/>
      <c r="BA531" s="93"/>
      <c r="BB531" s="88"/>
      <c r="BC531" s="92"/>
      <c r="BD531" s="93"/>
      <c r="BE531" s="93"/>
      <c r="BF531" s="93"/>
      <c r="BG531" s="93"/>
      <c r="BH531" s="93"/>
      <c r="BI531" s="93"/>
      <c r="BJ531" s="93"/>
      <c r="BK531" s="93"/>
      <c r="BL531" s="93"/>
      <c r="BM531" s="93"/>
      <c r="BN531" s="88"/>
      <c r="BO531" s="92"/>
      <c r="BP531" s="93"/>
      <c r="BQ531" s="93"/>
      <c r="BR531" s="93"/>
      <c r="BS531" s="93"/>
      <c r="BT531" s="85"/>
      <c r="BU531" s="85"/>
      <c r="BV531" s="85"/>
      <c r="BW531" s="85"/>
      <c r="BX531" s="85"/>
      <c r="BY531" s="85"/>
      <c r="BZ531" s="91"/>
      <c r="CA531" s="134"/>
      <c r="CB531" s="85"/>
      <c r="CC531" s="85"/>
      <c r="CD531" s="85"/>
      <c r="CE531" s="85"/>
      <c r="CF531" s="85"/>
      <c r="CG531" s="85"/>
      <c r="CH531" s="85"/>
      <c r="CI531" s="85"/>
      <c r="CJ531" s="85"/>
      <c r="CK531" s="85"/>
      <c r="CL531" s="86"/>
    </row>
    <row r="532" spans="1:90" ht="15" thickBot="1" x14ac:dyDescent="0.35">
      <c r="A532" s="611"/>
      <c r="B532" s="193"/>
      <c r="C532" s="58" t="s">
        <v>128</v>
      </c>
      <c r="D532" s="58"/>
      <c r="E532" s="43" t="s">
        <v>160</v>
      </c>
      <c r="F532" s="199">
        <v>40000000</v>
      </c>
      <c r="G532" s="96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8"/>
      <c r="S532" s="153"/>
      <c r="T532" s="138"/>
      <c r="U532" s="138"/>
      <c r="V532" s="138"/>
      <c r="W532" s="138"/>
      <c r="X532" s="138"/>
      <c r="Y532" s="138"/>
      <c r="Z532" s="138"/>
      <c r="AA532" s="138"/>
      <c r="AB532" s="138"/>
      <c r="AC532" s="138"/>
      <c r="AD532" s="147"/>
      <c r="AE532" s="153"/>
      <c r="AF532" s="138"/>
      <c r="AG532" s="138"/>
      <c r="AH532" s="138"/>
      <c r="AI532" s="138"/>
      <c r="AJ532" s="138"/>
      <c r="AK532" s="138"/>
      <c r="AL532" s="138"/>
      <c r="AM532" s="138"/>
      <c r="AN532" s="138"/>
      <c r="AO532" s="138"/>
      <c r="AP532" s="147"/>
      <c r="AQ532" s="153"/>
      <c r="AR532" s="138"/>
      <c r="AS532" s="138"/>
      <c r="AT532" s="138"/>
      <c r="AU532" s="138"/>
      <c r="AV532" s="138"/>
      <c r="AW532" s="138"/>
      <c r="AX532" s="138"/>
      <c r="AY532" s="138"/>
      <c r="AZ532" s="138"/>
      <c r="BA532" s="138"/>
      <c r="BB532" s="147"/>
      <c r="BC532" s="153"/>
      <c r="BD532" s="138"/>
      <c r="BE532" s="138"/>
      <c r="BF532" s="138"/>
      <c r="BG532" s="138"/>
      <c r="BH532" s="138"/>
      <c r="BI532" s="138"/>
      <c r="BJ532" s="138"/>
      <c r="BK532" s="138"/>
      <c r="BL532" s="138"/>
      <c r="BM532" s="138"/>
      <c r="BN532" s="147"/>
      <c r="BO532" s="153"/>
      <c r="BP532" s="138"/>
      <c r="BQ532" s="138"/>
      <c r="BR532" s="138"/>
      <c r="BS532" s="138"/>
      <c r="BT532" s="97"/>
      <c r="BU532" s="97"/>
      <c r="BV532" s="97"/>
      <c r="BW532" s="97"/>
      <c r="BX532" s="97"/>
      <c r="BY532" s="97"/>
      <c r="BZ532" s="98"/>
      <c r="CA532" s="135"/>
      <c r="CB532" s="97"/>
      <c r="CC532" s="97"/>
      <c r="CD532" s="97"/>
      <c r="CE532" s="97"/>
      <c r="CF532" s="97"/>
      <c r="CG532" s="97"/>
      <c r="CH532" s="97"/>
      <c r="CI532" s="97"/>
      <c r="CJ532" s="97"/>
      <c r="CK532" s="97"/>
      <c r="CL532" s="98"/>
    </row>
    <row r="533" spans="1:90" x14ac:dyDescent="0.3">
      <c r="A533" s="609" t="s">
        <v>464</v>
      </c>
      <c r="B533" s="192">
        <v>315</v>
      </c>
      <c r="C533" s="56" t="s">
        <v>126</v>
      </c>
      <c r="D533" s="56" t="s">
        <v>112</v>
      </c>
      <c r="E533" s="56"/>
      <c r="F533" s="38"/>
      <c r="G533" s="76">
        <v>1</v>
      </c>
      <c r="H533" s="77">
        <v>2</v>
      </c>
      <c r="I533" s="77">
        <v>3</v>
      </c>
      <c r="J533" s="77">
        <v>4</v>
      </c>
      <c r="K533" s="77">
        <v>5</v>
      </c>
      <c r="L533" s="77">
        <v>6</v>
      </c>
      <c r="M533" s="77">
        <v>7</v>
      </c>
      <c r="N533" s="77">
        <v>8</v>
      </c>
      <c r="O533" s="77">
        <v>9</v>
      </c>
      <c r="P533" s="77">
        <v>10</v>
      </c>
      <c r="Q533" s="77">
        <v>11</v>
      </c>
      <c r="R533" s="78">
        <v>12</v>
      </c>
      <c r="S533" s="76">
        <v>1</v>
      </c>
      <c r="T533" s="77">
        <v>2</v>
      </c>
      <c r="U533" s="77">
        <v>3</v>
      </c>
      <c r="V533" s="77">
        <v>4</v>
      </c>
      <c r="W533" s="77">
        <v>5</v>
      </c>
      <c r="X533" s="77">
        <v>6</v>
      </c>
      <c r="Y533" s="77">
        <v>7</v>
      </c>
      <c r="Z533" s="77">
        <v>8</v>
      </c>
      <c r="AA533" s="77">
        <v>9</v>
      </c>
      <c r="AB533" s="77">
        <v>10</v>
      </c>
      <c r="AC533" s="77">
        <v>11</v>
      </c>
      <c r="AD533" s="78">
        <v>12</v>
      </c>
      <c r="AE533" s="76">
        <v>1</v>
      </c>
      <c r="AF533" s="77">
        <v>2</v>
      </c>
      <c r="AG533" s="77">
        <v>3</v>
      </c>
      <c r="AH533" s="77">
        <v>4</v>
      </c>
      <c r="AI533" s="77">
        <v>5</v>
      </c>
      <c r="AJ533" s="77">
        <v>6</v>
      </c>
      <c r="AK533" s="77">
        <v>7</v>
      </c>
      <c r="AL533" s="77">
        <v>8</v>
      </c>
      <c r="AM533" s="77">
        <v>9</v>
      </c>
      <c r="AN533" s="77">
        <v>10</v>
      </c>
      <c r="AO533" s="77">
        <v>11</v>
      </c>
      <c r="AP533" s="78">
        <v>12</v>
      </c>
      <c r="AQ533" s="76">
        <v>1</v>
      </c>
      <c r="AR533" s="77">
        <v>2</v>
      </c>
      <c r="AS533" s="77">
        <v>3</v>
      </c>
      <c r="AT533" s="77">
        <v>4</v>
      </c>
      <c r="AU533" s="77">
        <v>5</v>
      </c>
      <c r="AV533" s="77">
        <v>6</v>
      </c>
      <c r="AW533" s="77">
        <v>7</v>
      </c>
      <c r="AX533" s="77">
        <v>8</v>
      </c>
      <c r="AY533" s="77">
        <v>9</v>
      </c>
      <c r="AZ533" s="77">
        <v>10</v>
      </c>
      <c r="BA533" s="77">
        <v>11</v>
      </c>
      <c r="BB533" s="78">
        <v>12</v>
      </c>
      <c r="BC533" s="76">
        <v>1</v>
      </c>
      <c r="BD533" s="77">
        <v>2</v>
      </c>
      <c r="BE533" s="77">
        <v>3</v>
      </c>
      <c r="BF533" s="77">
        <v>4</v>
      </c>
      <c r="BG533" s="77">
        <v>5</v>
      </c>
      <c r="BH533" s="77">
        <v>6</v>
      </c>
      <c r="BI533" s="77">
        <v>7</v>
      </c>
      <c r="BJ533" s="77">
        <v>8</v>
      </c>
      <c r="BK533" s="77">
        <v>9</v>
      </c>
      <c r="BL533" s="77">
        <v>10</v>
      </c>
      <c r="BM533" s="77">
        <v>11</v>
      </c>
      <c r="BN533" s="78">
        <v>12</v>
      </c>
      <c r="BO533" s="76">
        <v>1</v>
      </c>
      <c r="BP533" s="77">
        <v>2</v>
      </c>
      <c r="BQ533" s="77">
        <v>3</v>
      </c>
      <c r="BR533" s="77">
        <v>4</v>
      </c>
      <c r="BS533" s="77">
        <v>5</v>
      </c>
      <c r="BT533" s="77">
        <v>6</v>
      </c>
      <c r="BU533" s="77">
        <v>7</v>
      </c>
      <c r="BV533" s="77">
        <v>8</v>
      </c>
      <c r="BW533" s="77">
        <v>9</v>
      </c>
      <c r="BX533" s="77">
        <v>10</v>
      </c>
      <c r="BY533" s="77">
        <v>11</v>
      </c>
      <c r="BZ533" s="78">
        <v>12</v>
      </c>
      <c r="CA533" s="133">
        <v>1</v>
      </c>
      <c r="CB533" s="77">
        <v>2</v>
      </c>
      <c r="CC533" s="77">
        <v>3</v>
      </c>
      <c r="CD533" s="77">
        <v>4</v>
      </c>
      <c r="CE533" s="77">
        <v>5</v>
      </c>
      <c r="CF533" s="77">
        <v>6</v>
      </c>
      <c r="CG533" s="77">
        <v>7</v>
      </c>
      <c r="CH533" s="77">
        <v>8</v>
      </c>
      <c r="CI533" s="77">
        <v>9</v>
      </c>
      <c r="CJ533" s="77">
        <v>10</v>
      </c>
      <c r="CK533" s="77">
        <v>11</v>
      </c>
      <c r="CL533" s="78">
        <v>12</v>
      </c>
    </row>
    <row r="534" spans="1:90" x14ac:dyDescent="0.3">
      <c r="A534" s="610"/>
      <c r="B534" s="197"/>
      <c r="C534" s="60"/>
      <c r="D534" s="60"/>
      <c r="E534" s="60" t="s">
        <v>188</v>
      </c>
      <c r="F534" s="39"/>
      <c r="G534" s="87"/>
      <c r="H534" s="82"/>
      <c r="I534" s="82"/>
      <c r="J534" s="85"/>
      <c r="K534" s="85"/>
      <c r="L534" s="85"/>
      <c r="M534" s="85"/>
      <c r="N534" s="85"/>
      <c r="O534" s="85"/>
      <c r="P534" s="85"/>
      <c r="Q534" s="85"/>
      <c r="R534" s="86"/>
      <c r="S534" s="84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6"/>
      <c r="AE534" s="84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6"/>
      <c r="AQ534" s="84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6"/>
      <c r="BC534" s="84"/>
      <c r="BD534" s="85"/>
      <c r="BE534" s="85"/>
      <c r="BF534" s="85"/>
      <c r="BG534" s="85"/>
      <c r="BH534" s="85"/>
      <c r="BI534" s="85"/>
      <c r="BJ534" s="85"/>
      <c r="BK534" s="85"/>
      <c r="BL534" s="85"/>
      <c r="BM534" s="85"/>
      <c r="BN534" s="86"/>
      <c r="BO534" s="84"/>
      <c r="BP534" s="85"/>
      <c r="BQ534" s="85"/>
      <c r="BR534" s="85"/>
      <c r="BS534" s="85"/>
      <c r="BT534" s="85"/>
      <c r="BU534" s="85"/>
      <c r="BV534" s="85"/>
      <c r="BW534" s="85"/>
      <c r="BX534" s="85"/>
      <c r="BY534" s="85"/>
      <c r="BZ534" s="86"/>
      <c r="CA534" s="134"/>
      <c r="CB534" s="85"/>
      <c r="CC534" s="85"/>
      <c r="CD534" s="85"/>
      <c r="CE534" s="85"/>
      <c r="CF534" s="85"/>
      <c r="CG534" s="85"/>
      <c r="CH534" s="85"/>
      <c r="CI534" s="85"/>
      <c r="CJ534" s="85"/>
      <c r="CK534" s="85"/>
      <c r="CL534" s="86"/>
    </row>
    <row r="535" spans="1:90" x14ac:dyDescent="0.3">
      <c r="A535" s="610"/>
      <c r="B535" s="197"/>
      <c r="C535" s="60"/>
      <c r="D535" s="60"/>
      <c r="E535" s="60" t="s">
        <v>197</v>
      </c>
      <c r="F535" s="39"/>
      <c r="G535" s="84"/>
      <c r="H535" s="85"/>
      <c r="I535" s="85"/>
      <c r="J535" s="82"/>
      <c r="K535" s="82"/>
      <c r="L535" s="82"/>
      <c r="M535" s="82"/>
      <c r="N535" s="82"/>
      <c r="O535" s="82"/>
      <c r="P535" s="82"/>
      <c r="Q535" s="82"/>
      <c r="R535" s="83"/>
      <c r="S535" s="84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6"/>
      <c r="AE535" s="84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6"/>
      <c r="AQ535" s="84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6"/>
      <c r="BC535" s="84"/>
      <c r="BD535" s="85"/>
      <c r="BE535" s="85"/>
      <c r="BF535" s="85"/>
      <c r="BG535" s="85"/>
      <c r="BH535" s="85"/>
      <c r="BI535" s="85"/>
      <c r="BJ535" s="85"/>
      <c r="BK535" s="85"/>
      <c r="BL535" s="85"/>
      <c r="BM535" s="85"/>
      <c r="BN535" s="86"/>
      <c r="BO535" s="84"/>
      <c r="BP535" s="85"/>
      <c r="BQ535" s="85"/>
      <c r="BR535" s="85"/>
      <c r="BS535" s="85"/>
      <c r="BT535" s="85"/>
      <c r="BU535" s="85"/>
      <c r="BV535" s="85"/>
      <c r="BW535" s="85"/>
      <c r="BX535" s="85"/>
      <c r="BY535" s="85"/>
      <c r="BZ535" s="86"/>
      <c r="CA535" s="134"/>
      <c r="CB535" s="85"/>
      <c r="CC535" s="85"/>
      <c r="CD535" s="85"/>
      <c r="CE535" s="85"/>
      <c r="CF535" s="85"/>
      <c r="CG535" s="85"/>
      <c r="CH535" s="85"/>
      <c r="CI535" s="85"/>
      <c r="CJ535" s="85"/>
      <c r="CK535" s="85"/>
      <c r="CL535" s="86"/>
    </row>
    <row r="536" spans="1:90" x14ac:dyDescent="0.3">
      <c r="A536" s="610"/>
      <c r="B536" s="197"/>
      <c r="C536" s="60"/>
      <c r="D536" s="60"/>
      <c r="E536" s="60" t="s">
        <v>198</v>
      </c>
      <c r="F536" s="39"/>
      <c r="G536" s="84"/>
      <c r="H536" s="85"/>
      <c r="I536" s="85"/>
      <c r="J536" s="85"/>
      <c r="K536" s="85"/>
      <c r="L536" s="85"/>
      <c r="M536" s="85"/>
      <c r="N536" s="85"/>
      <c r="O536" s="82"/>
      <c r="P536" s="82"/>
      <c r="Q536" s="82"/>
      <c r="R536" s="83"/>
      <c r="S536" s="84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6"/>
      <c r="AE536" s="84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6"/>
      <c r="AQ536" s="84"/>
      <c r="AR536" s="85"/>
      <c r="AS536" s="85"/>
      <c r="AT536" s="85"/>
      <c r="AU536" s="85"/>
      <c r="AV536" s="85"/>
      <c r="AW536" s="85"/>
      <c r="AX536" s="85"/>
      <c r="AY536" s="85"/>
      <c r="AZ536" s="85"/>
      <c r="BA536" s="85"/>
      <c r="BB536" s="86"/>
      <c r="BC536" s="84"/>
      <c r="BD536" s="85"/>
      <c r="BE536" s="85"/>
      <c r="BF536" s="85"/>
      <c r="BG536" s="85"/>
      <c r="BH536" s="85"/>
      <c r="BI536" s="85"/>
      <c r="BJ536" s="85"/>
      <c r="BK536" s="85"/>
      <c r="BL536" s="85"/>
      <c r="BM536" s="85"/>
      <c r="BN536" s="86"/>
      <c r="BO536" s="84"/>
      <c r="BP536" s="85"/>
      <c r="BQ536" s="85"/>
      <c r="BR536" s="85"/>
      <c r="BS536" s="85"/>
      <c r="BT536" s="85"/>
      <c r="BU536" s="85"/>
      <c r="BV536" s="85"/>
      <c r="BW536" s="85"/>
      <c r="BX536" s="85"/>
      <c r="BY536" s="85"/>
      <c r="BZ536" s="86"/>
      <c r="CA536" s="134"/>
      <c r="CB536" s="85"/>
      <c r="CC536" s="85"/>
      <c r="CD536" s="85"/>
      <c r="CE536" s="85"/>
      <c r="CF536" s="85"/>
      <c r="CG536" s="85"/>
      <c r="CH536" s="85"/>
      <c r="CI536" s="85"/>
      <c r="CJ536" s="85"/>
      <c r="CK536" s="85"/>
      <c r="CL536" s="86"/>
    </row>
    <row r="537" spans="1:90" x14ac:dyDescent="0.3">
      <c r="A537" s="610"/>
      <c r="B537" s="197"/>
      <c r="C537" s="60"/>
      <c r="D537" s="60"/>
      <c r="E537" s="60" t="s">
        <v>199</v>
      </c>
      <c r="F537" s="39"/>
      <c r="G537" s="84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6"/>
      <c r="S537" s="87"/>
      <c r="T537" s="82"/>
      <c r="U537" s="82"/>
      <c r="V537" s="82"/>
      <c r="W537" s="82"/>
      <c r="X537" s="82"/>
      <c r="Y537" s="85"/>
      <c r="Z537" s="85"/>
      <c r="AA537" s="85"/>
      <c r="AB537" s="85"/>
      <c r="AC537" s="85"/>
      <c r="AD537" s="86"/>
      <c r="AE537" s="84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6"/>
      <c r="AQ537" s="84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  <c r="BB537" s="86"/>
      <c r="BC537" s="84"/>
      <c r="BD537" s="85"/>
      <c r="BE537" s="85"/>
      <c r="BF537" s="85"/>
      <c r="BG537" s="85"/>
      <c r="BH537" s="85"/>
      <c r="BI537" s="85"/>
      <c r="BJ537" s="85"/>
      <c r="BK537" s="85"/>
      <c r="BL537" s="85"/>
      <c r="BM537" s="85"/>
      <c r="BN537" s="86"/>
      <c r="BO537" s="84"/>
      <c r="BP537" s="85"/>
      <c r="BQ537" s="85"/>
      <c r="BR537" s="85"/>
      <c r="BS537" s="85"/>
      <c r="BT537" s="85"/>
      <c r="BU537" s="85"/>
      <c r="BV537" s="85"/>
      <c r="BW537" s="85"/>
      <c r="BX537" s="85"/>
      <c r="BY537" s="85"/>
      <c r="BZ537" s="86"/>
      <c r="CA537" s="134"/>
      <c r="CB537" s="85"/>
      <c r="CC537" s="85"/>
      <c r="CD537" s="85"/>
      <c r="CE537" s="85"/>
      <c r="CF537" s="85"/>
      <c r="CG537" s="85"/>
      <c r="CH537" s="85"/>
      <c r="CI537" s="85"/>
      <c r="CJ537" s="85"/>
      <c r="CK537" s="85"/>
      <c r="CL537" s="86"/>
    </row>
    <row r="538" spans="1:90" x14ac:dyDescent="0.3">
      <c r="A538" s="610"/>
      <c r="B538" s="197"/>
      <c r="C538" s="60"/>
      <c r="D538" s="60"/>
      <c r="E538" s="60" t="s">
        <v>211</v>
      </c>
      <c r="F538" s="39"/>
      <c r="G538" s="84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6"/>
      <c r="S538" s="84"/>
      <c r="T538" s="85"/>
      <c r="U538" s="85"/>
      <c r="V538" s="85"/>
      <c r="W538" s="85"/>
      <c r="X538" s="82"/>
      <c r="Y538" s="82"/>
      <c r="Z538" s="85"/>
      <c r="AA538" s="85"/>
      <c r="AB538" s="85"/>
      <c r="AC538" s="85"/>
      <c r="AD538" s="86"/>
      <c r="AE538" s="84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6"/>
      <c r="AQ538" s="84"/>
      <c r="AR538" s="85"/>
      <c r="AS538" s="85"/>
      <c r="AT538" s="85"/>
      <c r="AU538" s="85"/>
      <c r="AV538" s="85"/>
      <c r="AW538" s="85"/>
      <c r="AX538" s="85"/>
      <c r="AY538" s="85"/>
      <c r="AZ538" s="85"/>
      <c r="BA538" s="85"/>
      <c r="BB538" s="86"/>
      <c r="BC538" s="84"/>
      <c r="BD538" s="85"/>
      <c r="BE538" s="85"/>
      <c r="BF538" s="85"/>
      <c r="BG538" s="85"/>
      <c r="BH538" s="85"/>
      <c r="BI538" s="85"/>
      <c r="BJ538" s="85"/>
      <c r="BK538" s="85"/>
      <c r="BL538" s="85"/>
      <c r="BM538" s="85"/>
      <c r="BN538" s="86"/>
      <c r="BO538" s="84"/>
      <c r="BP538" s="85"/>
      <c r="BQ538" s="85"/>
      <c r="BR538" s="85"/>
      <c r="BS538" s="85"/>
      <c r="BT538" s="85"/>
      <c r="BU538" s="85"/>
      <c r="BV538" s="85"/>
      <c r="BW538" s="85"/>
      <c r="BX538" s="85"/>
      <c r="BY538" s="85"/>
      <c r="BZ538" s="86"/>
      <c r="CA538" s="134"/>
      <c r="CB538" s="85"/>
      <c r="CC538" s="85"/>
      <c r="CD538" s="85"/>
      <c r="CE538" s="85"/>
      <c r="CF538" s="85"/>
      <c r="CG538" s="85"/>
      <c r="CH538" s="85"/>
      <c r="CI538" s="85"/>
      <c r="CJ538" s="85"/>
      <c r="CK538" s="85"/>
      <c r="CL538" s="86"/>
    </row>
    <row r="539" spans="1:90" x14ac:dyDescent="0.3">
      <c r="A539" s="610"/>
      <c r="B539" s="197"/>
      <c r="C539" s="60"/>
      <c r="D539" s="60" t="s">
        <v>113</v>
      </c>
      <c r="E539" s="60"/>
      <c r="F539" s="39"/>
      <c r="G539" s="84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6"/>
      <c r="S539" s="84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6"/>
      <c r="AE539" s="84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6"/>
      <c r="AQ539" s="84"/>
      <c r="AR539" s="85"/>
      <c r="AS539" s="85"/>
      <c r="AT539" s="85"/>
      <c r="AU539" s="85"/>
      <c r="AV539" s="85"/>
      <c r="AW539" s="85"/>
      <c r="AX539" s="85"/>
      <c r="AY539" s="85"/>
      <c r="AZ539" s="85"/>
      <c r="BA539" s="85"/>
      <c r="BB539" s="86"/>
      <c r="BC539" s="84"/>
      <c r="BD539" s="85"/>
      <c r="BE539" s="85"/>
      <c r="BF539" s="85"/>
      <c r="BG539" s="85"/>
      <c r="BH539" s="85"/>
      <c r="BI539" s="85"/>
      <c r="BJ539" s="85"/>
      <c r="BK539" s="85"/>
      <c r="BL539" s="85"/>
      <c r="BM539" s="85"/>
      <c r="BN539" s="86"/>
      <c r="BO539" s="84"/>
      <c r="BP539" s="85"/>
      <c r="BQ539" s="85"/>
      <c r="BR539" s="85"/>
      <c r="BS539" s="85"/>
      <c r="BT539" s="85"/>
      <c r="BU539" s="85"/>
      <c r="BV539" s="85"/>
      <c r="BW539" s="85"/>
      <c r="BX539" s="85"/>
      <c r="BY539" s="85"/>
      <c r="BZ539" s="86"/>
      <c r="CA539" s="134"/>
      <c r="CB539" s="85"/>
      <c r="CC539" s="85"/>
      <c r="CD539" s="85"/>
      <c r="CE539" s="85"/>
      <c r="CF539" s="85"/>
      <c r="CG539" s="85"/>
      <c r="CH539" s="85"/>
      <c r="CI539" s="85"/>
      <c r="CJ539" s="85"/>
      <c r="CK539" s="85"/>
      <c r="CL539" s="86"/>
    </row>
    <row r="540" spans="1:90" x14ac:dyDescent="0.3">
      <c r="A540" s="610"/>
      <c r="B540" s="197"/>
      <c r="C540" s="60"/>
      <c r="D540" s="60"/>
      <c r="E540" s="60" t="s">
        <v>212</v>
      </c>
      <c r="F540" s="39"/>
      <c r="G540" s="84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6"/>
      <c r="S540" s="84"/>
      <c r="T540" s="85"/>
      <c r="U540" s="85"/>
      <c r="V540" s="85"/>
      <c r="W540" s="85"/>
      <c r="X540" s="85"/>
      <c r="Y540" s="90"/>
      <c r="Z540" s="85"/>
      <c r="AA540" s="85"/>
      <c r="AB540" s="85"/>
      <c r="AC540" s="85"/>
      <c r="AD540" s="86"/>
      <c r="AE540" s="84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6"/>
      <c r="AQ540" s="84"/>
      <c r="AR540" s="85"/>
      <c r="AS540" s="85"/>
      <c r="AT540" s="85"/>
      <c r="AU540" s="85"/>
      <c r="AV540" s="85"/>
      <c r="AW540" s="85"/>
      <c r="AX540" s="85"/>
      <c r="AY540" s="85"/>
      <c r="AZ540" s="85"/>
      <c r="BA540" s="85"/>
      <c r="BB540" s="86"/>
      <c r="BC540" s="84"/>
      <c r="BD540" s="85"/>
      <c r="BE540" s="85"/>
      <c r="BF540" s="85"/>
      <c r="BG540" s="85"/>
      <c r="BH540" s="85"/>
      <c r="BI540" s="85"/>
      <c r="BJ540" s="85"/>
      <c r="BK540" s="85"/>
      <c r="BL540" s="85"/>
      <c r="BM540" s="85"/>
      <c r="BN540" s="86"/>
      <c r="BO540" s="84"/>
      <c r="BP540" s="85"/>
      <c r="BQ540" s="85"/>
      <c r="BR540" s="85"/>
      <c r="BS540" s="85"/>
      <c r="BT540" s="85"/>
      <c r="BU540" s="85"/>
      <c r="BV540" s="85"/>
      <c r="BW540" s="85"/>
      <c r="BX540" s="85"/>
      <c r="BY540" s="85"/>
      <c r="BZ540" s="86"/>
      <c r="CA540" s="134"/>
      <c r="CB540" s="85"/>
      <c r="CC540" s="85"/>
      <c r="CD540" s="85"/>
      <c r="CE540" s="85"/>
      <c r="CF540" s="85"/>
      <c r="CG540" s="85"/>
      <c r="CH540" s="85"/>
      <c r="CI540" s="85"/>
      <c r="CJ540" s="85"/>
      <c r="CK540" s="85"/>
      <c r="CL540" s="86"/>
    </row>
    <row r="541" spans="1:90" x14ac:dyDescent="0.3">
      <c r="A541" s="610"/>
      <c r="B541" s="197"/>
      <c r="C541" s="60"/>
      <c r="D541" s="60"/>
      <c r="E541" s="60" t="s">
        <v>210</v>
      </c>
      <c r="F541" s="39"/>
      <c r="G541" s="84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6"/>
      <c r="S541" s="84"/>
      <c r="T541" s="85"/>
      <c r="U541" s="85"/>
      <c r="V541" s="85"/>
      <c r="W541" s="85"/>
      <c r="X541" s="85"/>
      <c r="Y541" s="85"/>
      <c r="Z541" s="90"/>
      <c r="AA541" s="90"/>
      <c r="AB541" s="90"/>
      <c r="AC541" s="90"/>
      <c r="AD541" s="86"/>
      <c r="AE541" s="84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6"/>
      <c r="AQ541" s="84"/>
      <c r="AR541" s="85"/>
      <c r="AS541" s="85"/>
      <c r="AT541" s="85"/>
      <c r="AU541" s="85"/>
      <c r="AV541" s="85"/>
      <c r="AW541" s="85"/>
      <c r="AX541" s="85"/>
      <c r="AY541" s="85"/>
      <c r="AZ541" s="85"/>
      <c r="BA541" s="85"/>
      <c r="BB541" s="86"/>
      <c r="BC541" s="84"/>
      <c r="BD541" s="85"/>
      <c r="BE541" s="85"/>
      <c r="BF541" s="85"/>
      <c r="BG541" s="85"/>
      <c r="BH541" s="85"/>
      <c r="BI541" s="85"/>
      <c r="BJ541" s="85"/>
      <c r="BK541" s="85"/>
      <c r="BL541" s="85"/>
      <c r="BM541" s="85"/>
      <c r="BN541" s="86"/>
      <c r="BO541" s="84"/>
      <c r="BP541" s="85"/>
      <c r="BQ541" s="85"/>
      <c r="BR541" s="85"/>
      <c r="BS541" s="85"/>
      <c r="BT541" s="85"/>
      <c r="BU541" s="85"/>
      <c r="BV541" s="85"/>
      <c r="BW541" s="85"/>
      <c r="BX541" s="85"/>
      <c r="BY541" s="85"/>
      <c r="BZ541" s="86"/>
      <c r="CA541" s="134"/>
      <c r="CB541" s="85"/>
      <c r="CC541" s="85"/>
      <c r="CD541" s="85"/>
      <c r="CE541" s="85"/>
      <c r="CF541" s="85"/>
      <c r="CG541" s="85"/>
      <c r="CH541" s="85"/>
      <c r="CI541" s="85"/>
      <c r="CJ541" s="85"/>
      <c r="CK541" s="85"/>
      <c r="CL541" s="86"/>
    </row>
    <row r="542" spans="1:90" x14ac:dyDescent="0.3">
      <c r="A542" s="610"/>
      <c r="B542" s="197"/>
      <c r="C542" s="60"/>
      <c r="D542" s="60"/>
      <c r="E542" s="60" t="s">
        <v>213</v>
      </c>
      <c r="F542" s="39"/>
      <c r="G542" s="84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6"/>
      <c r="S542" s="84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91"/>
      <c r="AE542" s="89"/>
      <c r="AF542" s="90"/>
      <c r="AG542" s="90"/>
      <c r="AH542" s="90"/>
      <c r="AI542" s="90"/>
      <c r="AJ542" s="85"/>
      <c r="AK542" s="85"/>
      <c r="AL542" s="85"/>
      <c r="AM542" s="85"/>
      <c r="AN542" s="85"/>
      <c r="AO542" s="85"/>
      <c r="AP542" s="86"/>
      <c r="AQ542" s="84"/>
      <c r="AR542" s="85"/>
      <c r="AS542" s="85"/>
      <c r="AT542" s="85"/>
      <c r="AU542" s="85"/>
      <c r="AV542" s="85"/>
      <c r="AW542" s="85"/>
      <c r="AX542" s="85"/>
      <c r="AY542" s="85"/>
      <c r="AZ542" s="85"/>
      <c r="BA542" s="85"/>
      <c r="BB542" s="86"/>
      <c r="BC542" s="84"/>
      <c r="BD542" s="85"/>
      <c r="BE542" s="85"/>
      <c r="BF542" s="85"/>
      <c r="BG542" s="85"/>
      <c r="BH542" s="85"/>
      <c r="BI542" s="85"/>
      <c r="BJ542" s="85"/>
      <c r="BK542" s="85"/>
      <c r="BL542" s="85"/>
      <c r="BM542" s="85"/>
      <c r="BN542" s="86"/>
      <c r="BO542" s="84"/>
      <c r="BP542" s="85"/>
      <c r="BQ542" s="85"/>
      <c r="BR542" s="85"/>
      <c r="BS542" s="85"/>
      <c r="BT542" s="85"/>
      <c r="BU542" s="85"/>
      <c r="BV542" s="85"/>
      <c r="BW542" s="85"/>
      <c r="BX542" s="85"/>
      <c r="BY542" s="85"/>
      <c r="BZ542" s="86"/>
      <c r="CA542" s="134"/>
      <c r="CB542" s="85"/>
      <c r="CC542" s="85"/>
      <c r="CD542" s="85"/>
      <c r="CE542" s="85"/>
      <c r="CF542" s="85"/>
      <c r="CG542" s="85"/>
      <c r="CH542" s="85"/>
      <c r="CI542" s="85"/>
      <c r="CJ542" s="85"/>
      <c r="CK542" s="85"/>
      <c r="CL542" s="86"/>
    </row>
    <row r="543" spans="1:90" x14ac:dyDescent="0.3">
      <c r="A543" s="610"/>
      <c r="B543" s="197"/>
      <c r="C543" s="60"/>
      <c r="D543" s="60"/>
      <c r="E543" s="60" t="s">
        <v>214</v>
      </c>
      <c r="F543" s="39"/>
      <c r="G543" s="84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6"/>
      <c r="S543" s="84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6"/>
      <c r="AE543" s="84"/>
      <c r="AF543" s="85"/>
      <c r="AG543" s="90"/>
      <c r="AH543" s="90"/>
      <c r="AI543" s="90"/>
      <c r="AJ543" s="90"/>
      <c r="AK543" s="90"/>
      <c r="AL543" s="90"/>
      <c r="AM543" s="90"/>
      <c r="AN543" s="90"/>
      <c r="AO543" s="90"/>
      <c r="AP543" s="86"/>
      <c r="AQ543" s="84"/>
      <c r="AR543" s="85"/>
      <c r="AS543" s="85"/>
      <c r="AT543" s="85"/>
      <c r="AU543" s="85"/>
      <c r="AV543" s="85"/>
      <c r="AW543" s="85"/>
      <c r="AX543" s="85"/>
      <c r="AY543" s="85"/>
      <c r="AZ543" s="85"/>
      <c r="BA543" s="85"/>
      <c r="BB543" s="86"/>
      <c r="BC543" s="84"/>
      <c r="BD543" s="85"/>
      <c r="BE543" s="85"/>
      <c r="BF543" s="85"/>
      <c r="BG543" s="85"/>
      <c r="BH543" s="85"/>
      <c r="BI543" s="85"/>
      <c r="BJ543" s="85"/>
      <c r="BK543" s="85"/>
      <c r="BL543" s="85"/>
      <c r="BM543" s="85"/>
      <c r="BN543" s="86"/>
      <c r="BO543" s="84"/>
      <c r="BP543" s="85"/>
      <c r="BQ543" s="85"/>
      <c r="BR543" s="85"/>
      <c r="BS543" s="85"/>
      <c r="BT543" s="85"/>
      <c r="BU543" s="85"/>
      <c r="BV543" s="85"/>
      <c r="BW543" s="85"/>
      <c r="BX543" s="85"/>
      <c r="BY543" s="85"/>
      <c r="BZ543" s="86"/>
      <c r="CA543" s="134"/>
      <c r="CB543" s="85"/>
      <c r="CC543" s="85"/>
      <c r="CD543" s="85"/>
      <c r="CE543" s="85"/>
      <c r="CF543" s="85"/>
      <c r="CG543" s="85"/>
      <c r="CH543" s="85"/>
      <c r="CI543" s="85"/>
      <c r="CJ543" s="85"/>
      <c r="CK543" s="85"/>
      <c r="CL543" s="86"/>
    </row>
    <row r="544" spans="1:90" x14ac:dyDescent="0.3">
      <c r="A544" s="610"/>
      <c r="B544" s="197"/>
      <c r="C544" s="60"/>
      <c r="D544" s="60"/>
      <c r="E544" s="60" t="s">
        <v>215</v>
      </c>
      <c r="F544" s="39"/>
      <c r="G544" s="84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6"/>
      <c r="S544" s="84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6"/>
      <c r="AE544" s="84"/>
      <c r="AF544" s="85"/>
      <c r="AG544" s="85"/>
      <c r="AH544" s="85"/>
      <c r="AI544" s="85"/>
      <c r="AJ544" s="85"/>
      <c r="AK544" s="90"/>
      <c r="AL544" s="90"/>
      <c r="AM544" s="90"/>
      <c r="AN544" s="90"/>
      <c r="AO544" s="90"/>
      <c r="AP544" s="88"/>
      <c r="AQ544" s="84"/>
      <c r="AR544" s="85"/>
      <c r="AS544" s="85"/>
      <c r="AT544" s="85"/>
      <c r="AU544" s="85"/>
      <c r="AV544" s="85"/>
      <c r="AW544" s="85"/>
      <c r="AX544" s="85"/>
      <c r="AY544" s="85"/>
      <c r="AZ544" s="85"/>
      <c r="BA544" s="85"/>
      <c r="BB544" s="86"/>
      <c r="BC544" s="84"/>
      <c r="BD544" s="85"/>
      <c r="BE544" s="85"/>
      <c r="BF544" s="85"/>
      <c r="BG544" s="85"/>
      <c r="BH544" s="85"/>
      <c r="BI544" s="85"/>
      <c r="BJ544" s="85"/>
      <c r="BK544" s="85"/>
      <c r="BL544" s="85"/>
      <c r="BM544" s="85"/>
      <c r="BN544" s="86"/>
      <c r="BO544" s="84"/>
      <c r="BP544" s="85"/>
      <c r="BQ544" s="85"/>
      <c r="BR544" s="85"/>
      <c r="BS544" s="85"/>
      <c r="BT544" s="85"/>
      <c r="BU544" s="85"/>
      <c r="BV544" s="85"/>
      <c r="BW544" s="85"/>
      <c r="BX544" s="85"/>
      <c r="BY544" s="85"/>
      <c r="BZ544" s="86"/>
      <c r="CA544" s="134"/>
      <c r="CB544" s="85"/>
      <c r="CC544" s="85"/>
      <c r="CD544" s="85"/>
      <c r="CE544" s="85"/>
      <c r="CF544" s="85"/>
      <c r="CG544" s="85"/>
      <c r="CH544" s="85"/>
      <c r="CI544" s="85"/>
      <c r="CJ544" s="85"/>
      <c r="CK544" s="85"/>
      <c r="CL544" s="86"/>
    </row>
    <row r="545" spans="1:90" x14ac:dyDescent="0.3">
      <c r="A545" s="610"/>
      <c r="B545" s="197"/>
      <c r="C545" s="60"/>
      <c r="D545" s="60"/>
      <c r="E545" s="60" t="s">
        <v>176</v>
      </c>
      <c r="F545" s="39"/>
      <c r="G545" s="84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6"/>
      <c r="S545" s="84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6"/>
      <c r="AE545" s="84"/>
      <c r="AF545" s="85"/>
      <c r="AG545" s="85"/>
      <c r="AH545" s="85"/>
      <c r="AI545" s="85"/>
      <c r="AJ545" s="85"/>
      <c r="AK545" s="85"/>
      <c r="AL545" s="85"/>
      <c r="AM545" s="85"/>
      <c r="AN545" s="90"/>
      <c r="AO545" s="90"/>
      <c r="AP545" s="91"/>
      <c r="AQ545" s="84"/>
      <c r="AR545" s="85"/>
      <c r="AS545" s="85"/>
      <c r="AT545" s="85"/>
      <c r="AU545" s="85"/>
      <c r="AV545" s="85"/>
      <c r="AW545" s="85"/>
      <c r="AX545" s="85"/>
      <c r="AY545" s="85"/>
      <c r="AZ545" s="85"/>
      <c r="BA545" s="85"/>
      <c r="BB545" s="86"/>
      <c r="BC545" s="84"/>
      <c r="BD545" s="85"/>
      <c r="BE545" s="85"/>
      <c r="BF545" s="85"/>
      <c r="BG545" s="85"/>
      <c r="BH545" s="85"/>
      <c r="BI545" s="85"/>
      <c r="BJ545" s="85"/>
      <c r="BK545" s="85"/>
      <c r="BL545" s="85"/>
      <c r="BM545" s="85"/>
      <c r="BN545" s="86"/>
      <c r="BO545" s="84"/>
      <c r="BP545" s="85"/>
      <c r="BQ545" s="85"/>
      <c r="BR545" s="85"/>
      <c r="BS545" s="85"/>
      <c r="BT545" s="85"/>
      <c r="BU545" s="85"/>
      <c r="BV545" s="85"/>
      <c r="BW545" s="85"/>
      <c r="BX545" s="85"/>
      <c r="BY545" s="85"/>
      <c r="BZ545" s="86"/>
      <c r="CA545" s="134"/>
      <c r="CB545" s="85"/>
      <c r="CC545" s="85"/>
      <c r="CD545" s="85"/>
      <c r="CE545" s="85"/>
      <c r="CF545" s="85"/>
      <c r="CG545" s="85"/>
      <c r="CH545" s="85"/>
      <c r="CI545" s="85"/>
      <c r="CJ545" s="85"/>
      <c r="CK545" s="85"/>
      <c r="CL545" s="86"/>
    </row>
    <row r="546" spans="1:90" x14ac:dyDescent="0.3">
      <c r="A546" s="610"/>
      <c r="B546" s="197"/>
      <c r="C546" s="60"/>
      <c r="D546" s="60"/>
      <c r="E546" s="60" t="s">
        <v>177</v>
      </c>
      <c r="F546" s="39"/>
      <c r="G546" s="84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6"/>
      <c r="S546" s="84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6"/>
      <c r="AE546" s="84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91"/>
      <c r="AQ546" s="84"/>
      <c r="AR546" s="85"/>
      <c r="AS546" s="85"/>
      <c r="AT546" s="85"/>
      <c r="AU546" s="85"/>
      <c r="AV546" s="85"/>
      <c r="AW546" s="85"/>
      <c r="AX546" s="85"/>
      <c r="AY546" s="85"/>
      <c r="AZ546" s="85"/>
      <c r="BA546" s="85"/>
      <c r="BB546" s="86"/>
      <c r="BC546" s="84"/>
      <c r="BD546" s="85"/>
      <c r="BE546" s="85"/>
      <c r="BF546" s="85"/>
      <c r="BG546" s="85"/>
      <c r="BH546" s="85"/>
      <c r="BI546" s="85"/>
      <c r="BJ546" s="85"/>
      <c r="BK546" s="85"/>
      <c r="BL546" s="85"/>
      <c r="BM546" s="85"/>
      <c r="BN546" s="86"/>
      <c r="BO546" s="84"/>
      <c r="BP546" s="85"/>
      <c r="BQ546" s="85"/>
      <c r="BR546" s="85"/>
      <c r="BS546" s="85"/>
      <c r="BT546" s="85"/>
      <c r="BU546" s="85"/>
      <c r="BV546" s="85"/>
      <c r="BW546" s="85"/>
      <c r="BX546" s="85"/>
      <c r="BY546" s="85"/>
      <c r="BZ546" s="86"/>
      <c r="CA546" s="134"/>
      <c r="CB546" s="85"/>
      <c r="CC546" s="85"/>
      <c r="CD546" s="85"/>
      <c r="CE546" s="85"/>
      <c r="CF546" s="85"/>
      <c r="CG546" s="85"/>
      <c r="CH546" s="85"/>
      <c r="CI546" s="85"/>
      <c r="CJ546" s="85"/>
      <c r="CK546" s="85"/>
      <c r="CL546" s="86"/>
    </row>
    <row r="547" spans="1:90" ht="15" thickBot="1" x14ac:dyDescent="0.35">
      <c r="A547" s="611"/>
      <c r="B547" s="193"/>
      <c r="C547" s="58" t="s">
        <v>120</v>
      </c>
      <c r="D547" s="58"/>
      <c r="E547" s="43" t="s">
        <v>160</v>
      </c>
      <c r="F547" s="200">
        <v>18000000</v>
      </c>
      <c r="G547" s="96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8"/>
      <c r="S547" s="96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8"/>
      <c r="AE547" s="96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8"/>
      <c r="AQ547" s="96"/>
      <c r="AR547" s="97"/>
      <c r="AS547" s="97"/>
      <c r="AT547" s="97"/>
      <c r="AU547" s="97"/>
      <c r="AV547" s="97"/>
      <c r="AW547" s="97"/>
      <c r="AX547" s="97"/>
      <c r="AY547" s="97"/>
      <c r="AZ547" s="97"/>
      <c r="BA547" s="97"/>
      <c r="BB547" s="98"/>
      <c r="BC547" s="96"/>
      <c r="BD547" s="97"/>
      <c r="BE547" s="97"/>
      <c r="BF547" s="97"/>
      <c r="BG547" s="97"/>
      <c r="BH547" s="97"/>
      <c r="BI547" s="97"/>
      <c r="BJ547" s="97"/>
      <c r="BK547" s="97"/>
      <c r="BL547" s="97"/>
      <c r="BM547" s="97"/>
      <c r="BN547" s="98"/>
      <c r="BO547" s="96"/>
      <c r="BP547" s="97"/>
      <c r="BQ547" s="97"/>
      <c r="BR547" s="97"/>
      <c r="BS547" s="97"/>
      <c r="BT547" s="97"/>
      <c r="BU547" s="97"/>
      <c r="BV547" s="97"/>
      <c r="BW547" s="97"/>
      <c r="BX547" s="97"/>
      <c r="BY547" s="97"/>
      <c r="BZ547" s="98"/>
      <c r="CA547" s="135"/>
      <c r="CB547" s="97"/>
      <c r="CC547" s="97"/>
      <c r="CD547" s="97"/>
      <c r="CE547" s="97"/>
      <c r="CF547" s="97"/>
      <c r="CG547" s="97"/>
      <c r="CH547" s="97"/>
      <c r="CI547" s="97"/>
      <c r="CJ547" s="97"/>
      <c r="CK547" s="97"/>
      <c r="CL547" s="98"/>
    </row>
    <row r="548" spans="1:90" x14ac:dyDescent="0.3">
      <c r="A548" s="609" t="s">
        <v>478</v>
      </c>
      <c r="B548" s="192">
        <v>321</v>
      </c>
      <c r="C548" s="56" t="s">
        <v>257</v>
      </c>
      <c r="D548" s="56" t="s">
        <v>112</v>
      </c>
      <c r="E548" s="56"/>
      <c r="F548" s="38"/>
      <c r="G548" s="76">
        <v>1</v>
      </c>
      <c r="H548" s="77">
        <v>2</v>
      </c>
      <c r="I548" s="77">
        <v>3</v>
      </c>
      <c r="J548" s="77">
        <v>4</v>
      </c>
      <c r="K548" s="77">
        <v>5</v>
      </c>
      <c r="L548" s="77">
        <v>6</v>
      </c>
      <c r="M548" s="77">
        <v>7</v>
      </c>
      <c r="N548" s="77">
        <v>8</v>
      </c>
      <c r="O548" s="77">
        <v>9</v>
      </c>
      <c r="P548" s="77">
        <v>10</v>
      </c>
      <c r="Q548" s="77">
        <v>11</v>
      </c>
      <c r="R548" s="78">
        <v>12</v>
      </c>
      <c r="S548" s="76">
        <v>1</v>
      </c>
      <c r="T548" s="77">
        <v>2</v>
      </c>
      <c r="U548" s="77">
        <v>3</v>
      </c>
      <c r="V548" s="77">
        <v>4</v>
      </c>
      <c r="W548" s="77">
        <v>5</v>
      </c>
      <c r="X548" s="77">
        <v>6</v>
      </c>
      <c r="Y548" s="77">
        <v>7</v>
      </c>
      <c r="Z548" s="77">
        <v>8</v>
      </c>
      <c r="AA548" s="77">
        <v>9</v>
      </c>
      <c r="AB548" s="77">
        <v>10</v>
      </c>
      <c r="AC548" s="77">
        <v>11</v>
      </c>
      <c r="AD548" s="78">
        <v>12</v>
      </c>
      <c r="AE548" s="76">
        <v>1</v>
      </c>
      <c r="AF548" s="77">
        <v>2</v>
      </c>
      <c r="AG548" s="77">
        <v>3</v>
      </c>
      <c r="AH548" s="77">
        <v>4</v>
      </c>
      <c r="AI548" s="77">
        <v>5</v>
      </c>
      <c r="AJ548" s="77">
        <v>6</v>
      </c>
      <c r="AK548" s="77">
        <v>7</v>
      </c>
      <c r="AL548" s="77">
        <v>8</v>
      </c>
      <c r="AM548" s="77">
        <v>9</v>
      </c>
      <c r="AN548" s="77">
        <v>10</v>
      </c>
      <c r="AO548" s="77">
        <v>11</v>
      </c>
      <c r="AP548" s="78">
        <v>12</v>
      </c>
      <c r="AQ548" s="76">
        <v>1</v>
      </c>
      <c r="AR548" s="77">
        <v>2</v>
      </c>
      <c r="AS548" s="77">
        <v>3</v>
      </c>
      <c r="AT548" s="77">
        <v>4</v>
      </c>
      <c r="AU548" s="77">
        <v>5</v>
      </c>
      <c r="AV548" s="77">
        <v>6</v>
      </c>
      <c r="AW548" s="77">
        <v>7</v>
      </c>
      <c r="AX548" s="77">
        <v>8</v>
      </c>
      <c r="AY548" s="77">
        <v>9</v>
      </c>
      <c r="AZ548" s="77">
        <v>10</v>
      </c>
      <c r="BA548" s="77">
        <v>11</v>
      </c>
      <c r="BB548" s="78">
        <v>12</v>
      </c>
      <c r="BC548" s="76">
        <v>1</v>
      </c>
      <c r="BD548" s="77">
        <v>2</v>
      </c>
      <c r="BE548" s="77">
        <v>3</v>
      </c>
      <c r="BF548" s="77">
        <v>4</v>
      </c>
      <c r="BG548" s="77">
        <v>5</v>
      </c>
      <c r="BH548" s="77">
        <v>6</v>
      </c>
      <c r="BI548" s="77">
        <v>7</v>
      </c>
      <c r="BJ548" s="77">
        <v>8</v>
      </c>
      <c r="BK548" s="77">
        <v>9</v>
      </c>
      <c r="BL548" s="77">
        <v>10</v>
      </c>
      <c r="BM548" s="77">
        <v>11</v>
      </c>
      <c r="BN548" s="78">
        <v>12</v>
      </c>
      <c r="BO548" s="76">
        <v>1</v>
      </c>
      <c r="BP548" s="77">
        <v>2</v>
      </c>
      <c r="BQ548" s="77">
        <v>3</v>
      </c>
      <c r="BR548" s="77">
        <v>4</v>
      </c>
      <c r="BS548" s="77">
        <v>5</v>
      </c>
      <c r="BT548" s="77">
        <v>6</v>
      </c>
      <c r="BU548" s="77">
        <v>7</v>
      </c>
      <c r="BV548" s="77">
        <v>8</v>
      </c>
      <c r="BW548" s="77">
        <v>9</v>
      </c>
      <c r="BX548" s="77">
        <v>10</v>
      </c>
      <c r="BY548" s="77">
        <v>11</v>
      </c>
      <c r="BZ548" s="78">
        <v>12</v>
      </c>
      <c r="CA548" s="133">
        <v>1</v>
      </c>
      <c r="CB548" s="77">
        <v>2</v>
      </c>
      <c r="CC548" s="77">
        <v>3</v>
      </c>
      <c r="CD548" s="77">
        <v>4</v>
      </c>
      <c r="CE548" s="77">
        <v>5</v>
      </c>
      <c r="CF548" s="77">
        <v>6</v>
      </c>
      <c r="CG548" s="77">
        <v>7</v>
      </c>
      <c r="CH548" s="77">
        <v>8</v>
      </c>
      <c r="CI548" s="77">
        <v>9</v>
      </c>
      <c r="CJ548" s="77">
        <v>10</v>
      </c>
      <c r="CK548" s="77">
        <v>11</v>
      </c>
      <c r="CL548" s="78">
        <v>12</v>
      </c>
    </row>
    <row r="549" spans="1:90" x14ac:dyDescent="0.3">
      <c r="A549" s="610"/>
      <c r="B549" s="197"/>
      <c r="C549" s="60"/>
      <c r="D549" s="60"/>
      <c r="E549" s="63" t="s">
        <v>234</v>
      </c>
      <c r="F549" s="39"/>
      <c r="G549" s="84"/>
      <c r="H549" s="85"/>
      <c r="I549" s="85"/>
      <c r="J549" s="85"/>
      <c r="K549" s="85"/>
      <c r="L549" s="85"/>
      <c r="M549" s="85"/>
      <c r="N549" s="82"/>
      <c r="O549" s="82"/>
      <c r="P549" s="85"/>
      <c r="Q549" s="85"/>
      <c r="R549" s="86"/>
      <c r="S549" s="92"/>
      <c r="T549" s="93"/>
      <c r="U549" s="93"/>
      <c r="V549" s="93"/>
      <c r="W549" s="93"/>
      <c r="X549" s="93"/>
      <c r="Y549" s="85"/>
      <c r="Z549" s="85"/>
      <c r="AA549" s="85"/>
      <c r="AB549" s="85"/>
      <c r="AC549" s="85"/>
      <c r="AD549" s="86"/>
      <c r="AE549" s="84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6"/>
      <c r="AQ549" s="84"/>
      <c r="AR549" s="85"/>
      <c r="AS549" s="85"/>
      <c r="AT549" s="85"/>
      <c r="AU549" s="85"/>
      <c r="AV549" s="85"/>
      <c r="AW549" s="85"/>
      <c r="AX549" s="85"/>
      <c r="AY549" s="85"/>
      <c r="AZ549" s="85"/>
      <c r="BA549" s="85"/>
      <c r="BB549" s="86"/>
      <c r="BC549" s="84"/>
      <c r="BD549" s="85"/>
      <c r="BE549" s="85"/>
      <c r="BF549" s="85"/>
      <c r="BG549" s="85"/>
      <c r="BH549" s="85"/>
      <c r="BI549" s="85"/>
      <c r="BJ549" s="85"/>
      <c r="BK549" s="85"/>
      <c r="BL549" s="85"/>
      <c r="BM549" s="85"/>
      <c r="BN549" s="86"/>
      <c r="BO549" s="84"/>
      <c r="BP549" s="85"/>
      <c r="BQ549" s="85"/>
      <c r="BR549" s="85"/>
      <c r="BS549" s="85"/>
      <c r="BT549" s="85"/>
      <c r="BU549" s="85"/>
      <c r="BV549" s="85"/>
      <c r="BW549" s="85"/>
      <c r="BX549" s="85"/>
      <c r="BY549" s="85"/>
      <c r="BZ549" s="86"/>
      <c r="CA549" s="134"/>
      <c r="CB549" s="85"/>
      <c r="CC549" s="85"/>
      <c r="CD549" s="85"/>
      <c r="CE549" s="85"/>
      <c r="CF549" s="85"/>
      <c r="CG549" s="85"/>
      <c r="CH549" s="85"/>
      <c r="CI549" s="85"/>
      <c r="CJ549" s="85"/>
      <c r="CK549" s="85"/>
      <c r="CL549" s="86"/>
    </row>
    <row r="550" spans="1:90" x14ac:dyDescent="0.3">
      <c r="A550" s="610"/>
      <c r="B550" s="197"/>
      <c r="C550" s="60"/>
      <c r="D550" s="60"/>
      <c r="E550" s="63" t="s">
        <v>108</v>
      </c>
      <c r="F550" s="39"/>
      <c r="G550" s="84"/>
      <c r="H550" s="85"/>
      <c r="I550" s="85"/>
      <c r="J550" s="85"/>
      <c r="K550" s="85"/>
      <c r="L550" s="85"/>
      <c r="M550" s="85"/>
      <c r="N550" s="82"/>
      <c r="O550" s="82"/>
      <c r="P550" s="85"/>
      <c r="Q550" s="85"/>
      <c r="R550" s="86"/>
      <c r="S550" s="92"/>
      <c r="T550" s="93"/>
      <c r="U550" s="93"/>
      <c r="V550" s="93"/>
      <c r="W550" s="93"/>
      <c r="X550" s="93"/>
      <c r="Y550" s="85"/>
      <c r="Z550" s="85"/>
      <c r="AA550" s="85"/>
      <c r="AB550" s="85"/>
      <c r="AC550" s="85"/>
      <c r="AD550" s="86"/>
      <c r="AE550" s="84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6"/>
      <c r="AQ550" s="84"/>
      <c r="AR550" s="85"/>
      <c r="AS550" s="85"/>
      <c r="AT550" s="85"/>
      <c r="AU550" s="85"/>
      <c r="AV550" s="85"/>
      <c r="AW550" s="85"/>
      <c r="AX550" s="85"/>
      <c r="AY550" s="85"/>
      <c r="AZ550" s="85"/>
      <c r="BA550" s="85"/>
      <c r="BB550" s="86"/>
      <c r="BC550" s="84"/>
      <c r="BD550" s="85"/>
      <c r="BE550" s="85"/>
      <c r="BF550" s="85"/>
      <c r="BG550" s="85"/>
      <c r="BH550" s="85"/>
      <c r="BI550" s="85"/>
      <c r="BJ550" s="85"/>
      <c r="BK550" s="85"/>
      <c r="BL550" s="85"/>
      <c r="BM550" s="85"/>
      <c r="BN550" s="86"/>
      <c r="BO550" s="84"/>
      <c r="BP550" s="85"/>
      <c r="BQ550" s="85"/>
      <c r="BR550" s="85"/>
      <c r="BS550" s="85"/>
      <c r="BT550" s="85"/>
      <c r="BU550" s="85"/>
      <c r="BV550" s="85"/>
      <c r="BW550" s="85"/>
      <c r="BX550" s="85"/>
      <c r="BY550" s="85"/>
      <c r="BZ550" s="86"/>
      <c r="CA550" s="134"/>
      <c r="CB550" s="85"/>
      <c r="CC550" s="85"/>
      <c r="CD550" s="85"/>
      <c r="CE550" s="85"/>
      <c r="CF550" s="85"/>
      <c r="CG550" s="85"/>
      <c r="CH550" s="85"/>
      <c r="CI550" s="85"/>
      <c r="CJ550" s="85"/>
      <c r="CK550" s="85"/>
      <c r="CL550" s="86"/>
    </row>
    <row r="551" spans="1:90" x14ac:dyDescent="0.3">
      <c r="A551" s="610"/>
      <c r="B551" s="197"/>
      <c r="C551" s="60"/>
      <c r="D551" s="60"/>
      <c r="E551" s="63" t="s">
        <v>398</v>
      </c>
      <c r="F551" s="39"/>
      <c r="G551" s="84"/>
      <c r="H551" s="85"/>
      <c r="I551" s="85"/>
      <c r="J551" s="85"/>
      <c r="K551" s="85"/>
      <c r="L551" s="85"/>
      <c r="M551" s="85"/>
      <c r="N551" s="82"/>
      <c r="O551" s="82"/>
      <c r="P551" s="85"/>
      <c r="Q551" s="85"/>
      <c r="R551" s="86"/>
      <c r="S551" s="92"/>
      <c r="T551" s="93"/>
      <c r="U551" s="93"/>
      <c r="V551" s="93"/>
      <c r="W551" s="93"/>
      <c r="X551" s="93"/>
      <c r="Y551" s="85"/>
      <c r="Z551" s="85"/>
      <c r="AA551" s="85"/>
      <c r="AB551" s="85"/>
      <c r="AC551" s="85"/>
      <c r="AD551" s="86"/>
      <c r="AE551" s="84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6"/>
      <c r="AQ551" s="84"/>
      <c r="AR551" s="85"/>
      <c r="AS551" s="85"/>
      <c r="AT551" s="85"/>
      <c r="AU551" s="85"/>
      <c r="AV551" s="85"/>
      <c r="AW551" s="85"/>
      <c r="AX551" s="85"/>
      <c r="AY551" s="85"/>
      <c r="AZ551" s="85"/>
      <c r="BA551" s="85"/>
      <c r="BB551" s="86"/>
      <c r="BC551" s="84"/>
      <c r="BD551" s="85"/>
      <c r="BE551" s="85"/>
      <c r="BF551" s="85"/>
      <c r="BG551" s="85"/>
      <c r="BH551" s="85"/>
      <c r="BI551" s="85"/>
      <c r="BJ551" s="85"/>
      <c r="BK551" s="85"/>
      <c r="BL551" s="85"/>
      <c r="BM551" s="85"/>
      <c r="BN551" s="86"/>
      <c r="BO551" s="84"/>
      <c r="BP551" s="85"/>
      <c r="BQ551" s="85"/>
      <c r="BR551" s="85"/>
      <c r="BS551" s="85"/>
      <c r="BT551" s="85"/>
      <c r="BU551" s="85"/>
      <c r="BV551" s="85"/>
      <c r="BW551" s="85"/>
      <c r="BX551" s="85"/>
      <c r="BY551" s="85"/>
      <c r="BZ551" s="86"/>
      <c r="CA551" s="134"/>
      <c r="CB551" s="85"/>
      <c r="CC551" s="85"/>
      <c r="CD551" s="85"/>
      <c r="CE551" s="85"/>
      <c r="CF551" s="85"/>
      <c r="CG551" s="85"/>
      <c r="CH551" s="85"/>
      <c r="CI551" s="85"/>
      <c r="CJ551" s="85"/>
      <c r="CK551" s="85"/>
      <c r="CL551" s="86"/>
    </row>
    <row r="552" spans="1:90" x14ac:dyDescent="0.3">
      <c r="A552" s="610"/>
      <c r="B552" s="197"/>
      <c r="C552" s="60"/>
      <c r="D552" s="60"/>
      <c r="E552" s="62" t="s">
        <v>399</v>
      </c>
      <c r="F552" s="39"/>
      <c r="G552" s="84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6"/>
      <c r="S552" s="87"/>
      <c r="T552" s="82"/>
      <c r="U552" s="85"/>
      <c r="V552" s="85"/>
      <c r="W552" s="85"/>
      <c r="X552" s="85"/>
      <c r="Y552" s="85"/>
      <c r="Z552" s="85"/>
      <c r="AA552" s="85"/>
      <c r="AB552" s="85"/>
      <c r="AC552" s="85"/>
      <c r="AD552" s="86"/>
      <c r="AE552" s="84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6"/>
      <c r="AQ552" s="84"/>
      <c r="AR552" s="85"/>
      <c r="AS552" s="85"/>
      <c r="AT552" s="85"/>
      <c r="AU552" s="85"/>
      <c r="AV552" s="85"/>
      <c r="AW552" s="85"/>
      <c r="AX552" s="85"/>
      <c r="AY552" s="85"/>
      <c r="AZ552" s="85"/>
      <c r="BA552" s="85"/>
      <c r="BB552" s="86"/>
      <c r="BC552" s="84"/>
      <c r="BD552" s="85"/>
      <c r="BE552" s="85"/>
      <c r="BF552" s="85"/>
      <c r="BG552" s="85"/>
      <c r="BH552" s="85"/>
      <c r="BI552" s="85"/>
      <c r="BJ552" s="85"/>
      <c r="BK552" s="85"/>
      <c r="BL552" s="85"/>
      <c r="BM552" s="85"/>
      <c r="BN552" s="86"/>
      <c r="BO552" s="84"/>
      <c r="BP552" s="85"/>
      <c r="BQ552" s="85"/>
      <c r="BR552" s="85"/>
      <c r="BS552" s="85"/>
      <c r="BT552" s="85"/>
      <c r="BU552" s="85"/>
      <c r="BV552" s="85"/>
      <c r="BW552" s="85"/>
      <c r="BX552" s="85"/>
      <c r="BY552" s="85"/>
      <c r="BZ552" s="86"/>
      <c r="CA552" s="134"/>
      <c r="CB552" s="85"/>
      <c r="CC552" s="85"/>
      <c r="CD552" s="85"/>
      <c r="CE552" s="85"/>
      <c r="CF552" s="85"/>
      <c r="CG552" s="85"/>
      <c r="CH552" s="85"/>
      <c r="CI552" s="85"/>
      <c r="CJ552" s="85"/>
      <c r="CK552" s="85"/>
      <c r="CL552" s="86"/>
    </row>
    <row r="553" spans="1:90" x14ac:dyDescent="0.3">
      <c r="A553" s="610"/>
      <c r="B553" s="197"/>
      <c r="C553" s="60"/>
      <c r="D553" s="60"/>
      <c r="E553" s="62" t="s">
        <v>395</v>
      </c>
      <c r="F553" s="39">
        <v>250000</v>
      </c>
      <c r="G553" s="84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6"/>
      <c r="S553" s="84"/>
      <c r="T553" s="85"/>
      <c r="U553" s="85"/>
      <c r="V553" s="82"/>
      <c r="W553" s="82"/>
      <c r="X553" s="82"/>
      <c r="Y553" s="82"/>
      <c r="Z553" s="82"/>
      <c r="AA553" s="85"/>
      <c r="AB553" s="85"/>
      <c r="AC553" s="85"/>
      <c r="AD553" s="86"/>
      <c r="AE553" s="84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6"/>
      <c r="AQ553" s="84"/>
      <c r="AR553" s="85"/>
      <c r="AS553" s="85"/>
      <c r="AT553" s="85"/>
      <c r="AU553" s="85"/>
      <c r="AV553" s="85"/>
      <c r="AW553" s="85"/>
      <c r="AX553" s="85"/>
      <c r="AY553" s="85"/>
      <c r="AZ553" s="85"/>
      <c r="BA553" s="85"/>
      <c r="BB553" s="86"/>
      <c r="BC553" s="84"/>
      <c r="BD553" s="85"/>
      <c r="BE553" s="85"/>
      <c r="BF553" s="85"/>
      <c r="BG553" s="85"/>
      <c r="BH553" s="85"/>
      <c r="BI553" s="85"/>
      <c r="BJ553" s="85"/>
      <c r="BK553" s="85"/>
      <c r="BL553" s="85"/>
      <c r="BM553" s="85"/>
      <c r="BN553" s="86"/>
      <c r="BO553" s="84"/>
      <c r="BP553" s="85"/>
      <c r="BQ553" s="85"/>
      <c r="BR553" s="85"/>
      <c r="BS553" s="85"/>
      <c r="BT553" s="85"/>
      <c r="BU553" s="85"/>
      <c r="BV553" s="85"/>
      <c r="BW553" s="85"/>
      <c r="BX553" s="85"/>
      <c r="BY553" s="85"/>
      <c r="BZ553" s="86"/>
      <c r="CA553" s="134"/>
      <c r="CB553" s="85"/>
      <c r="CC553" s="85"/>
      <c r="CD553" s="85"/>
      <c r="CE553" s="85"/>
      <c r="CF553" s="85"/>
      <c r="CG553" s="85"/>
      <c r="CH553" s="85"/>
      <c r="CI553" s="85"/>
      <c r="CJ553" s="85"/>
      <c r="CK553" s="85"/>
      <c r="CL553" s="86"/>
    </row>
    <row r="554" spans="1:90" x14ac:dyDescent="0.3">
      <c r="A554" s="610"/>
      <c r="B554" s="197"/>
      <c r="C554" s="60"/>
      <c r="D554" s="60"/>
      <c r="E554" s="62" t="s">
        <v>107</v>
      </c>
      <c r="F554" s="39">
        <v>250000</v>
      </c>
      <c r="G554" s="84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6"/>
      <c r="S554" s="84"/>
      <c r="T554" s="85"/>
      <c r="U554" s="85"/>
      <c r="V554" s="85"/>
      <c r="W554" s="85"/>
      <c r="X554" s="85"/>
      <c r="Y554" s="85"/>
      <c r="Z554" s="85"/>
      <c r="AA554" s="82"/>
      <c r="AB554" s="82"/>
      <c r="AC554" s="82"/>
      <c r="AD554" s="83"/>
      <c r="AE554" s="84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6"/>
      <c r="AQ554" s="84"/>
      <c r="AR554" s="85"/>
      <c r="AS554" s="85"/>
      <c r="AT554" s="85"/>
      <c r="AU554" s="85"/>
      <c r="AV554" s="85"/>
      <c r="AW554" s="85"/>
      <c r="AX554" s="85"/>
      <c r="AY554" s="85"/>
      <c r="AZ554" s="85"/>
      <c r="BA554" s="85"/>
      <c r="BB554" s="86"/>
      <c r="BC554" s="84"/>
      <c r="BD554" s="85"/>
      <c r="BE554" s="85"/>
      <c r="BF554" s="85"/>
      <c r="BG554" s="85"/>
      <c r="BH554" s="85"/>
      <c r="BI554" s="85"/>
      <c r="BJ554" s="85"/>
      <c r="BK554" s="85"/>
      <c r="BL554" s="85"/>
      <c r="BM554" s="85"/>
      <c r="BN554" s="86"/>
      <c r="BO554" s="84"/>
      <c r="BP554" s="85"/>
      <c r="BQ554" s="85"/>
      <c r="BR554" s="85"/>
      <c r="BS554" s="85"/>
      <c r="BT554" s="85"/>
      <c r="BU554" s="85"/>
      <c r="BV554" s="85"/>
      <c r="BW554" s="85"/>
      <c r="BX554" s="85"/>
      <c r="BY554" s="85"/>
      <c r="BZ554" s="86"/>
      <c r="CA554" s="134"/>
      <c r="CB554" s="85"/>
      <c r="CC554" s="85"/>
      <c r="CD554" s="85"/>
      <c r="CE554" s="85"/>
      <c r="CF554" s="85"/>
      <c r="CG554" s="85"/>
      <c r="CH554" s="85"/>
      <c r="CI554" s="85"/>
      <c r="CJ554" s="85"/>
      <c r="CK554" s="85"/>
      <c r="CL554" s="86"/>
    </row>
    <row r="555" spans="1:90" x14ac:dyDescent="0.3">
      <c r="A555" s="610"/>
      <c r="B555" s="197"/>
      <c r="C555" s="60"/>
      <c r="D555" s="60" t="s">
        <v>113</v>
      </c>
      <c r="E555" s="60"/>
      <c r="F555" s="39"/>
      <c r="G555" s="84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6"/>
      <c r="S555" s="84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6"/>
      <c r="AE555" s="84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6"/>
      <c r="AQ555" s="84"/>
      <c r="AR555" s="85"/>
      <c r="AS555" s="85"/>
      <c r="AT555" s="85"/>
      <c r="AU555" s="85"/>
      <c r="AV555" s="85"/>
      <c r="AW555" s="85"/>
      <c r="AX555" s="85"/>
      <c r="AY555" s="85"/>
      <c r="AZ555" s="85"/>
      <c r="BA555" s="85"/>
      <c r="BB555" s="86"/>
      <c r="BC555" s="84"/>
      <c r="BD555" s="85"/>
      <c r="BE555" s="85"/>
      <c r="BF555" s="85"/>
      <c r="BG555" s="85"/>
      <c r="BH555" s="85"/>
      <c r="BI555" s="85"/>
      <c r="BJ555" s="85"/>
      <c r="BK555" s="85"/>
      <c r="BL555" s="85"/>
      <c r="BM555" s="85"/>
      <c r="BN555" s="86"/>
      <c r="BO555" s="84"/>
      <c r="BP555" s="85"/>
      <c r="BQ555" s="85"/>
      <c r="BR555" s="85"/>
      <c r="BS555" s="85"/>
      <c r="BT555" s="85"/>
      <c r="BU555" s="85"/>
      <c r="BV555" s="85"/>
      <c r="BW555" s="85"/>
      <c r="BX555" s="85"/>
      <c r="BY555" s="85"/>
      <c r="BZ555" s="86"/>
      <c r="CA555" s="134"/>
      <c r="CB555" s="85"/>
      <c r="CC555" s="85"/>
      <c r="CD555" s="85"/>
      <c r="CE555" s="85"/>
      <c r="CF555" s="85"/>
      <c r="CG555" s="85"/>
      <c r="CH555" s="85"/>
      <c r="CI555" s="85"/>
      <c r="CJ555" s="85"/>
      <c r="CK555" s="85"/>
      <c r="CL555" s="86"/>
    </row>
    <row r="556" spans="1:90" x14ac:dyDescent="0.3">
      <c r="A556" s="610"/>
      <c r="B556" s="197"/>
      <c r="C556" s="60"/>
      <c r="D556" s="60"/>
      <c r="E556" s="60" t="s">
        <v>396</v>
      </c>
      <c r="F556" s="39"/>
      <c r="G556" s="84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6"/>
      <c r="S556" s="84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6"/>
      <c r="AE556" s="84"/>
      <c r="AF556" s="85"/>
      <c r="AG556" s="85"/>
      <c r="AH556" s="82"/>
      <c r="AI556" s="82"/>
      <c r="AJ556" s="85"/>
      <c r="AK556" s="85"/>
      <c r="AL556" s="85"/>
      <c r="AM556" s="85"/>
      <c r="AN556" s="85"/>
      <c r="AO556" s="85"/>
      <c r="AP556" s="86"/>
      <c r="AQ556" s="84"/>
      <c r="AR556" s="85"/>
      <c r="AS556" s="85"/>
      <c r="AT556" s="85"/>
      <c r="AU556" s="85"/>
      <c r="AV556" s="85"/>
      <c r="AW556" s="85"/>
      <c r="AX556" s="85"/>
      <c r="AY556" s="85"/>
      <c r="AZ556" s="85"/>
      <c r="BA556" s="85"/>
      <c r="BB556" s="86"/>
      <c r="BC556" s="84"/>
      <c r="BD556" s="85"/>
      <c r="BE556" s="85"/>
      <c r="BF556" s="85"/>
      <c r="BG556" s="85"/>
      <c r="BH556" s="85"/>
      <c r="BI556" s="85"/>
      <c r="BJ556" s="85"/>
      <c r="BK556" s="85"/>
      <c r="BL556" s="85"/>
      <c r="BM556" s="85"/>
      <c r="BN556" s="86"/>
      <c r="BO556" s="84"/>
      <c r="BP556" s="85"/>
      <c r="BQ556" s="85"/>
      <c r="BR556" s="85"/>
      <c r="BS556" s="85"/>
      <c r="BT556" s="85"/>
      <c r="BU556" s="85"/>
      <c r="BV556" s="85"/>
      <c r="BW556" s="85"/>
      <c r="BX556" s="85"/>
      <c r="BY556" s="85"/>
      <c r="BZ556" s="86"/>
      <c r="CA556" s="134"/>
      <c r="CB556" s="85"/>
      <c r="CC556" s="85"/>
      <c r="CD556" s="85"/>
      <c r="CE556" s="85"/>
      <c r="CF556" s="85"/>
      <c r="CG556" s="85"/>
      <c r="CH556" s="85"/>
      <c r="CI556" s="85"/>
      <c r="CJ556" s="85"/>
      <c r="CK556" s="85"/>
      <c r="CL556" s="86"/>
    </row>
    <row r="557" spans="1:90" x14ac:dyDescent="0.3">
      <c r="A557" s="610"/>
      <c r="B557" s="197"/>
      <c r="C557" s="60"/>
      <c r="D557" s="60"/>
      <c r="E557" s="62" t="s">
        <v>163</v>
      </c>
      <c r="F557" s="39"/>
      <c r="G557" s="84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6"/>
      <c r="S557" s="84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6"/>
      <c r="AE557" s="84"/>
      <c r="AF557" s="85"/>
      <c r="AG557" s="85"/>
      <c r="AH557" s="85"/>
      <c r="AI557" s="85"/>
      <c r="AJ557" s="85"/>
      <c r="AK557" s="85"/>
      <c r="AL557" s="85"/>
      <c r="AM557" s="85"/>
      <c r="AN557" s="90"/>
      <c r="AO557" s="90"/>
      <c r="AP557" s="91"/>
      <c r="AQ557" s="89"/>
      <c r="AR557" s="90"/>
      <c r="AS557" s="90"/>
      <c r="AT557" s="85"/>
      <c r="AU557" s="85"/>
      <c r="AV557" s="85"/>
      <c r="AW557" s="85"/>
      <c r="AX557" s="85"/>
      <c r="AY557" s="85"/>
      <c r="AZ557" s="85"/>
      <c r="BA557" s="85"/>
      <c r="BB557" s="86"/>
      <c r="BC557" s="84"/>
      <c r="BD557" s="85"/>
      <c r="BE557" s="85"/>
      <c r="BF557" s="85"/>
      <c r="BG557" s="85"/>
      <c r="BH557" s="85"/>
      <c r="BI557" s="85"/>
      <c r="BJ557" s="85"/>
      <c r="BK557" s="85"/>
      <c r="BL557" s="85"/>
      <c r="BM557" s="85"/>
      <c r="BN557" s="86"/>
      <c r="BO557" s="84"/>
      <c r="BP557" s="85"/>
      <c r="BQ557" s="85"/>
      <c r="BR557" s="85"/>
      <c r="BS557" s="85"/>
      <c r="BT557" s="85"/>
      <c r="BU557" s="85"/>
      <c r="BV557" s="85"/>
      <c r="BW557" s="85"/>
      <c r="BX557" s="85"/>
      <c r="BY557" s="85"/>
      <c r="BZ557" s="86"/>
      <c r="CA557" s="134"/>
      <c r="CB557" s="85"/>
      <c r="CC557" s="85"/>
      <c r="CD557" s="85"/>
      <c r="CE557" s="85"/>
      <c r="CF557" s="85"/>
      <c r="CG557" s="85"/>
      <c r="CH557" s="85"/>
      <c r="CI557" s="85"/>
      <c r="CJ557" s="85"/>
      <c r="CK557" s="85"/>
      <c r="CL557" s="86"/>
    </row>
    <row r="558" spans="1:90" ht="15" thickBot="1" x14ac:dyDescent="0.35">
      <c r="A558" s="611"/>
      <c r="B558" s="193"/>
      <c r="C558" s="58" t="s">
        <v>115</v>
      </c>
      <c r="D558" s="58"/>
      <c r="E558" s="43" t="s">
        <v>160</v>
      </c>
      <c r="F558" s="199">
        <v>5000000</v>
      </c>
      <c r="G558" s="96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8"/>
      <c r="S558" s="96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8"/>
      <c r="AE558" s="96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8"/>
      <c r="AQ558" s="96"/>
      <c r="AR558" s="97"/>
      <c r="AS558" s="97"/>
      <c r="AT558" s="97"/>
      <c r="AU558" s="97"/>
      <c r="AV558" s="97"/>
      <c r="AW558" s="97"/>
      <c r="AX558" s="97"/>
      <c r="AY558" s="97"/>
      <c r="AZ558" s="97"/>
      <c r="BA558" s="97"/>
      <c r="BB558" s="98"/>
      <c r="BC558" s="96"/>
      <c r="BD558" s="97"/>
      <c r="BE558" s="97"/>
      <c r="BF558" s="97"/>
      <c r="BG558" s="97"/>
      <c r="BH558" s="97"/>
      <c r="BI558" s="97"/>
      <c r="BJ558" s="97"/>
      <c r="BK558" s="97"/>
      <c r="BL558" s="97"/>
      <c r="BM558" s="97"/>
      <c r="BN558" s="98"/>
      <c r="BO558" s="96"/>
      <c r="BP558" s="97"/>
      <c r="BQ558" s="97"/>
      <c r="BR558" s="97"/>
      <c r="BS558" s="97"/>
      <c r="BT558" s="97"/>
      <c r="BU558" s="97"/>
      <c r="BV558" s="97"/>
      <c r="BW558" s="97"/>
      <c r="BX558" s="97"/>
      <c r="BY558" s="97"/>
      <c r="BZ558" s="98"/>
      <c r="CA558" s="135"/>
      <c r="CB558" s="97"/>
      <c r="CC558" s="97"/>
      <c r="CD558" s="97"/>
      <c r="CE558" s="97"/>
      <c r="CF558" s="97"/>
      <c r="CG558" s="97"/>
      <c r="CH558" s="97"/>
      <c r="CI558" s="97"/>
      <c r="CJ558" s="97"/>
      <c r="CK558" s="97"/>
      <c r="CL558" s="98"/>
    </row>
    <row r="559" spans="1:90" x14ac:dyDescent="0.3">
      <c r="A559" s="609" t="s">
        <v>465</v>
      </c>
      <c r="B559" s="192">
        <v>352</v>
      </c>
      <c r="C559" s="56" t="s">
        <v>129</v>
      </c>
      <c r="D559" s="56" t="s">
        <v>112</v>
      </c>
      <c r="E559" s="56"/>
      <c r="F559" s="38"/>
      <c r="G559" s="76">
        <v>1</v>
      </c>
      <c r="H559" s="77">
        <v>2</v>
      </c>
      <c r="I559" s="77">
        <v>3</v>
      </c>
      <c r="J559" s="77">
        <v>4</v>
      </c>
      <c r="K559" s="77">
        <v>5</v>
      </c>
      <c r="L559" s="77">
        <v>6</v>
      </c>
      <c r="M559" s="77">
        <v>7</v>
      </c>
      <c r="N559" s="77">
        <v>8</v>
      </c>
      <c r="O559" s="77">
        <v>9</v>
      </c>
      <c r="P559" s="77">
        <v>10</v>
      </c>
      <c r="Q559" s="77">
        <v>11</v>
      </c>
      <c r="R559" s="78">
        <v>12</v>
      </c>
      <c r="S559" s="76">
        <v>1</v>
      </c>
      <c r="T559" s="77">
        <v>2</v>
      </c>
      <c r="U559" s="77">
        <v>3</v>
      </c>
      <c r="V559" s="77">
        <v>4</v>
      </c>
      <c r="W559" s="77">
        <v>5</v>
      </c>
      <c r="X559" s="77">
        <v>6</v>
      </c>
      <c r="Y559" s="77">
        <v>7</v>
      </c>
      <c r="Z559" s="77">
        <v>8</v>
      </c>
      <c r="AA559" s="77">
        <v>9</v>
      </c>
      <c r="AB559" s="77">
        <v>10</v>
      </c>
      <c r="AC559" s="77">
        <v>11</v>
      </c>
      <c r="AD559" s="78">
        <v>12</v>
      </c>
      <c r="AE559" s="76">
        <v>1</v>
      </c>
      <c r="AF559" s="77">
        <v>2</v>
      </c>
      <c r="AG559" s="77">
        <v>3</v>
      </c>
      <c r="AH559" s="77">
        <v>4</v>
      </c>
      <c r="AI559" s="77">
        <v>5</v>
      </c>
      <c r="AJ559" s="77">
        <v>6</v>
      </c>
      <c r="AK559" s="77">
        <v>7</v>
      </c>
      <c r="AL559" s="77">
        <v>8</v>
      </c>
      <c r="AM559" s="77">
        <v>9</v>
      </c>
      <c r="AN559" s="77">
        <v>10</v>
      </c>
      <c r="AO559" s="77">
        <v>11</v>
      </c>
      <c r="AP559" s="78">
        <v>12</v>
      </c>
      <c r="AQ559" s="76">
        <v>1</v>
      </c>
      <c r="AR559" s="77">
        <v>2</v>
      </c>
      <c r="AS559" s="77">
        <v>3</v>
      </c>
      <c r="AT559" s="77">
        <v>4</v>
      </c>
      <c r="AU559" s="77">
        <v>5</v>
      </c>
      <c r="AV559" s="77">
        <v>6</v>
      </c>
      <c r="AW559" s="77">
        <v>7</v>
      </c>
      <c r="AX559" s="77">
        <v>8</v>
      </c>
      <c r="AY559" s="77">
        <v>9</v>
      </c>
      <c r="AZ559" s="77">
        <v>10</v>
      </c>
      <c r="BA559" s="77">
        <v>11</v>
      </c>
      <c r="BB559" s="78">
        <v>12</v>
      </c>
      <c r="BC559" s="76">
        <v>1</v>
      </c>
      <c r="BD559" s="77">
        <v>2</v>
      </c>
      <c r="BE559" s="77">
        <v>3</v>
      </c>
      <c r="BF559" s="77">
        <v>4</v>
      </c>
      <c r="BG559" s="77">
        <v>5</v>
      </c>
      <c r="BH559" s="77">
        <v>6</v>
      </c>
      <c r="BI559" s="77">
        <v>7</v>
      </c>
      <c r="BJ559" s="77">
        <v>8</v>
      </c>
      <c r="BK559" s="77">
        <v>9</v>
      </c>
      <c r="BL559" s="77">
        <v>10</v>
      </c>
      <c r="BM559" s="77">
        <v>11</v>
      </c>
      <c r="BN559" s="78">
        <v>12</v>
      </c>
      <c r="BO559" s="76">
        <v>1</v>
      </c>
      <c r="BP559" s="77">
        <v>2</v>
      </c>
      <c r="BQ559" s="77">
        <v>3</v>
      </c>
      <c r="BR559" s="77">
        <v>4</v>
      </c>
      <c r="BS559" s="77">
        <v>5</v>
      </c>
      <c r="BT559" s="77">
        <v>6</v>
      </c>
      <c r="BU559" s="77">
        <v>7</v>
      </c>
      <c r="BV559" s="77">
        <v>8</v>
      </c>
      <c r="BW559" s="77">
        <v>9</v>
      </c>
      <c r="BX559" s="77">
        <v>10</v>
      </c>
      <c r="BY559" s="77">
        <v>11</v>
      </c>
      <c r="BZ559" s="78">
        <v>12</v>
      </c>
      <c r="CA559" s="133">
        <v>1</v>
      </c>
      <c r="CB559" s="77">
        <v>2</v>
      </c>
      <c r="CC559" s="77">
        <v>3</v>
      </c>
      <c r="CD559" s="77">
        <v>4</v>
      </c>
      <c r="CE559" s="77">
        <v>5</v>
      </c>
      <c r="CF559" s="77">
        <v>6</v>
      </c>
      <c r="CG559" s="77">
        <v>7</v>
      </c>
      <c r="CH559" s="77">
        <v>8</v>
      </c>
      <c r="CI559" s="77">
        <v>9</v>
      </c>
      <c r="CJ559" s="77">
        <v>10</v>
      </c>
      <c r="CK559" s="77">
        <v>11</v>
      </c>
      <c r="CL559" s="78">
        <v>12</v>
      </c>
    </row>
    <row r="560" spans="1:90" x14ac:dyDescent="0.3">
      <c r="A560" s="610"/>
      <c r="B560" s="197"/>
      <c r="C560" s="60"/>
      <c r="D560" s="60"/>
      <c r="E560" s="63" t="s">
        <v>164</v>
      </c>
      <c r="F560" s="39"/>
      <c r="G560" s="84"/>
      <c r="H560" s="85"/>
      <c r="I560" s="85"/>
      <c r="J560" s="85"/>
      <c r="K560" s="85"/>
      <c r="L560" s="85"/>
      <c r="M560" s="85"/>
      <c r="N560" s="82"/>
      <c r="O560" s="82"/>
      <c r="P560" s="85"/>
      <c r="Q560" s="85"/>
      <c r="R560" s="86"/>
      <c r="S560" s="92"/>
      <c r="T560" s="93"/>
      <c r="U560" s="85"/>
      <c r="V560" s="85"/>
      <c r="W560" s="85"/>
      <c r="X560" s="85"/>
      <c r="Y560" s="85"/>
      <c r="Z560" s="85"/>
      <c r="AA560" s="85"/>
      <c r="AB560" s="85"/>
      <c r="AC560" s="85"/>
      <c r="AD560" s="86"/>
      <c r="AE560" s="84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6"/>
      <c r="AQ560" s="84"/>
      <c r="AR560" s="85"/>
      <c r="AS560" s="85"/>
      <c r="AT560" s="85"/>
      <c r="AU560" s="85"/>
      <c r="AV560" s="85"/>
      <c r="AW560" s="85"/>
      <c r="AX560" s="85"/>
      <c r="AY560" s="85"/>
      <c r="AZ560" s="85"/>
      <c r="BA560" s="85"/>
      <c r="BB560" s="86"/>
      <c r="BC560" s="84"/>
      <c r="BD560" s="85"/>
      <c r="BE560" s="85"/>
      <c r="BF560" s="85"/>
      <c r="BG560" s="85"/>
      <c r="BH560" s="85"/>
      <c r="BI560" s="85"/>
      <c r="BJ560" s="85"/>
      <c r="BK560" s="85"/>
      <c r="BL560" s="85"/>
      <c r="BM560" s="85"/>
      <c r="BN560" s="86"/>
      <c r="BO560" s="84"/>
      <c r="BP560" s="85"/>
      <c r="BQ560" s="85"/>
      <c r="BR560" s="85"/>
      <c r="BS560" s="85"/>
      <c r="BT560" s="85"/>
      <c r="BU560" s="85"/>
      <c r="BV560" s="85"/>
      <c r="BW560" s="85"/>
      <c r="BX560" s="85"/>
      <c r="BY560" s="85"/>
      <c r="BZ560" s="86"/>
      <c r="CA560" s="134"/>
      <c r="CB560" s="85"/>
      <c r="CC560" s="85"/>
      <c r="CD560" s="85"/>
      <c r="CE560" s="85"/>
      <c r="CF560" s="85"/>
      <c r="CG560" s="85"/>
      <c r="CH560" s="85"/>
      <c r="CI560" s="85"/>
      <c r="CJ560" s="85"/>
      <c r="CK560" s="85"/>
      <c r="CL560" s="86"/>
    </row>
    <row r="561" spans="1:90" x14ac:dyDescent="0.3">
      <c r="A561" s="610"/>
      <c r="B561" s="197"/>
      <c r="C561" s="60"/>
      <c r="D561" s="60"/>
      <c r="E561" s="62" t="s">
        <v>235</v>
      </c>
      <c r="F561" s="39"/>
      <c r="G561" s="84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6"/>
      <c r="S561" s="84"/>
      <c r="T561" s="85"/>
      <c r="U561" s="82"/>
      <c r="V561" s="82"/>
      <c r="W561" s="82"/>
      <c r="X561" s="85"/>
      <c r="Y561" s="85"/>
      <c r="Z561" s="85"/>
      <c r="AA561" s="85"/>
      <c r="AB561" s="85"/>
      <c r="AC561" s="85"/>
      <c r="AD561" s="86"/>
      <c r="AE561" s="84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6"/>
      <c r="AQ561" s="84"/>
      <c r="AR561" s="85"/>
      <c r="AS561" s="85"/>
      <c r="AT561" s="85"/>
      <c r="AU561" s="85"/>
      <c r="AV561" s="85"/>
      <c r="AW561" s="85"/>
      <c r="AX561" s="85"/>
      <c r="AY561" s="85"/>
      <c r="AZ561" s="85"/>
      <c r="BA561" s="85"/>
      <c r="BB561" s="86"/>
      <c r="BC561" s="84"/>
      <c r="BD561" s="85"/>
      <c r="BE561" s="85"/>
      <c r="BF561" s="85"/>
      <c r="BG561" s="85"/>
      <c r="BH561" s="85"/>
      <c r="BI561" s="85"/>
      <c r="BJ561" s="85"/>
      <c r="BK561" s="85"/>
      <c r="BL561" s="85"/>
      <c r="BM561" s="85"/>
      <c r="BN561" s="86"/>
      <c r="BO561" s="84"/>
      <c r="BP561" s="85"/>
      <c r="BQ561" s="85"/>
      <c r="BR561" s="85"/>
      <c r="BS561" s="85"/>
      <c r="BT561" s="85"/>
      <c r="BU561" s="85"/>
      <c r="BV561" s="85"/>
      <c r="BW561" s="85"/>
      <c r="BX561" s="85"/>
      <c r="BY561" s="85"/>
      <c r="BZ561" s="86"/>
      <c r="CA561" s="134"/>
      <c r="CB561" s="85"/>
      <c r="CC561" s="85"/>
      <c r="CD561" s="85"/>
      <c r="CE561" s="85"/>
      <c r="CF561" s="85"/>
      <c r="CG561" s="85"/>
      <c r="CH561" s="85"/>
      <c r="CI561" s="85"/>
      <c r="CJ561" s="85"/>
      <c r="CK561" s="85"/>
      <c r="CL561" s="86"/>
    </row>
    <row r="562" spans="1:90" x14ac:dyDescent="0.3">
      <c r="A562" s="610"/>
      <c r="B562" s="197"/>
      <c r="C562" s="60"/>
      <c r="D562" s="60"/>
      <c r="E562" s="62" t="s">
        <v>236</v>
      </c>
      <c r="F562" s="39"/>
      <c r="G562" s="84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6"/>
      <c r="S562" s="84"/>
      <c r="T562" s="85"/>
      <c r="U562" s="85"/>
      <c r="V562" s="85"/>
      <c r="W562" s="85"/>
      <c r="X562" s="82"/>
      <c r="Y562" s="82"/>
      <c r="Z562" s="82"/>
      <c r="AA562" s="82"/>
      <c r="AB562" s="82"/>
      <c r="AC562" s="82"/>
      <c r="AD562" s="83"/>
      <c r="AE562" s="87"/>
      <c r="AF562" s="82"/>
      <c r="AG562" s="82"/>
      <c r="AH562" s="82"/>
      <c r="AI562" s="85"/>
      <c r="AJ562" s="85"/>
      <c r="AK562" s="85"/>
      <c r="AL562" s="85"/>
      <c r="AM562" s="85"/>
      <c r="AN562" s="85"/>
      <c r="AO562" s="85"/>
      <c r="AP562" s="86"/>
      <c r="AQ562" s="84"/>
      <c r="AR562" s="85"/>
      <c r="AS562" s="85"/>
      <c r="AT562" s="85"/>
      <c r="AU562" s="85"/>
      <c r="AV562" s="85"/>
      <c r="AW562" s="85"/>
      <c r="AX562" s="85"/>
      <c r="AY562" s="85"/>
      <c r="AZ562" s="85"/>
      <c r="BA562" s="85"/>
      <c r="BB562" s="86"/>
      <c r="BC562" s="84"/>
      <c r="BD562" s="85"/>
      <c r="BE562" s="85"/>
      <c r="BF562" s="85"/>
      <c r="BG562" s="85"/>
      <c r="BH562" s="85"/>
      <c r="BI562" s="85"/>
      <c r="BJ562" s="85"/>
      <c r="BK562" s="85"/>
      <c r="BL562" s="85"/>
      <c r="BM562" s="85"/>
      <c r="BN562" s="86"/>
      <c r="BO562" s="84"/>
      <c r="BP562" s="85"/>
      <c r="BQ562" s="85"/>
      <c r="BR562" s="85"/>
      <c r="BS562" s="85"/>
      <c r="BT562" s="85"/>
      <c r="BU562" s="85"/>
      <c r="BV562" s="85"/>
      <c r="BW562" s="85"/>
      <c r="BX562" s="85"/>
      <c r="BY562" s="85"/>
      <c r="BZ562" s="86"/>
      <c r="CA562" s="134"/>
      <c r="CB562" s="85"/>
      <c r="CC562" s="85"/>
      <c r="CD562" s="85"/>
      <c r="CE562" s="85"/>
      <c r="CF562" s="85"/>
      <c r="CG562" s="85"/>
      <c r="CH562" s="85"/>
      <c r="CI562" s="85"/>
      <c r="CJ562" s="85"/>
      <c r="CK562" s="85"/>
      <c r="CL562" s="86"/>
    </row>
    <row r="563" spans="1:90" x14ac:dyDescent="0.3">
      <c r="A563" s="610"/>
      <c r="B563" s="197"/>
      <c r="C563" s="60"/>
      <c r="D563" s="60"/>
      <c r="E563" s="62" t="s">
        <v>198</v>
      </c>
      <c r="F563" s="39"/>
      <c r="G563" s="84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6"/>
      <c r="S563" s="84"/>
      <c r="T563" s="85"/>
      <c r="U563" s="85"/>
      <c r="V563" s="85"/>
      <c r="W563" s="85"/>
      <c r="X563" s="93"/>
      <c r="Y563" s="93"/>
      <c r="Z563" s="93"/>
      <c r="AA563" s="93"/>
      <c r="AB563" s="93"/>
      <c r="AC563" s="93"/>
      <c r="AD563" s="88"/>
      <c r="AE563" s="92"/>
      <c r="AF563" s="93"/>
      <c r="AG563" s="93"/>
      <c r="AH563" s="93"/>
      <c r="AI563" s="82"/>
      <c r="AJ563" s="82"/>
      <c r="AK563" s="82"/>
      <c r="AL563" s="85"/>
      <c r="AM563" s="85"/>
      <c r="AN563" s="85"/>
      <c r="AO563" s="85"/>
      <c r="AP563" s="86"/>
      <c r="AQ563" s="84"/>
      <c r="AR563" s="85"/>
      <c r="AS563" s="85"/>
      <c r="AT563" s="85"/>
      <c r="AU563" s="85"/>
      <c r="AV563" s="85"/>
      <c r="AW563" s="85"/>
      <c r="AX563" s="85"/>
      <c r="AY563" s="85"/>
      <c r="AZ563" s="85"/>
      <c r="BA563" s="85"/>
      <c r="BB563" s="86"/>
      <c r="BC563" s="84"/>
      <c r="BD563" s="85"/>
      <c r="BE563" s="85"/>
      <c r="BF563" s="85"/>
      <c r="BG563" s="85"/>
      <c r="BH563" s="85"/>
      <c r="BI563" s="85"/>
      <c r="BJ563" s="85"/>
      <c r="BK563" s="85"/>
      <c r="BL563" s="85"/>
      <c r="BM563" s="85"/>
      <c r="BN563" s="86"/>
      <c r="BO563" s="84"/>
      <c r="BP563" s="85"/>
      <c r="BQ563" s="85"/>
      <c r="BR563" s="85"/>
      <c r="BS563" s="85"/>
      <c r="BT563" s="85"/>
      <c r="BU563" s="85"/>
      <c r="BV563" s="85"/>
      <c r="BW563" s="85"/>
      <c r="BX563" s="85"/>
      <c r="BY563" s="85"/>
      <c r="BZ563" s="86"/>
      <c r="CA563" s="134"/>
      <c r="CB563" s="85"/>
      <c r="CC563" s="85"/>
      <c r="CD563" s="85"/>
      <c r="CE563" s="85"/>
      <c r="CF563" s="85"/>
      <c r="CG563" s="85"/>
      <c r="CH563" s="85"/>
      <c r="CI563" s="85"/>
      <c r="CJ563" s="85"/>
      <c r="CK563" s="85"/>
      <c r="CL563" s="86"/>
    </row>
    <row r="564" spans="1:90" x14ac:dyDescent="0.3">
      <c r="A564" s="610"/>
      <c r="B564" s="197"/>
      <c r="C564" s="60"/>
      <c r="D564" s="60"/>
      <c r="E564" s="62" t="s">
        <v>237</v>
      </c>
      <c r="F564" s="39"/>
      <c r="G564" s="84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6"/>
      <c r="S564" s="84"/>
      <c r="T564" s="85"/>
      <c r="U564" s="85"/>
      <c r="V564" s="85"/>
      <c r="W564" s="85"/>
      <c r="X564" s="93"/>
      <c r="Y564" s="93"/>
      <c r="Z564" s="93"/>
      <c r="AA564" s="93"/>
      <c r="AB564" s="93"/>
      <c r="AC564" s="93"/>
      <c r="AD564" s="88"/>
      <c r="AE564" s="92"/>
      <c r="AF564" s="93"/>
      <c r="AG564" s="93"/>
      <c r="AH564" s="93"/>
      <c r="AI564" s="93"/>
      <c r="AJ564" s="85"/>
      <c r="AK564" s="85"/>
      <c r="AL564" s="82"/>
      <c r="AM564" s="82"/>
      <c r="AN564" s="82"/>
      <c r="AO564" s="82"/>
      <c r="AP564" s="83"/>
      <c r="AQ564" s="87"/>
      <c r="AR564" s="85"/>
      <c r="AS564" s="85"/>
      <c r="AT564" s="85"/>
      <c r="AU564" s="85"/>
      <c r="AV564" s="85"/>
      <c r="AW564" s="85"/>
      <c r="AX564" s="85"/>
      <c r="AY564" s="85"/>
      <c r="AZ564" s="85"/>
      <c r="BA564" s="85"/>
      <c r="BB564" s="86"/>
      <c r="BC564" s="84"/>
      <c r="BD564" s="85"/>
      <c r="BE564" s="85"/>
      <c r="BF564" s="85"/>
      <c r="BG564" s="85"/>
      <c r="BH564" s="85"/>
      <c r="BI564" s="85"/>
      <c r="BJ564" s="85"/>
      <c r="BK564" s="85"/>
      <c r="BL564" s="85"/>
      <c r="BM564" s="85"/>
      <c r="BN564" s="86"/>
      <c r="BO564" s="84"/>
      <c r="BP564" s="85"/>
      <c r="BQ564" s="85"/>
      <c r="BR564" s="85"/>
      <c r="BS564" s="85"/>
      <c r="BT564" s="85"/>
      <c r="BU564" s="85"/>
      <c r="BV564" s="85"/>
      <c r="BW564" s="85"/>
      <c r="BX564" s="85"/>
      <c r="BY564" s="85"/>
      <c r="BZ564" s="86"/>
      <c r="CA564" s="134"/>
      <c r="CB564" s="85"/>
      <c r="CC564" s="85"/>
      <c r="CD564" s="85"/>
      <c r="CE564" s="85"/>
      <c r="CF564" s="85"/>
      <c r="CG564" s="85"/>
      <c r="CH564" s="85"/>
      <c r="CI564" s="85"/>
      <c r="CJ564" s="85"/>
      <c r="CK564" s="85"/>
      <c r="CL564" s="86"/>
    </row>
    <row r="565" spans="1:90" x14ac:dyDescent="0.3">
      <c r="A565" s="610"/>
      <c r="B565" s="197"/>
      <c r="C565" s="60"/>
      <c r="D565" s="60"/>
      <c r="E565" s="62" t="s">
        <v>238</v>
      </c>
      <c r="F565" s="39"/>
      <c r="G565" s="84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6"/>
      <c r="S565" s="84"/>
      <c r="T565" s="85"/>
      <c r="U565" s="85"/>
      <c r="V565" s="85"/>
      <c r="W565" s="85"/>
      <c r="X565" s="93"/>
      <c r="Y565" s="93"/>
      <c r="Z565" s="93"/>
      <c r="AA565" s="93"/>
      <c r="AB565" s="93"/>
      <c r="AC565" s="93"/>
      <c r="AD565" s="88"/>
      <c r="AE565" s="92"/>
      <c r="AF565" s="93"/>
      <c r="AG565" s="93"/>
      <c r="AH565" s="93"/>
      <c r="AI565" s="93"/>
      <c r="AJ565" s="85"/>
      <c r="AK565" s="85"/>
      <c r="AL565" s="85"/>
      <c r="AM565" s="85"/>
      <c r="AN565" s="85"/>
      <c r="AO565" s="85"/>
      <c r="AP565" s="86"/>
      <c r="AQ565" s="84"/>
      <c r="AR565" s="82"/>
      <c r="AS565" s="82"/>
      <c r="AT565" s="82"/>
      <c r="AU565" s="85"/>
      <c r="AV565" s="85"/>
      <c r="AW565" s="85"/>
      <c r="AX565" s="85"/>
      <c r="AY565" s="85"/>
      <c r="AZ565" s="85"/>
      <c r="BA565" s="85"/>
      <c r="BB565" s="86"/>
      <c r="BC565" s="84"/>
      <c r="BD565" s="85"/>
      <c r="BE565" s="85"/>
      <c r="BF565" s="85"/>
      <c r="BG565" s="85"/>
      <c r="BH565" s="85"/>
      <c r="BI565" s="85"/>
      <c r="BJ565" s="85"/>
      <c r="BK565" s="85"/>
      <c r="BL565" s="85"/>
      <c r="BM565" s="85"/>
      <c r="BN565" s="86"/>
      <c r="BO565" s="84"/>
      <c r="BP565" s="85"/>
      <c r="BQ565" s="85"/>
      <c r="BR565" s="85"/>
      <c r="BS565" s="85"/>
      <c r="BT565" s="85"/>
      <c r="BU565" s="85"/>
      <c r="BV565" s="85"/>
      <c r="BW565" s="85"/>
      <c r="BX565" s="85"/>
      <c r="BY565" s="85"/>
      <c r="BZ565" s="86"/>
      <c r="CA565" s="134"/>
      <c r="CB565" s="85"/>
      <c r="CC565" s="85"/>
      <c r="CD565" s="85"/>
      <c r="CE565" s="85"/>
      <c r="CF565" s="85"/>
      <c r="CG565" s="85"/>
      <c r="CH565" s="85"/>
      <c r="CI565" s="85"/>
      <c r="CJ565" s="85"/>
      <c r="CK565" s="85"/>
      <c r="CL565" s="86"/>
    </row>
    <row r="566" spans="1:90" x14ac:dyDescent="0.3">
      <c r="A566" s="610"/>
      <c r="B566" s="197"/>
      <c r="C566" s="60"/>
      <c r="D566" s="60" t="s">
        <v>113</v>
      </c>
      <c r="E566" s="60"/>
      <c r="F566" s="39"/>
      <c r="G566" s="84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6"/>
      <c r="S566" s="84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6"/>
      <c r="AE566" s="84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6"/>
      <c r="AQ566" s="84"/>
      <c r="AR566" s="85"/>
      <c r="AS566" s="85"/>
      <c r="AT566" s="85"/>
      <c r="AU566" s="85"/>
      <c r="AV566" s="85"/>
      <c r="AW566" s="85"/>
      <c r="AX566" s="85"/>
      <c r="AY566" s="85"/>
      <c r="AZ566" s="85"/>
      <c r="BA566" s="85"/>
      <c r="BB566" s="86"/>
      <c r="BC566" s="84"/>
      <c r="BD566" s="85"/>
      <c r="BE566" s="85"/>
      <c r="BF566" s="85"/>
      <c r="BG566" s="85"/>
      <c r="BH566" s="85"/>
      <c r="BI566" s="85"/>
      <c r="BJ566" s="85"/>
      <c r="BK566" s="85"/>
      <c r="BL566" s="85"/>
      <c r="BM566" s="85"/>
      <c r="BN566" s="86"/>
      <c r="BO566" s="84"/>
      <c r="BP566" s="85"/>
      <c r="BQ566" s="85"/>
      <c r="BR566" s="85"/>
      <c r="BS566" s="85"/>
      <c r="BT566" s="85"/>
      <c r="BU566" s="85"/>
      <c r="BV566" s="85"/>
      <c r="BW566" s="85"/>
      <c r="BX566" s="85"/>
      <c r="BY566" s="85"/>
      <c r="BZ566" s="86"/>
      <c r="CA566" s="134"/>
      <c r="CB566" s="85"/>
      <c r="CC566" s="85"/>
      <c r="CD566" s="85"/>
      <c r="CE566" s="85"/>
      <c r="CF566" s="85"/>
      <c r="CG566" s="85"/>
      <c r="CH566" s="85"/>
      <c r="CI566" s="85"/>
      <c r="CJ566" s="85"/>
      <c r="CK566" s="85"/>
      <c r="CL566" s="86"/>
    </row>
    <row r="567" spans="1:90" x14ac:dyDescent="0.3">
      <c r="A567" s="610"/>
      <c r="B567" s="197"/>
      <c r="C567" s="60"/>
      <c r="D567" s="60"/>
      <c r="E567" s="62" t="s">
        <v>163</v>
      </c>
      <c r="F567" s="39"/>
      <c r="G567" s="84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6"/>
      <c r="S567" s="84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6"/>
      <c r="AE567" s="84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6"/>
      <c r="AQ567" s="84"/>
      <c r="AR567" s="85"/>
      <c r="AS567" s="85"/>
      <c r="AT567" s="85"/>
      <c r="AU567" s="90"/>
      <c r="AV567" s="90"/>
      <c r="AW567" s="90"/>
      <c r="AX567" s="90"/>
      <c r="AY567" s="90"/>
      <c r="AZ567" s="90"/>
      <c r="BA567" s="90"/>
      <c r="BB567" s="86"/>
      <c r="BC567" s="84"/>
      <c r="BD567" s="85"/>
      <c r="BE567" s="85"/>
      <c r="BF567" s="85"/>
      <c r="BG567" s="85"/>
      <c r="BH567" s="85"/>
      <c r="BI567" s="85"/>
      <c r="BJ567" s="85"/>
      <c r="BK567" s="85"/>
      <c r="BL567" s="85"/>
      <c r="BM567" s="85"/>
      <c r="BN567" s="86"/>
      <c r="BO567" s="84"/>
      <c r="BP567" s="85"/>
      <c r="BQ567" s="85"/>
      <c r="BR567" s="85"/>
      <c r="BS567" s="85"/>
      <c r="BT567" s="85"/>
      <c r="BU567" s="85"/>
      <c r="BV567" s="85"/>
      <c r="BW567" s="85"/>
      <c r="BX567" s="85"/>
      <c r="BY567" s="85"/>
      <c r="BZ567" s="86"/>
      <c r="CA567" s="134"/>
      <c r="CB567" s="85"/>
      <c r="CC567" s="85"/>
      <c r="CD567" s="85"/>
      <c r="CE567" s="85"/>
      <c r="CF567" s="85"/>
      <c r="CG567" s="85"/>
      <c r="CH567" s="85"/>
      <c r="CI567" s="85"/>
      <c r="CJ567" s="85"/>
      <c r="CK567" s="85"/>
      <c r="CL567" s="86"/>
    </row>
    <row r="568" spans="1:90" ht="15" thickBot="1" x14ac:dyDescent="0.35">
      <c r="A568" s="611"/>
      <c r="B568" s="193"/>
      <c r="C568" s="58" t="s">
        <v>115</v>
      </c>
      <c r="D568" s="58"/>
      <c r="E568" s="43" t="s">
        <v>160</v>
      </c>
      <c r="F568" s="200">
        <v>32000000</v>
      </c>
      <c r="G568" s="96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8"/>
      <c r="S568" s="96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8"/>
      <c r="AE568" s="96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8"/>
      <c r="AQ568" s="96"/>
      <c r="AR568" s="97"/>
      <c r="AS568" s="97"/>
      <c r="AT568" s="97"/>
      <c r="AU568" s="97"/>
      <c r="AV568" s="97"/>
      <c r="AW568" s="97"/>
      <c r="AX568" s="97"/>
      <c r="AY568" s="97"/>
      <c r="AZ568" s="97"/>
      <c r="BA568" s="97"/>
      <c r="BB568" s="98"/>
      <c r="BC568" s="96"/>
      <c r="BD568" s="97"/>
      <c r="BE568" s="97"/>
      <c r="BF568" s="97"/>
      <c r="BG568" s="97"/>
      <c r="BH568" s="97"/>
      <c r="BI568" s="97"/>
      <c r="BJ568" s="97"/>
      <c r="BK568" s="97"/>
      <c r="BL568" s="97"/>
      <c r="BM568" s="97"/>
      <c r="BN568" s="98"/>
      <c r="BO568" s="96"/>
      <c r="BP568" s="97"/>
      <c r="BQ568" s="97"/>
      <c r="BR568" s="97"/>
      <c r="BS568" s="97"/>
      <c r="BT568" s="97"/>
      <c r="BU568" s="97"/>
      <c r="BV568" s="97"/>
      <c r="BW568" s="97"/>
      <c r="BX568" s="97"/>
      <c r="BY568" s="97"/>
      <c r="BZ568" s="98"/>
      <c r="CA568" s="135"/>
      <c r="CB568" s="97"/>
      <c r="CC568" s="97"/>
      <c r="CD568" s="97"/>
      <c r="CE568" s="97"/>
      <c r="CF568" s="97"/>
      <c r="CG568" s="97"/>
      <c r="CH568" s="97"/>
      <c r="CI568" s="97"/>
      <c r="CJ568" s="97"/>
      <c r="CK568" s="97"/>
      <c r="CL568" s="98"/>
    </row>
    <row r="569" spans="1:90" x14ac:dyDescent="0.3">
      <c r="A569" s="609" t="s">
        <v>472</v>
      </c>
      <c r="B569" s="192">
        <v>371</v>
      </c>
      <c r="C569" s="56" t="s">
        <v>130</v>
      </c>
      <c r="D569" s="56" t="s">
        <v>112</v>
      </c>
      <c r="E569" s="70" t="s">
        <v>248</v>
      </c>
      <c r="F569" s="38">
        <v>95000</v>
      </c>
      <c r="G569" s="76"/>
      <c r="H569" s="77"/>
      <c r="I569" s="77"/>
      <c r="J569" s="77"/>
      <c r="K569" s="77"/>
      <c r="L569" s="77"/>
      <c r="M569" s="77"/>
      <c r="N569" s="77"/>
      <c r="O569" s="77"/>
      <c r="P569" s="77"/>
      <c r="Q569" s="205"/>
      <c r="R569" s="211"/>
      <c r="S569" s="215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8"/>
      <c r="AE569" s="76"/>
      <c r="AF569" s="77"/>
      <c r="AG569" s="77"/>
      <c r="AH569" s="77"/>
      <c r="AI569" s="77"/>
      <c r="AJ569" s="77"/>
      <c r="AK569" s="77"/>
      <c r="AL569" s="77"/>
      <c r="AM569" s="77"/>
      <c r="AN569" s="77"/>
      <c r="AO569" s="77"/>
      <c r="AP569" s="78"/>
      <c r="AQ569" s="76"/>
      <c r="AR569" s="77"/>
      <c r="AS569" s="77"/>
      <c r="AT569" s="77"/>
      <c r="AU569" s="77"/>
      <c r="AV569" s="77"/>
      <c r="AW569" s="77"/>
      <c r="AX569" s="77"/>
      <c r="AY569" s="77"/>
      <c r="AZ569" s="77"/>
      <c r="BA569" s="77"/>
      <c r="BB569" s="78"/>
      <c r="BC569" s="76"/>
      <c r="BD569" s="77"/>
      <c r="BE569" s="77"/>
      <c r="BF569" s="77"/>
      <c r="BG569" s="77"/>
      <c r="BH569" s="77"/>
      <c r="BI569" s="77"/>
      <c r="BJ569" s="77"/>
      <c r="BK569" s="77"/>
      <c r="BL569" s="77"/>
      <c r="BM569" s="77"/>
      <c r="BN569" s="78"/>
      <c r="BO569" s="76"/>
      <c r="BP569" s="77"/>
      <c r="BQ569" s="77"/>
      <c r="BR569" s="77"/>
      <c r="BS569" s="77"/>
      <c r="BT569" s="77"/>
      <c r="BU569" s="77"/>
      <c r="BV569" s="77"/>
      <c r="BW569" s="77"/>
      <c r="BX569" s="77"/>
      <c r="BY569" s="77"/>
      <c r="BZ569" s="78"/>
      <c r="CA569" s="133"/>
      <c r="CB569" s="77"/>
      <c r="CC569" s="77"/>
      <c r="CD569" s="77"/>
      <c r="CE569" s="77"/>
      <c r="CF569" s="77"/>
      <c r="CG569" s="77"/>
      <c r="CH569" s="77"/>
      <c r="CI569" s="77"/>
      <c r="CJ569" s="77"/>
      <c r="CK569" s="77"/>
      <c r="CL569" s="78"/>
    </row>
    <row r="570" spans="1:90" x14ac:dyDescent="0.3">
      <c r="A570" s="610"/>
      <c r="B570" s="197"/>
      <c r="C570" s="60"/>
      <c r="D570" s="60" t="s">
        <v>113</v>
      </c>
      <c r="E570" s="62" t="s">
        <v>256</v>
      </c>
      <c r="F570" s="39">
        <v>350000</v>
      </c>
      <c r="G570" s="84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6"/>
      <c r="S570" s="84"/>
      <c r="T570" s="85"/>
      <c r="U570" s="85"/>
      <c r="V570" s="85"/>
      <c r="W570" s="203"/>
      <c r="X570" s="203"/>
      <c r="Y570" s="203"/>
      <c r="Z570" s="203"/>
      <c r="AA570" s="85"/>
      <c r="AB570" s="85"/>
      <c r="AC570" s="85"/>
      <c r="AD570" s="86"/>
      <c r="AE570" s="84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6"/>
      <c r="AQ570" s="84"/>
      <c r="AR570" s="85"/>
      <c r="AS570" s="85"/>
      <c r="AT570" s="85"/>
      <c r="AU570" s="85"/>
      <c r="AV570" s="85"/>
      <c r="AW570" s="85"/>
      <c r="AX570" s="85"/>
      <c r="AY570" s="85"/>
      <c r="AZ570" s="85"/>
      <c r="BA570" s="85"/>
      <c r="BB570" s="86"/>
      <c r="BC570" s="84"/>
      <c r="BD570" s="85"/>
      <c r="BE570" s="85"/>
      <c r="BF570" s="85"/>
      <c r="BG570" s="85"/>
      <c r="BH570" s="85"/>
      <c r="BI570" s="85"/>
      <c r="BJ570" s="85"/>
      <c r="BK570" s="85"/>
      <c r="BL570" s="85"/>
      <c r="BM570" s="85"/>
      <c r="BN570" s="86"/>
      <c r="BO570" s="84"/>
      <c r="BP570" s="85"/>
      <c r="BQ570" s="85"/>
      <c r="BR570" s="85"/>
      <c r="BS570" s="85"/>
      <c r="BT570" s="85"/>
      <c r="BU570" s="85"/>
      <c r="BV570" s="85"/>
      <c r="BW570" s="85"/>
      <c r="BX570" s="85"/>
      <c r="BY570" s="85"/>
      <c r="BZ570" s="86"/>
      <c r="CA570" s="134"/>
      <c r="CB570" s="85"/>
      <c r="CC570" s="85"/>
      <c r="CD570" s="85"/>
      <c r="CE570" s="85"/>
      <c r="CF570" s="85"/>
      <c r="CG570" s="85"/>
      <c r="CH570" s="85"/>
      <c r="CI570" s="85"/>
      <c r="CJ570" s="85"/>
      <c r="CK570" s="85"/>
      <c r="CL570" s="86"/>
    </row>
    <row r="571" spans="1:90" x14ac:dyDescent="0.3">
      <c r="A571" s="610"/>
      <c r="B571" s="197"/>
      <c r="C571" s="60"/>
      <c r="D571" s="60"/>
      <c r="E571" s="62" t="s">
        <v>255</v>
      </c>
      <c r="F571" s="39">
        <v>1500000</v>
      </c>
      <c r="G571" s="84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6"/>
      <c r="S571" s="84"/>
      <c r="T571" s="85"/>
      <c r="U571" s="85"/>
      <c r="V571" s="203"/>
      <c r="W571" s="203"/>
      <c r="X571" s="203"/>
      <c r="Y571" s="203"/>
      <c r="Z571" s="203"/>
      <c r="AA571" s="85"/>
      <c r="AB571" s="85"/>
      <c r="AC571" s="85"/>
      <c r="AD571" s="86"/>
      <c r="AE571" s="84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6"/>
      <c r="AQ571" s="84"/>
      <c r="AR571" s="85"/>
      <c r="AS571" s="85"/>
      <c r="AT571" s="85"/>
      <c r="AU571" s="85"/>
      <c r="AV571" s="85"/>
      <c r="AW571" s="85"/>
      <c r="AX571" s="85"/>
      <c r="AY571" s="85"/>
      <c r="AZ571" s="85"/>
      <c r="BA571" s="85"/>
      <c r="BB571" s="86"/>
      <c r="BC571" s="84"/>
      <c r="BD571" s="85"/>
      <c r="BE571" s="85"/>
      <c r="BF571" s="85"/>
      <c r="BG571" s="85"/>
      <c r="BH571" s="85"/>
      <c r="BI571" s="85"/>
      <c r="BJ571" s="85"/>
      <c r="BK571" s="85"/>
      <c r="BL571" s="85"/>
      <c r="BM571" s="85"/>
      <c r="BN571" s="86"/>
      <c r="BO571" s="84"/>
      <c r="BP571" s="85"/>
      <c r="BQ571" s="85"/>
      <c r="BR571" s="85"/>
      <c r="BS571" s="85"/>
      <c r="BT571" s="85"/>
      <c r="BU571" s="85"/>
      <c r="BV571" s="85"/>
      <c r="BW571" s="85"/>
      <c r="BX571" s="85"/>
      <c r="BY571" s="85"/>
      <c r="BZ571" s="86"/>
      <c r="CA571" s="134"/>
      <c r="CB571" s="85"/>
      <c r="CC571" s="85"/>
      <c r="CD571" s="85"/>
      <c r="CE571" s="85"/>
      <c r="CF571" s="85"/>
      <c r="CG571" s="85"/>
      <c r="CH571" s="85"/>
      <c r="CI571" s="85"/>
      <c r="CJ571" s="85"/>
      <c r="CK571" s="85"/>
      <c r="CL571" s="86"/>
    </row>
    <row r="572" spans="1:90" ht="15" thickBot="1" x14ac:dyDescent="0.35">
      <c r="A572" s="611"/>
      <c r="B572" s="193"/>
      <c r="C572" s="58" t="s">
        <v>117</v>
      </c>
      <c r="D572" s="58"/>
      <c r="E572" s="43" t="s">
        <v>160</v>
      </c>
      <c r="F572" s="199">
        <f>SUM(F569:F571)</f>
        <v>1945000</v>
      </c>
      <c r="G572" s="96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8"/>
      <c r="S572" s="96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8"/>
      <c r="AE572" s="96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8"/>
      <c r="AQ572" s="96"/>
      <c r="AR572" s="97"/>
      <c r="AS572" s="97"/>
      <c r="AT572" s="97"/>
      <c r="AU572" s="97"/>
      <c r="AV572" s="97"/>
      <c r="AW572" s="97"/>
      <c r="AX572" s="97"/>
      <c r="AY572" s="97"/>
      <c r="AZ572" s="97"/>
      <c r="BA572" s="97"/>
      <c r="BB572" s="98"/>
      <c r="BC572" s="96"/>
      <c r="BD572" s="97"/>
      <c r="BE572" s="97"/>
      <c r="BF572" s="97"/>
      <c r="BG572" s="97"/>
      <c r="BH572" s="97"/>
      <c r="BI572" s="97"/>
      <c r="BJ572" s="97"/>
      <c r="BK572" s="97"/>
      <c r="BL572" s="97"/>
      <c r="BM572" s="97"/>
      <c r="BN572" s="98"/>
      <c r="BO572" s="96"/>
      <c r="BP572" s="97"/>
      <c r="BQ572" s="97"/>
      <c r="BR572" s="97"/>
      <c r="BS572" s="97"/>
      <c r="BT572" s="97"/>
      <c r="BU572" s="97"/>
      <c r="BV572" s="97"/>
      <c r="BW572" s="97"/>
      <c r="BX572" s="97"/>
      <c r="BY572" s="97"/>
      <c r="BZ572" s="98"/>
      <c r="CA572" s="135"/>
      <c r="CB572" s="97"/>
      <c r="CC572" s="97"/>
      <c r="CD572" s="97"/>
      <c r="CE572" s="97"/>
      <c r="CF572" s="97"/>
      <c r="CG572" s="97"/>
      <c r="CH572" s="97"/>
      <c r="CI572" s="97"/>
      <c r="CJ572" s="97"/>
      <c r="CK572" s="97"/>
      <c r="CL572" s="98"/>
    </row>
    <row r="573" spans="1:90" x14ac:dyDescent="0.3">
      <c r="A573" s="609" t="s">
        <v>479</v>
      </c>
      <c r="B573" s="192">
        <v>387</v>
      </c>
      <c r="C573" s="56" t="s">
        <v>131</v>
      </c>
      <c r="D573" s="56" t="s">
        <v>112</v>
      </c>
      <c r="E573" s="56"/>
      <c r="F573" s="38"/>
      <c r="G573" s="76">
        <v>1</v>
      </c>
      <c r="H573" s="77">
        <v>2</v>
      </c>
      <c r="I573" s="77">
        <v>3</v>
      </c>
      <c r="J573" s="77">
        <v>4</v>
      </c>
      <c r="K573" s="77">
        <v>5</v>
      </c>
      <c r="L573" s="77">
        <v>6</v>
      </c>
      <c r="M573" s="77">
        <v>7</v>
      </c>
      <c r="N573" s="77">
        <v>8</v>
      </c>
      <c r="O573" s="77">
        <v>9</v>
      </c>
      <c r="P573" s="77">
        <v>10</v>
      </c>
      <c r="Q573" s="77">
        <v>11</v>
      </c>
      <c r="R573" s="78">
        <v>12</v>
      </c>
      <c r="S573" s="76">
        <v>1</v>
      </c>
      <c r="T573" s="77">
        <v>2</v>
      </c>
      <c r="U573" s="77">
        <v>3</v>
      </c>
      <c r="V573" s="77">
        <v>4</v>
      </c>
      <c r="W573" s="77">
        <v>5</v>
      </c>
      <c r="X573" s="77">
        <v>6</v>
      </c>
      <c r="Y573" s="77">
        <v>7</v>
      </c>
      <c r="Z573" s="77">
        <v>8</v>
      </c>
      <c r="AA573" s="77">
        <v>9</v>
      </c>
      <c r="AB573" s="77">
        <v>10</v>
      </c>
      <c r="AC573" s="77">
        <v>11</v>
      </c>
      <c r="AD573" s="78">
        <v>12</v>
      </c>
      <c r="AE573" s="76">
        <v>1</v>
      </c>
      <c r="AF573" s="77">
        <v>2</v>
      </c>
      <c r="AG573" s="77">
        <v>3</v>
      </c>
      <c r="AH573" s="77">
        <v>4</v>
      </c>
      <c r="AI573" s="77">
        <v>5</v>
      </c>
      <c r="AJ573" s="77">
        <v>6</v>
      </c>
      <c r="AK573" s="77">
        <v>7</v>
      </c>
      <c r="AL573" s="77">
        <v>8</v>
      </c>
      <c r="AM573" s="77">
        <v>9</v>
      </c>
      <c r="AN573" s="77">
        <v>10</v>
      </c>
      <c r="AO573" s="77">
        <v>11</v>
      </c>
      <c r="AP573" s="78">
        <v>12</v>
      </c>
      <c r="AQ573" s="76">
        <v>1</v>
      </c>
      <c r="AR573" s="77">
        <v>2</v>
      </c>
      <c r="AS573" s="77">
        <v>3</v>
      </c>
      <c r="AT573" s="77">
        <v>4</v>
      </c>
      <c r="AU573" s="77">
        <v>5</v>
      </c>
      <c r="AV573" s="77">
        <v>6</v>
      </c>
      <c r="AW573" s="77">
        <v>7</v>
      </c>
      <c r="AX573" s="77">
        <v>8</v>
      </c>
      <c r="AY573" s="77">
        <v>9</v>
      </c>
      <c r="AZ573" s="77">
        <v>10</v>
      </c>
      <c r="BA573" s="77">
        <v>11</v>
      </c>
      <c r="BB573" s="78">
        <v>12</v>
      </c>
      <c r="BC573" s="76">
        <v>1</v>
      </c>
      <c r="BD573" s="77">
        <v>2</v>
      </c>
      <c r="BE573" s="77">
        <v>3</v>
      </c>
      <c r="BF573" s="77">
        <v>4</v>
      </c>
      <c r="BG573" s="77">
        <v>5</v>
      </c>
      <c r="BH573" s="77">
        <v>6</v>
      </c>
      <c r="BI573" s="77">
        <v>7</v>
      </c>
      <c r="BJ573" s="77">
        <v>8</v>
      </c>
      <c r="BK573" s="77">
        <v>9</v>
      </c>
      <c r="BL573" s="77">
        <v>10</v>
      </c>
      <c r="BM573" s="77">
        <v>11</v>
      </c>
      <c r="BN573" s="78">
        <v>12</v>
      </c>
      <c r="BO573" s="76">
        <v>1</v>
      </c>
      <c r="BP573" s="77">
        <v>2</v>
      </c>
      <c r="BQ573" s="77">
        <v>3</v>
      </c>
      <c r="BR573" s="77">
        <v>4</v>
      </c>
      <c r="BS573" s="77">
        <v>5</v>
      </c>
      <c r="BT573" s="77">
        <v>6</v>
      </c>
      <c r="BU573" s="77">
        <v>7</v>
      </c>
      <c r="BV573" s="77">
        <v>8</v>
      </c>
      <c r="BW573" s="77">
        <v>9</v>
      </c>
      <c r="BX573" s="77">
        <v>10</v>
      </c>
      <c r="BY573" s="77">
        <v>11</v>
      </c>
      <c r="BZ573" s="78">
        <v>12</v>
      </c>
      <c r="CA573" s="133">
        <v>1</v>
      </c>
      <c r="CB573" s="77">
        <v>2</v>
      </c>
      <c r="CC573" s="77">
        <v>3</v>
      </c>
      <c r="CD573" s="77">
        <v>4</v>
      </c>
      <c r="CE573" s="77">
        <v>5</v>
      </c>
      <c r="CF573" s="77">
        <v>6</v>
      </c>
      <c r="CG573" s="77">
        <v>7</v>
      </c>
      <c r="CH573" s="77">
        <v>8</v>
      </c>
      <c r="CI573" s="77">
        <v>9</v>
      </c>
      <c r="CJ573" s="77">
        <v>10</v>
      </c>
      <c r="CK573" s="77">
        <v>11</v>
      </c>
      <c r="CL573" s="78">
        <v>12</v>
      </c>
    </row>
    <row r="574" spans="1:90" x14ac:dyDescent="0.3">
      <c r="A574" s="610"/>
      <c r="B574" s="197"/>
      <c r="C574" s="60"/>
      <c r="D574" s="60" t="s">
        <v>113</v>
      </c>
      <c r="E574" s="60"/>
      <c r="F574" s="39"/>
      <c r="G574" s="84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6"/>
      <c r="S574" s="89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1"/>
      <c r="AE574" s="89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1"/>
      <c r="AQ574" s="84"/>
      <c r="AR574" s="85"/>
      <c r="AS574" s="85"/>
      <c r="AT574" s="85"/>
      <c r="AU574" s="85"/>
      <c r="AV574" s="85"/>
      <c r="AW574" s="85"/>
      <c r="AX574" s="85"/>
      <c r="AY574" s="85"/>
      <c r="AZ574" s="85"/>
      <c r="BA574" s="85"/>
      <c r="BB574" s="86"/>
      <c r="BC574" s="84"/>
      <c r="BD574" s="85"/>
      <c r="BE574" s="85"/>
      <c r="BF574" s="85"/>
      <c r="BG574" s="85"/>
      <c r="BH574" s="85"/>
      <c r="BI574" s="85"/>
      <c r="BJ574" s="85"/>
      <c r="BK574" s="85"/>
      <c r="BL574" s="85"/>
      <c r="BM574" s="85"/>
      <c r="BN574" s="86"/>
      <c r="BO574" s="84"/>
      <c r="BP574" s="85"/>
      <c r="BQ574" s="85"/>
      <c r="BR574" s="85"/>
      <c r="BS574" s="85"/>
      <c r="BT574" s="85"/>
      <c r="BU574" s="85"/>
      <c r="BV574" s="85"/>
      <c r="BW574" s="85"/>
      <c r="BX574" s="85"/>
      <c r="BY574" s="85"/>
      <c r="BZ574" s="86"/>
      <c r="CA574" s="134"/>
      <c r="CB574" s="85"/>
      <c r="CC574" s="85"/>
      <c r="CD574" s="85"/>
      <c r="CE574" s="85"/>
      <c r="CF574" s="85"/>
      <c r="CG574" s="85"/>
      <c r="CH574" s="85"/>
      <c r="CI574" s="85"/>
      <c r="CJ574" s="85"/>
      <c r="CK574" s="85"/>
      <c r="CL574" s="86"/>
    </row>
    <row r="575" spans="1:90" ht="15" thickBot="1" x14ac:dyDescent="0.35">
      <c r="A575" s="611"/>
      <c r="B575" s="193"/>
      <c r="C575" s="58" t="s">
        <v>132</v>
      </c>
      <c r="D575" s="58"/>
      <c r="E575" s="43" t="s">
        <v>160</v>
      </c>
      <c r="F575" s="200">
        <v>9408100</v>
      </c>
      <c r="G575" s="96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8"/>
      <c r="S575" s="96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8"/>
      <c r="AE575" s="96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8"/>
      <c r="AQ575" s="96"/>
      <c r="AR575" s="97"/>
      <c r="AS575" s="97"/>
      <c r="AT575" s="97"/>
      <c r="AU575" s="97"/>
      <c r="AV575" s="97"/>
      <c r="AW575" s="97"/>
      <c r="AX575" s="97"/>
      <c r="AY575" s="97"/>
      <c r="AZ575" s="97"/>
      <c r="BA575" s="97"/>
      <c r="BB575" s="98"/>
      <c r="BC575" s="96"/>
      <c r="BD575" s="97"/>
      <c r="BE575" s="97"/>
      <c r="BF575" s="97"/>
      <c r="BG575" s="97"/>
      <c r="BH575" s="97"/>
      <c r="BI575" s="97"/>
      <c r="BJ575" s="97"/>
      <c r="BK575" s="97"/>
      <c r="BL575" s="97"/>
      <c r="BM575" s="97"/>
      <c r="BN575" s="98"/>
      <c r="BO575" s="96"/>
      <c r="BP575" s="97"/>
      <c r="BQ575" s="97"/>
      <c r="BR575" s="97"/>
      <c r="BS575" s="97"/>
      <c r="BT575" s="97"/>
      <c r="BU575" s="97"/>
      <c r="BV575" s="97"/>
      <c r="BW575" s="97"/>
      <c r="BX575" s="97"/>
      <c r="BY575" s="97"/>
      <c r="BZ575" s="98"/>
      <c r="CA575" s="135"/>
      <c r="CB575" s="97"/>
      <c r="CC575" s="97"/>
      <c r="CD575" s="97"/>
      <c r="CE575" s="97"/>
      <c r="CF575" s="97"/>
      <c r="CG575" s="97"/>
      <c r="CH575" s="97"/>
      <c r="CI575" s="97"/>
      <c r="CJ575" s="97"/>
      <c r="CK575" s="97"/>
      <c r="CL575" s="98"/>
    </row>
    <row r="576" spans="1:90" x14ac:dyDescent="0.3">
      <c r="A576" s="609" t="s">
        <v>465</v>
      </c>
      <c r="B576" s="192">
        <v>406</v>
      </c>
      <c r="C576" s="56" t="s">
        <v>133</v>
      </c>
      <c r="D576" s="56" t="s">
        <v>112</v>
      </c>
      <c r="E576" s="56"/>
      <c r="F576" s="38"/>
      <c r="G576" s="76">
        <v>1</v>
      </c>
      <c r="H576" s="77">
        <v>2</v>
      </c>
      <c r="I576" s="77">
        <v>3</v>
      </c>
      <c r="J576" s="77">
        <v>4</v>
      </c>
      <c r="K576" s="77">
        <v>5</v>
      </c>
      <c r="L576" s="77">
        <v>6</v>
      </c>
      <c r="M576" s="77">
        <v>7</v>
      </c>
      <c r="N576" s="77">
        <v>8</v>
      </c>
      <c r="O576" s="77">
        <v>9</v>
      </c>
      <c r="P576" s="77">
        <v>10</v>
      </c>
      <c r="Q576" s="77">
        <v>11</v>
      </c>
      <c r="R576" s="78">
        <v>12</v>
      </c>
      <c r="S576" s="76">
        <v>1</v>
      </c>
      <c r="T576" s="77">
        <v>2</v>
      </c>
      <c r="U576" s="77">
        <v>3</v>
      </c>
      <c r="V576" s="77">
        <v>4</v>
      </c>
      <c r="W576" s="77">
        <v>5</v>
      </c>
      <c r="X576" s="77">
        <v>6</v>
      </c>
      <c r="Y576" s="77">
        <v>7</v>
      </c>
      <c r="Z576" s="77">
        <v>8</v>
      </c>
      <c r="AA576" s="77">
        <v>9</v>
      </c>
      <c r="AB576" s="77">
        <v>10</v>
      </c>
      <c r="AC576" s="77">
        <v>11</v>
      </c>
      <c r="AD576" s="78">
        <v>12</v>
      </c>
      <c r="AE576" s="76">
        <v>1</v>
      </c>
      <c r="AF576" s="77">
        <v>2</v>
      </c>
      <c r="AG576" s="77">
        <v>3</v>
      </c>
      <c r="AH576" s="77">
        <v>4</v>
      </c>
      <c r="AI576" s="77">
        <v>5</v>
      </c>
      <c r="AJ576" s="77">
        <v>6</v>
      </c>
      <c r="AK576" s="77">
        <v>7</v>
      </c>
      <c r="AL576" s="77">
        <v>8</v>
      </c>
      <c r="AM576" s="77">
        <v>9</v>
      </c>
      <c r="AN576" s="77">
        <v>10</v>
      </c>
      <c r="AO576" s="77">
        <v>11</v>
      </c>
      <c r="AP576" s="78">
        <v>12</v>
      </c>
      <c r="AQ576" s="76">
        <v>1</v>
      </c>
      <c r="AR576" s="77">
        <v>2</v>
      </c>
      <c r="AS576" s="77">
        <v>3</v>
      </c>
      <c r="AT576" s="77">
        <v>4</v>
      </c>
      <c r="AU576" s="77">
        <v>5</v>
      </c>
      <c r="AV576" s="77">
        <v>6</v>
      </c>
      <c r="AW576" s="77">
        <v>7</v>
      </c>
      <c r="AX576" s="77">
        <v>8</v>
      </c>
      <c r="AY576" s="77">
        <v>9</v>
      </c>
      <c r="AZ576" s="77">
        <v>10</v>
      </c>
      <c r="BA576" s="77">
        <v>11</v>
      </c>
      <c r="BB576" s="78">
        <v>12</v>
      </c>
      <c r="BC576" s="76">
        <v>1</v>
      </c>
      <c r="BD576" s="77">
        <v>2</v>
      </c>
      <c r="BE576" s="77">
        <v>3</v>
      </c>
      <c r="BF576" s="77">
        <v>4</v>
      </c>
      <c r="BG576" s="77">
        <v>5</v>
      </c>
      <c r="BH576" s="77">
        <v>6</v>
      </c>
      <c r="BI576" s="77">
        <v>7</v>
      </c>
      <c r="BJ576" s="77">
        <v>8</v>
      </c>
      <c r="BK576" s="77">
        <v>9</v>
      </c>
      <c r="BL576" s="77">
        <v>10</v>
      </c>
      <c r="BM576" s="77">
        <v>11</v>
      </c>
      <c r="BN576" s="78">
        <v>12</v>
      </c>
      <c r="BO576" s="76">
        <v>1</v>
      </c>
      <c r="BP576" s="77">
        <v>2</v>
      </c>
      <c r="BQ576" s="77">
        <v>3</v>
      </c>
      <c r="BR576" s="77">
        <v>4</v>
      </c>
      <c r="BS576" s="77">
        <v>5</v>
      </c>
      <c r="BT576" s="77">
        <v>6</v>
      </c>
      <c r="BU576" s="77">
        <v>7</v>
      </c>
      <c r="BV576" s="77">
        <v>8</v>
      </c>
      <c r="BW576" s="77">
        <v>9</v>
      </c>
      <c r="BX576" s="77">
        <v>10</v>
      </c>
      <c r="BY576" s="77">
        <v>11</v>
      </c>
      <c r="BZ576" s="78">
        <v>12</v>
      </c>
      <c r="CA576" s="133">
        <v>1</v>
      </c>
      <c r="CB576" s="77">
        <v>2</v>
      </c>
      <c r="CC576" s="77">
        <v>3</v>
      </c>
      <c r="CD576" s="77">
        <v>4</v>
      </c>
      <c r="CE576" s="77">
        <v>5</v>
      </c>
      <c r="CF576" s="77">
        <v>6</v>
      </c>
      <c r="CG576" s="77">
        <v>7</v>
      </c>
      <c r="CH576" s="77">
        <v>8</v>
      </c>
      <c r="CI576" s="77">
        <v>9</v>
      </c>
      <c r="CJ576" s="77">
        <v>10</v>
      </c>
      <c r="CK576" s="77">
        <v>11</v>
      </c>
      <c r="CL576" s="78">
        <v>12</v>
      </c>
    </row>
    <row r="577" spans="1:90" x14ac:dyDescent="0.3">
      <c r="A577" s="610"/>
      <c r="B577" s="197"/>
      <c r="C577" s="60"/>
      <c r="D577" s="60"/>
      <c r="E577" s="63" t="s">
        <v>234</v>
      </c>
      <c r="F577" s="39"/>
      <c r="G577" s="84"/>
      <c r="H577" s="85"/>
      <c r="I577" s="85"/>
      <c r="J577" s="85"/>
      <c r="K577" s="85"/>
      <c r="L577" s="85"/>
      <c r="M577" s="85"/>
      <c r="N577" s="85"/>
      <c r="O577" s="85"/>
      <c r="P577" s="82"/>
      <c r="Q577" s="82"/>
      <c r="R577" s="83"/>
      <c r="S577" s="92"/>
      <c r="T577" s="93"/>
      <c r="U577" s="93"/>
      <c r="V577" s="85"/>
      <c r="W577" s="85"/>
      <c r="X577" s="85"/>
      <c r="Y577" s="85"/>
      <c r="Z577" s="85"/>
      <c r="AA577" s="85"/>
      <c r="AB577" s="85"/>
      <c r="AC577" s="85"/>
      <c r="AD577" s="86"/>
      <c r="AE577" s="84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6"/>
      <c r="AQ577" s="84"/>
      <c r="AR577" s="85"/>
      <c r="AS577" s="85"/>
      <c r="AT577" s="85"/>
      <c r="AU577" s="85"/>
      <c r="AV577" s="85"/>
      <c r="AW577" s="85"/>
      <c r="AX577" s="85"/>
      <c r="AY577" s="85"/>
      <c r="AZ577" s="85"/>
      <c r="BA577" s="85"/>
      <c r="BB577" s="86"/>
      <c r="BC577" s="84"/>
      <c r="BD577" s="85"/>
      <c r="BE577" s="85"/>
      <c r="BF577" s="85"/>
      <c r="BG577" s="85"/>
      <c r="BH577" s="85"/>
      <c r="BI577" s="85"/>
      <c r="BJ577" s="85"/>
      <c r="BK577" s="85"/>
      <c r="BL577" s="85"/>
      <c r="BM577" s="85"/>
      <c r="BN577" s="86"/>
      <c r="BO577" s="84"/>
      <c r="BP577" s="85"/>
      <c r="BQ577" s="85"/>
      <c r="BR577" s="85"/>
      <c r="BS577" s="85"/>
      <c r="BT577" s="85"/>
      <c r="BU577" s="85"/>
      <c r="BV577" s="85"/>
      <c r="BW577" s="85"/>
      <c r="BX577" s="85"/>
      <c r="BY577" s="85"/>
      <c r="BZ577" s="86"/>
      <c r="CA577" s="134"/>
      <c r="CB577" s="85"/>
      <c r="CC577" s="85"/>
      <c r="CD577" s="85"/>
      <c r="CE577" s="85"/>
      <c r="CF577" s="85"/>
      <c r="CG577" s="85"/>
      <c r="CH577" s="85"/>
      <c r="CI577" s="85"/>
      <c r="CJ577" s="85"/>
      <c r="CK577" s="85"/>
      <c r="CL577" s="86"/>
    </row>
    <row r="578" spans="1:90" x14ac:dyDescent="0.3">
      <c r="A578" s="610"/>
      <c r="B578" s="197"/>
      <c r="C578" s="60"/>
      <c r="D578" s="60"/>
      <c r="E578" s="60" t="s">
        <v>158</v>
      </c>
      <c r="F578" s="39">
        <v>1100000</v>
      </c>
      <c r="G578" s="84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6"/>
      <c r="S578" s="87"/>
      <c r="T578" s="82"/>
      <c r="U578" s="82"/>
      <c r="V578" s="82"/>
      <c r="W578" s="82"/>
      <c r="X578" s="82"/>
      <c r="Y578" s="93"/>
      <c r="Z578" s="93"/>
      <c r="AA578" s="93"/>
      <c r="AB578" s="93"/>
      <c r="AC578" s="93"/>
      <c r="AD578" s="88"/>
      <c r="AE578" s="84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6"/>
      <c r="AQ578" s="84"/>
      <c r="AR578" s="85"/>
      <c r="AS578" s="85"/>
      <c r="AT578" s="85"/>
      <c r="AU578" s="85"/>
      <c r="AV578" s="85"/>
      <c r="AW578" s="85"/>
      <c r="AX578" s="85"/>
      <c r="AY578" s="85"/>
      <c r="AZ578" s="85"/>
      <c r="BA578" s="85"/>
      <c r="BB578" s="86"/>
      <c r="BC578" s="84"/>
      <c r="BD578" s="85"/>
      <c r="BE578" s="85"/>
      <c r="BF578" s="85"/>
      <c r="BG578" s="85"/>
      <c r="BH578" s="85"/>
      <c r="BI578" s="85"/>
      <c r="BJ578" s="85"/>
      <c r="BK578" s="85"/>
      <c r="BL578" s="85"/>
      <c r="BM578" s="85"/>
      <c r="BN578" s="86"/>
      <c r="BO578" s="84"/>
      <c r="BP578" s="85"/>
      <c r="BQ578" s="85"/>
      <c r="BR578" s="85"/>
      <c r="BS578" s="85"/>
      <c r="BT578" s="85"/>
      <c r="BU578" s="85"/>
      <c r="BV578" s="85"/>
      <c r="BW578" s="85"/>
      <c r="BX578" s="85"/>
      <c r="BY578" s="85"/>
      <c r="BZ578" s="86"/>
      <c r="CA578" s="134"/>
      <c r="CB578" s="85"/>
      <c r="CC578" s="85"/>
      <c r="CD578" s="85"/>
      <c r="CE578" s="85"/>
      <c r="CF578" s="85"/>
      <c r="CG578" s="85"/>
      <c r="CH578" s="85"/>
      <c r="CI578" s="85"/>
      <c r="CJ578" s="85"/>
      <c r="CK578" s="85"/>
      <c r="CL578" s="86"/>
    </row>
    <row r="579" spans="1:90" x14ac:dyDescent="0.3">
      <c r="A579" s="610"/>
      <c r="B579" s="197"/>
      <c r="C579" s="60"/>
      <c r="D579" s="60"/>
      <c r="E579" s="62" t="s">
        <v>159</v>
      </c>
      <c r="F579" s="39"/>
      <c r="G579" s="84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6"/>
      <c r="S579" s="84"/>
      <c r="T579" s="85"/>
      <c r="U579" s="85"/>
      <c r="V579" s="85"/>
      <c r="W579" s="85"/>
      <c r="X579" s="85"/>
      <c r="Y579" s="85"/>
      <c r="Z579" s="85"/>
      <c r="AA579" s="85"/>
      <c r="AB579" s="82"/>
      <c r="AC579" s="82"/>
      <c r="AD579" s="86"/>
      <c r="AE579" s="84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6"/>
      <c r="AQ579" s="84"/>
      <c r="AR579" s="85"/>
      <c r="AS579" s="85"/>
      <c r="AT579" s="85"/>
      <c r="AU579" s="85"/>
      <c r="AV579" s="85"/>
      <c r="AW579" s="85"/>
      <c r="AX579" s="85"/>
      <c r="AY579" s="85"/>
      <c r="AZ579" s="85"/>
      <c r="BA579" s="85"/>
      <c r="BB579" s="86"/>
      <c r="BC579" s="84"/>
      <c r="BD579" s="85"/>
      <c r="BE579" s="85"/>
      <c r="BF579" s="85"/>
      <c r="BG579" s="85"/>
      <c r="BH579" s="85"/>
      <c r="BI579" s="85"/>
      <c r="BJ579" s="85"/>
      <c r="BK579" s="85"/>
      <c r="BL579" s="85"/>
      <c r="BM579" s="85"/>
      <c r="BN579" s="86"/>
      <c r="BO579" s="84"/>
      <c r="BP579" s="85"/>
      <c r="BQ579" s="85"/>
      <c r="BR579" s="85"/>
      <c r="BS579" s="85"/>
      <c r="BT579" s="85"/>
      <c r="BU579" s="85"/>
      <c r="BV579" s="85"/>
      <c r="BW579" s="85"/>
      <c r="BX579" s="85"/>
      <c r="BY579" s="85"/>
      <c r="BZ579" s="86"/>
      <c r="CA579" s="134"/>
      <c r="CB579" s="85"/>
      <c r="CC579" s="85"/>
      <c r="CD579" s="85"/>
      <c r="CE579" s="85"/>
      <c r="CF579" s="85"/>
      <c r="CG579" s="85"/>
      <c r="CH579" s="85"/>
      <c r="CI579" s="85"/>
      <c r="CJ579" s="85"/>
      <c r="CK579" s="85"/>
      <c r="CL579" s="86"/>
    </row>
    <row r="580" spans="1:90" x14ac:dyDescent="0.3">
      <c r="A580" s="610"/>
      <c r="B580" s="197"/>
      <c r="C580" s="60"/>
      <c r="D580" s="60"/>
      <c r="E580" s="62" t="s">
        <v>397</v>
      </c>
      <c r="F580" s="39">
        <v>1000000</v>
      </c>
      <c r="G580" s="84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6"/>
      <c r="S580" s="84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6"/>
      <c r="AE580" s="87"/>
      <c r="AF580" s="82"/>
      <c r="AG580" s="82"/>
      <c r="AH580" s="82"/>
      <c r="AI580" s="82"/>
      <c r="AJ580" s="82"/>
      <c r="AK580" s="82"/>
      <c r="AL580" s="82"/>
      <c r="AM580" s="85"/>
      <c r="AN580" s="85"/>
      <c r="AO580" s="85"/>
      <c r="AP580" s="86"/>
      <c r="AQ580" s="84"/>
      <c r="AR580" s="85"/>
      <c r="AS580" s="85"/>
      <c r="AT580" s="85"/>
      <c r="AU580" s="85"/>
      <c r="AV580" s="85"/>
      <c r="AW580" s="85"/>
      <c r="AX580" s="85"/>
      <c r="AY580" s="85"/>
      <c r="AZ580" s="85"/>
      <c r="BA580" s="85"/>
      <c r="BB580" s="86"/>
      <c r="BC580" s="84"/>
      <c r="BD580" s="85"/>
      <c r="BE580" s="85"/>
      <c r="BF580" s="85"/>
      <c r="BG580" s="85"/>
      <c r="BH580" s="85"/>
      <c r="BI580" s="85"/>
      <c r="BJ580" s="85"/>
      <c r="BK580" s="85"/>
      <c r="BL580" s="85"/>
      <c r="BM580" s="85"/>
      <c r="BN580" s="86"/>
      <c r="BO580" s="84"/>
      <c r="BP580" s="85"/>
      <c r="BQ580" s="85"/>
      <c r="BR580" s="85"/>
      <c r="BS580" s="85"/>
      <c r="BT580" s="85"/>
      <c r="BU580" s="85"/>
      <c r="BV580" s="85"/>
      <c r="BW580" s="85"/>
      <c r="BX580" s="85"/>
      <c r="BY580" s="85"/>
      <c r="BZ580" s="86"/>
      <c r="CA580" s="134"/>
      <c r="CB580" s="85"/>
      <c r="CC580" s="85"/>
      <c r="CD580" s="85"/>
      <c r="CE580" s="85"/>
      <c r="CF580" s="85"/>
      <c r="CG580" s="85"/>
      <c r="CH580" s="85"/>
      <c r="CI580" s="85"/>
      <c r="CJ580" s="85"/>
      <c r="CK580" s="85"/>
      <c r="CL580" s="86"/>
    </row>
    <row r="581" spans="1:90" x14ac:dyDescent="0.3">
      <c r="A581" s="610"/>
      <c r="B581" s="197"/>
      <c r="C581" s="60"/>
      <c r="D581" s="60"/>
      <c r="E581" s="62" t="s">
        <v>107</v>
      </c>
      <c r="F581" s="39">
        <v>1000000</v>
      </c>
      <c r="G581" s="84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6"/>
      <c r="S581" s="84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6"/>
      <c r="AE581" s="84"/>
      <c r="AF581" s="85"/>
      <c r="AG581" s="85"/>
      <c r="AH581" s="85"/>
      <c r="AI581" s="85"/>
      <c r="AJ581" s="85"/>
      <c r="AK581" s="85"/>
      <c r="AL581" s="85"/>
      <c r="AM581" s="82"/>
      <c r="AN581" s="82"/>
      <c r="AO581" s="82"/>
      <c r="AP581" s="83"/>
      <c r="AQ581" s="84"/>
      <c r="AR581" s="85"/>
      <c r="AS581" s="85"/>
      <c r="AT581" s="85"/>
      <c r="AU581" s="85"/>
      <c r="AV581" s="85"/>
      <c r="AW581" s="85"/>
      <c r="AX581" s="85"/>
      <c r="AY581" s="85"/>
      <c r="AZ581" s="85"/>
      <c r="BA581" s="85"/>
      <c r="BB581" s="86"/>
      <c r="BC581" s="84"/>
      <c r="BD581" s="85"/>
      <c r="BE581" s="85"/>
      <c r="BF581" s="85"/>
      <c r="BG581" s="85"/>
      <c r="BH581" s="85"/>
      <c r="BI581" s="85"/>
      <c r="BJ581" s="85"/>
      <c r="BK581" s="85"/>
      <c r="BL581" s="85"/>
      <c r="BM581" s="85"/>
      <c r="BN581" s="86"/>
      <c r="BO581" s="84"/>
      <c r="BP581" s="85"/>
      <c r="BQ581" s="85"/>
      <c r="BR581" s="85"/>
      <c r="BS581" s="85"/>
      <c r="BT581" s="85"/>
      <c r="BU581" s="85"/>
      <c r="BV581" s="85"/>
      <c r="BW581" s="85"/>
      <c r="BX581" s="85"/>
      <c r="BY581" s="85"/>
      <c r="BZ581" s="86"/>
      <c r="CA581" s="134"/>
      <c r="CB581" s="85"/>
      <c r="CC581" s="85"/>
      <c r="CD581" s="85"/>
      <c r="CE581" s="85"/>
      <c r="CF581" s="85"/>
      <c r="CG581" s="85"/>
      <c r="CH581" s="85"/>
      <c r="CI581" s="85"/>
      <c r="CJ581" s="85"/>
      <c r="CK581" s="85"/>
      <c r="CL581" s="86"/>
    </row>
    <row r="582" spans="1:90" x14ac:dyDescent="0.3">
      <c r="A582" s="610"/>
      <c r="B582" s="197"/>
      <c r="C582" s="60"/>
      <c r="D582" s="60"/>
      <c r="E582" s="62"/>
      <c r="F582" s="39"/>
      <c r="G582" s="84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6"/>
      <c r="S582" s="84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6"/>
      <c r="AE582" s="84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6"/>
      <c r="AQ582" s="84"/>
      <c r="AR582" s="85"/>
      <c r="AS582" s="85"/>
      <c r="AT582" s="85"/>
      <c r="AU582" s="85"/>
      <c r="AV582" s="85"/>
      <c r="AW582" s="85"/>
      <c r="AX582" s="85"/>
      <c r="AY582" s="85"/>
      <c r="AZ582" s="85"/>
      <c r="BA582" s="85"/>
      <c r="BB582" s="86"/>
      <c r="BC582" s="84"/>
      <c r="BD582" s="85"/>
      <c r="BE582" s="85"/>
      <c r="BF582" s="85"/>
      <c r="BG582" s="85"/>
      <c r="BH582" s="85"/>
      <c r="BI582" s="85"/>
      <c r="BJ582" s="85"/>
      <c r="BK582" s="85"/>
      <c r="BL582" s="85"/>
      <c r="BM582" s="85"/>
      <c r="BN582" s="86"/>
      <c r="BO582" s="84"/>
      <c r="BP582" s="85"/>
      <c r="BQ582" s="85"/>
      <c r="BR582" s="85"/>
      <c r="BS582" s="85"/>
      <c r="BT582" s="85"/>
      <c r="BU582" s="85"/>
      <c r="BV582" s="85"/>
      <c r="BW582" s="85"/>
      <c r="BX582" s="85"/>
      <c r="BY582" s="85"/>
      <c r="BZ582" s="86"/>
      <c r="CA582" s="134"/>
      <c r="CB582" s="85"/>
      <c r="CC582" s="85"/>
      <c r="CD582" s="85"/>
      <c r="CE582" s="85"/>
      <c r="CF582" s="85"/>
      <c r="CG582" s="85"/>
      <c r="CH582" s="85"/>
      <c r="CI582" s="85"/>
      <c r="CJ582" s="85"/>
      <c r="CK582" s="85"/>
      <c r="CL582" s="86"/>
    </row>
    <row r="583" spans="1:90" x14ac:dyDescent="0.3">
      <c r="A583" s="610"/>
      <c r="B583" s="197"/>
      <c r="C583" s="60"/>
      <c r="D583" s="62" t="s">
        <v>113</v>
      </c>
      <c r="E583" s="60"/>
      <c r="F583" s="39"/>
      <c r="G583" s="84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6"/>
      <c r="S583" s="84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6"/>
      <c r="AE583" s="84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6"/>
      <c r="AQ583" s="84"/>
      <c r="AR583" s="85"/>
      <c r="AS583" s="85"/>
      <c r="AT583" s="85"/>
      <c r="AU583" s="85"/>
      <c r="AV583" s="85"/>
      <c r="AW583" s="85"/>
      <c r="AX583" s="85"/>
      <c r="AY583" s="85"/>
      <c r="AZ583" s="85"/>
      <c r="BA583" s="85"/>
      <c r="BB583" s="86"/>
      <c r="BC583" s="84"/>
      <c r="BD583" s="85"/>
      <c r="BE583" s="85"/>
      <c r="BF583" s="85"/>
      <c r="BG583" s="85"/>
      <c r="BH583" s="85"/>
      <c r="BI583" s="85"/>
      <c r="BJ583" s="85"/>
      <c r="BK583" s="85"/>
      <c r="BL583" s="85"/>
      <c r="BM583" s="85"/>
      <c r="BN583" s="86"/>
      <c r="BO583" s="84"/>
      <c r="BP583" s="85"/>
      <c r="BQ583" s="85"/>
      <c r="BR583" s="85"/>
      <c r="BS583" s="85"/>
      <c r="BT583" s="85"/>
      <c r="BU583" s="85"/>
      <c r="BV583" s="85"/>
      <c r="BW583" s="85"/>
      <c r="BX583" s="85"/>
      <c r="BY583" s="85"/>
      <c r="BZ583" s="86"/>
      <c r="CA583" s="134"/>
      <c r="CB583" s="85"/>
      <c r="CC583" s="85"/>
      <c r="CD583" s="85"/>
      <c r="CE583" s="85"/>
      <c r="CF583" s="85"/>
      <c r="CG583" s="85"/>
      <c r="CH583" s="85"/>
      <c r="CI583" s="85"/>
      <c r="CJ583" s="85"/>
      <c r="CK583" s="85"/>
      <c r="CL583" s="86"/>
    </row>
    <row r="584" spans="1:90" x14ac:dyDescent="0.3">
      <c r="A584" s="610"/>
      <c r="B584" s="197"/>
      <c r="C584" s="60"/>
      <c r="D584" s="62"/>
      <c r="E584" s="62" t="s">
        <v>396</v>
      </c>
      <c r="F584" s="39"/>
      <c r="G584" s="84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6"/>
      <c r="S584" s="84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6"/>
      <c r="AE584" s="84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6"/>
      <c r="AQ584" s="87"/>
      <c r="AR584" s="82"/>
      <c r="AS584" s="85"/>
      <c r="AT584" s="85"/>
      <c r="AU584" s="85"/>
      <c r="AV584" s="85"/>
      <c r="AW584" s="85"/>
      <c r="AX584" s="85"/>
      <c r="AY584" s="85"/>
      <c r="AZ584" s="85"/>
      <c r="BA584" s="85"/>
      <c r="BB584" s="86"/>
      <c r="BC584" s="84"/>
      <c r="BD584" s="85"/>
      <c r="BE584" s="85"/>
      <c r="BF584" s="85"/>
      <c r="BG584" s="85"/>
      <c r="BH584" s="85"/>
      <c r="BI584" s="85"/>
      <c r="BJ584" s="85"/>
      <c r="BK584" s="85"/>
      <c r="BL584" s="85"/>
      <c r="BM584" s="85"/>
      <c r="BN584" s="86"/>
      <c r="BO584" s="84"/>
      <c r="BP584" s="85"/>
      <c r="BQ584" s="85"/>
      <c r="BR584" s="85"/>
      <c r="BS584" s="85"/>
      <c r="BT584" s="85"/>
      <c r="BU584" s="85"/>
      <c r="BV584" s="85"/>
      <c r="BW584" s="85"/>
      <c r="BX584" s="85"/>
      <c r="BY584" s="85"/>
      <c r="BZ584" s="86"/>
      <c r="CA584" s="134"/>
      <c r="CB584" s="85"/>
      <c r="CC584" s="85"/>
      <c r="CD584" s="85"/>
      <c r="CE584" s="85"/>
      <c r="CF584" s="85"/>
      <c r="CG584" s="85"/>
      <c r="CH584" s="85"/>
      <c r="CI584" s="85"/>
      <c r="CJ584" s="85"/>
      <c r="CK584" s="85"/>
      <c r="CL584" s="86"/>
    </row>
    <row r="585" spans="1:90" x14ac:dyDescent="0.3">
      <c r="A585" s="610"/>
      <c r="B585" s="197"/>
      <c r="C585" s="60"/>
      <c r="D585" s="62"/>
      <c r="E585" s="62" t="s">
        <v>163</v>
      </c>
      <c r="F585" s="39"/>
      <c r="G585" s="84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6"/>
      <c r="S585" s="84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6"/>
      <c r="AE585" s="84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6"/>
      <c r="AQ585" s="84"/>
      <c r="AR585" s="85"/>
      <c r="AS585" s="85"/>
      <c r="AT585" s="203"/>
      <c r="AU585" s="203"/>
      <c r="AV585" s="203"/>
      <c r="AW585" s="203"/>
      <c r="AX585" s="203"/>
      <c r="AY585" s="203"/>
      <c r="AZ585" s="85"/>
      <c r="BA585" s="85"/>
      <c r="BB585" s="86"/>
      <c r="BC585" s="84"/>
      <c r="BD585" s="85"/>
      <c r="BE585" s="85"/>
      <c r="BF585" s="85"/>
      <c r="BG585" s="85"/>
      <c r="BH585" s="85"/>
      <c r="BI585" s="85"/>
      <c r="BJ585" s="85"/>
      <c r="BK585" s="85"/>
      <c r="BL585" s="85"/>
      <c r="BM585" s="85"/>
      <c r="BN585" s="86"/>
      <c r="BO585" s="84"/>
      <c r="BP585" s="85"/>
      <c r="BQ585" s="85"/>
      <c r="BR585" s="85"/>
      <c r="BS585" s="85"/>
      <c r="BT585" s="85"/>
      <c r="BU585" s="85"/>
      <c r="BV585" s="85"/>
      <c r="BW585" s="85"/>
      <c r="BX585" s="85"/>
      <c r="BY585" s="85"/>
      <c r="BZ585" s="86"/>
      <c r="CA585" s="134"/>
      <c r="CB585" s="85"/>
      <c r="CC585" s="85"/>
      <c r="CD585" s="85"/>
      <c r="CE585" s="85"/>
      <c r="CF585" s="85"/>
      <c r="CG585" s="85"/>
      <c r="CH585" s="85"/>
      <c r="CI585" s="85"/>
      <c r="CJ585" s="85"/>
      <c r="CK585" s="85"/>
      <c r="CL585" s="86"/>
    </row>
    <row r="586" spans="1:90" ht="15" thickBot="1" x14ac:dyDescent="0.35">
      <c r="A586" s="611"/>
      <c r="B586" s="193"/>
      <c r="C586" s="58" t="s">
        <v>115</v>
      </c>
      <c r="D586" s="58"/>
      <c r="E586" s="43" t="s">
        <v>160</v>
      </c>
      <c r="F586" s="199">
        <v>25000000</v>
      </c>
      <c r="G586" s="96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8"/>
      <c r="S586" s="96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8"/>
      <c r="AE586" s="96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8"/>
      <c r="AQ586" s="96"/>
      <c r="AR586" s="97"/>
      <c r="AS586" s="97"/>
      <c r="AT586" s="97"/>
      <c r="AU586" s="97"/>
      <c r="AV586" s="97"/>
      <c r="AW586" s="97"/>
      <c r="AX586" s="97"/>
      <c r="AY586" s="97"/>
      <c r="AZ586" s="97"/>
      <c r="BA586" s="97"/>
      <c r="BB586" s="98"/>
      <c r="BC586" s="96"/>
      <c r="BD586" s="97"/>
      <c r="BE586" s="97"/>
      <c r="BF586" s="97"/>
      <c r="BG586" s="97"/>
      <c r="BH586" s="97"/>
      <c r="BI586" s="97"/>
      <c r="BJ586" s="97"/>
      <c r="BK586" s="97"/>
      <c r="BL586" s="97"/>
      <c r="BM586" s="97"/>
      <c r="BN586" s="98"/>
      <c r="BO586" s="96"/>
      <c r="BP586" s="97"/>
      <c r="BQ586" s="97"/>
      <c r="BR586" s="97"/>
      <c r="BS586" s="97"/>
      <c r="BT586" s="97"/>
      <c r="BU586" s="97"/>
      <c r="BV586" s="97"/>
      <c r="BW586" s="97"/>
      <c r="BX586" s="97"/>
      <c r="BY586" s="97"/>
      <c r="BZ586" s="98"/>
      <c r="CA586" s="135"/>
      <c r="CB586" s="97"/>
      <c r="CC586" s="97"/>
      <c r="CD586" s="97"/>
      <c r="CE586" s="97"/>
      <c r="CF586" s="97"/>
      <c r="CG586" s="97"/>
      <c r="CH586" s="97"/>
      <c r="CI586" s="97"/>
      <c r="CJ586" s="97"/>
      <c r="CK586" s="97"/>
      <c r="CL586" s="98"/>
    </row>
    <row r="587" spans="1:90" x14ac:dyDescent="0.3">
      <c r="A587" s="609" t="s">
        <v>465</v>
      </c>
      <c r="B587" s="192">
        <v>407</v>
      </c>
      <c r="C587" s="56" t="s">
        <v>134</v>
      </c>
      <c r="D587" s="56" t="s">
        <v>112</v>
      </c>
      <c r="E587" s="56"/>
      <c r="F587" s="38"/>
      <c r="G587" s="76">
        <v>1</v>
      </c>
      <c r="H587" s="77">
        <v>2</v>
      </c>
      <c r="I587" s="77">
        <v>3</v>
      </c>
      <c r="J587" s="77">
        <v>4</v>
      </c>
      <c r="K587" s="77">
        <v>5</v>
      </c>
      <c r="L587" s="77">
        <v>6</v>
      </c>
      <c r="M587" s="77">
        <v>7</v>
      </c>
      <c r="N587" s="77">
        <v>8</v>
      </c>
      <c r="O587" s="77">
        <v>9</v>
      </c>
      <c r="P587" s="77">
        <v>10</v>
      </c>
      <c r="Q587" s="77">
        <v>11</v>
      </c>
      <c r="R587" s="78">
        <v>12</v>
      </c>
      <c r="S587" s="76">
        <v>1</v>
      </c>
      <c r="T587" s="77">
        <v>2</v>
      </c>
      <c r="U587" s="77">
        <v>3</v>
      </c>
      <c r="V587" s="77">
        <v>4</v>
      </c>
      <c r="W587" s="77">
        <v>5</v>
      </c>
      <c r="X587" s="77">
        <v>6</v>
      </c>
      <c r="Y587" s="77">
        <v>7</v>
      </c>
      <c r="Z587" s="77">
        <v>8</v>
      </c>
      <c r="AA587" s="77">
        <v>9</v>
      </c>
      <c r="AB587" s="77">
        <v>10</v>
      </c>
      <c r="AC587" s="77">
        <v>11</v>
      </c>
      <c r="AD587" s="78">
        <v>12</v>
      </c>
      <c r="AE587" s="76">
        <v>1</v>
      </c>
      <c r="AF587" s="77">
        <v>2</v>
      </c>
      <c r="AG587" s="77">
        <v>3</v>
      </c>
      <c r="AH587" s="77">
        <v>4</v>
      </c>
      <c r="AI587" s="77">
        <v>5</v>
      </c>
      <c r="AJ587" s="77">
        <v>6</v>
      </c>
      <c r="AK587" s="77">
        <v>7</v>
      </c>
      <c r="AL587" s="77">
        <v>8</v>
      </c>
      <c r="AM587" s="77">
        <v>9</v>
      </c>
      <c r="AN587" s="77">
        <v>10</v>
      </c>
      <c r="AO587" s="77">
        <v>11</v>
      </c>
      <c r="AP587" s="78">
        <v>12</v>
      </c>
      <c r="AQ587" s="76">
        <v>1</v>
      </c>
      <c r="AR587" s="77">
        <v>2</v>
      </c>
      <c r="AS587" s="77">
        <v>3</v>
      </c>
      <c r="AT587" s="77">
        <v>4</v>
      </c>
      <c r="AU587" s="77">
        <v>5</v>
      </c>
      <c r="AV587" s="77">
        <v>6</v>
      </c>
      <c r="AW587" s="77">
        <v>7</v>
      </c>
      <c r="AX587" s="77">
        <v>8</v>
      </c>
      <c r="AY587" s="77">
        <v>9</v>
      </c>
      <c r="AZ587" s="77">
        <v>10</v>
      </c>
      <c r="BA587" s="77">
        <v>11</v>
      </c>
      <c r="BB587" s="78">
        <v>12</v>
      </c>
      <c r="BC587" s="76">
        <v>1</v>
      </c>
      <c r="BD587" s="77">
        <v>2</v>
      </c>
      <c r="BE587" s="77">
        <v>3</v>
      </c>
      <c r="BF587" s="77">
        <v>4</v>
      </c>
      <c r="BG587" s="77">
        <v>5</v>
      </c>
      <c r="BH587" s="77">
        <v>6</v>
      </c>
      <c r="BI587" s="77">
        <v>7</v>
      </c>
      <c r="BJ587" s="77">
        <v>8</v>
      </c>
      <c r="BK587" s="77">
        <v>9</v>
      </c>
      <c r="BL587" s="77">
        <v>10</v>
      </c>
      <c r="BM587" s="77">
        <v>11</v>
      </c>
      <c r="BN587" s="78">
        <v>12</v>
      </c>
      <c r="BO587" s="76">
        <v>1</v>
      </c>
      <c r="BP587" s="77">
        <v>2</v>
      </c>
      <c r="BQ587" s="77">
        <v>3</v>
      </c>
      <c r="BR587" s="77">
        <v>4</v>
      </c>
      <c r="BS587" s="77">
        <v>5</v>
      </c>
      <c r="BT587" s="77">
        <v>6</v>
      </c>
      <c r="BU587" s="77">
        <v>7</v>
      </c>
      <c r="BV587" s="77">
        <v>8</v>
      </c>
      <c r="BW587" s="77">
        <v>9</v>
      </c>
      <c r="BX587" s="77">
        <v>10</v>
      </c>
      <c r="BY587" s="77">
        <v>11</v>
      </c>
      <c r="BZ587" s="78">
        <v>12</v>
      </c>
      <c r="CA587" s="133">
        <v>1</v>
      </c>
      <c r="CB587" s="77">
        <v>2</v>
      </c>
      <c r="CC587" s="77">
        <v>3</v>
      </c>
      <c r="CD587" s="77">
        <v>4</v>
      </c>
      <c r="CE587" s="77">
        <v>5</v>
      </c>
      <c r="CF587" s="77">
        <v>6</v>
      </c>
      <c r="CG587" s="77">
        <v>7</v>
      </c>
      <c r="CH587" s="77">
        <v>8</v>
      </c>
      <c r="CI587" s="77">
        <v>9</v>
      </c>
      <c r="CJ587" s="77">
        <v>10</v>
      </c>
      <c r="CK587" s="77">
        <v>11</v>
      </c>
      <c r="CL587" s="78">
        <v>12</v>
      </c>
    </row>
    <row r="588" spans="1:90" x14ac:dyDescent="0.3">
      <c r="A588" s="610"/>
      <c r="B588" s="197"/>
      <c r="C588" s="60"/>
      <c r="D588" s="60"/>
      <c r="E588" s="63" t="s">
        <v>108</v>
      </c>
      <c r="F588" s="39"/>
      <c r="G588" s="84"/>
      <c r="H588" s="85"/>
      <c r="I588" s="85"/>
      <c r="J588" s="85"/>
      <c r="K588" s="85"/>
      <c r="L588" s="82"/>
      <c r="M588" s="82"/>
      <c r="N588" s="82"/>
      <c r="O588" s="85"/>
      <c r="P588" s="85"/>
      <c r="Q588" s="85"/>
      <c r="R588" s="86"/>
      <c r="S588" s="92"/>
      <c r="T588" s="93"/>
      <c r="U588" s="85"/>
      <c r="V588" s="85"/>
      <c r="W588" s="85"/>
      <c r="X588" s="85"/>
      <c r="Y588" s="85"/>
      <c r="Z588" s="85"/>
      <c r="AA588" s="85"/>
      <c r="AB588" s="85"/>
      <c r="AC588" s="85"/>
      <c r="AD588" s="86"/>
      <c r="AE588" s="84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6"/>
      <c r="AQ588" s="84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  <c r="BB588" s="86"/>
      <c r="BC588" s="84"/>
      <c r="BD588" s="85"/>
      <c r="BE588" s="85"/>
      <c r="BF588" s="85"/>
      <c r="BG588" s="85"/>
      <c r="BH588" s="85"/>
      <c r="BI588" s="85"/>
      <c r="BJ588" s="85"/>
      <c r="BK588" s="85"/>
      <c r="BL588" s="85"/>
      <c r="BM588" s="85"/>
      <c r="BN588" s="86"/>
      <c r="BO588" s="84"/>
      <c r="BP588" s="85"/>
      <c r="BQ588" s="85"/>
      <c r="BR588" s="85"/>
      <c r="BS588" s="85"/>
      <c r="BT588" s="85"/>
      <c r="BU588" s="85"/>
      <c r="BV588" s="85"/>
      <c r="BW588" s="85"/>
      <c r="BX588" s="85"/>
      <c r="BY588" s="85"/>
      <c r="BZ588" s="86"/>
      <c r="CA588" s="134"/>
      <c r="CB588" s="85"/>
      <c r="CC588" s="85"/>
      <c r="CD588" s="85"/>
      <c r="CE588" s="85"/>
      <c r="CF588" s="85"/>
      <c r="CG588" s="85"/>
      <c r="CH588" s="85"/>
      <c r="CI588" s="85"/>
      <c r="CJ588" s="85"/>
      <c r="CK588" s="85"/>
      <c r="CL588" s="86"/>
    </row>
    <row r="589" spans="1:90" x14ac:dyDescent="0.3">
      <c r="A589" s="610"/>
      <c r="B589" s="197"/>
      <c r="C589" s="60"/>
      <c r="D589" s="60"/>
      <c r="E589" s="60" t="s">
        <v>239</v>
      </c>
      <c r="F589" s="39"/>
      <c r="G589" s="84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6"/>
      <c r="S589" s="84"/>
      <c r="T589" s="85"/>
      <c r="U589" s="82"/>
      <c r="V589" s="82"/>
      <c r="W589" s="82"/>
      <c r="X589" s="85"/>
      <c r="Y589" s="85"/>
      <c r="Z589" s="85"/>
      <c r="AA589" s="85"/>
      <c r="AB589" s="85"/>
      <c r="AC589" s="85"/>
      <c r="AD589" s="86"/>
      <c r="AE589" s="84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6"/>
      <c r="AQ589" s="84"/>
      <c r="AR589" s="85"/>
      <c r="AS589" s="85"/>
      <c r="AT589" s="85"/>
      <c r="AU589" s="85"/>
      <c r="AV589" s="85"/>
      <c r="AW589" s="85"/>
      <c r="AX589" s="85"/>
      <c r="AY589" s="85"/>
      <c r="AZ589" s="85"/>
      <c r="BA589" s="85"/>
      <c r="BB589" s="86"/>
      <c r="BC589" s="84"/>
      <c r="BD589" s="85"/>
      <c r="BE589" s="85"/>
      <c r="BF589" s="85"/>
      <c r="BG589" s="85"/>
      <c r="BH589" s="85"/>
      <c r="BI589" s="85"/>
      <c r="BJ589" s="85"/>
      <c r="BK589" s="85"/>
      <c r="BL589" s="85"/>
      <c r="BM589" s="85"/>
      <c r="BN589" s="86"/>
      <c r="BO589" s="84"/>
      <c r="BP589" s="85"/>
      <c r="BQ589" s="85"/>
      <c r="BR589" s="85"/>
      <c r="BS589" s="85"/>
      <c r="BT589" s="85"/>
      <c r="BU589" s="85"/>
      <c r="BV589" s="85"/>
      <c r="BW589" s="85"/>
      <c r="BX589" s="85"/>
      <c r="BY589" s="85"/>
      <c r="BZ589" s="86"/>
      <c r="CA589" s="134"/>
      <c r="CB589" s="85"/>
      <c r="CC589" s="85"/>
      <c r="CD589" s="85"/>
      <c r="CE589" s="85"/>
      <c r="CF589" s="85"/>
      <c r="CG589" s="85"/>
      <c r="CH589" s="85"/>
      <c r="CI589" s="85"/>
      <c r="CJ589" s="85"/>
      <c r="CK589" s="85"/>
      <c r="CL589" s="86"/>
    </row>
    <row r="590" spans="1:90" x14ac:dyDescent="0.3">
      <c r="A590" s="610"/>
      <c r="B590" s="197"/>
      <c r="C590" s="60"/>
      <c r="D590" s="60"/>
      <c r="E590" s="60" t="s">
        <v>236</v>
      </c>
      <c r="F590" s="39">
        <v>900000</v>
      </c>
      <c r="G590" s="84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6"/>
      <c r="S590" s="84"/>
      <c r="T590" s="85"/>
      <c r="U590" s="85"/>
      <c r="V590" s="85"/>
      <c r="W590" s="85"/>
      <c r="X590" s="82"/>
      <c r="Y590" s="82"/>
      <c r="Z590" s="82"/>
      <c r="AA590" s="82"/>
      <c r="AB590" s="82"/>
      <c r="AC590" s="82"/>
      <c r="AD590" s="83"/>
      <c r="AE590" s="87"/>
      <c r="AF590" s="82"/>
      <c r="AG590" s="82"/>
      <c r="AH590" s="82"/>
      <c r="AI590" s="85"/>
      <c r="AJ590" s="85"/>
      <c r="AK590" s="85"/>
      <c r="AL590" s="85"/>
      <c r="AM590" s="85"/>
      <c r="AN590" s="85"/>
      <c r="AO590" s="85"/>
      <c r="AP590" s="86"/>
      <c r="AQ590" s="84"/>
      <c r="AR590" s="85"/>
      <c r="AS590" s="85"/>
      <c r="AT590" s="85"/>
      <c r="AU590" s="85"/>
      <c r="AV590" s="85"/>
      <c r="AW590" s="85"/>
      <c r="AX590" s="85"/>
      <c r="AY590" s="85"/>
      <c r="AZ590" s="85"/>
      <c r="BA590" s="85"/>
      <c r="BB590" s="86"/>
      <c r="BC590" s="84"/>
      <c r="BD590" s="85"/>
      <c r="BE590" s="85"/>
      <c r="BF590" s="85"/>
      <c r="BG590" s="85"/>
      <c r="BH590" s="85"/>
      <c r="BI590" s="85"/>
      <c r="BJ590" s="85"/>
      <c r="BK590" s="85"/>
      <c r="BL590" s="85"/>
      <c r="BM590" s="85"/>
      <c r="BN590" s="86"/>
      <c r="BO590" s="84"/>
      <c r="BP590" s="85"/>
      <c r="BQ590" s="85"/>
      <c r="BR590" s="85"/>
      <c r="BS590" s="85"/>
      <c r="BT590" s="85"/>
      <c r="BU590" s="85"/>
      <c r="BV590" s="85"/>
      <c r="BW590" s="85"/>
      <c r="BX590" s="85"/>
      <c r="BY590" s="85"/>
      <c r="BZ590" s="86"/>
      <c r="CA590" s="134"/>
      <c r="CB590" s="85"/>
      <c r="CC590" s="85"/>
      <c r="CD590" s="85"/>
      <c r="CE590" s="85"/>
      <c r="CF590" s="85"/>
      <c r="CG590" s="85"/>
      <c r="CH590" s="85"/>
      <c r="CI590" s="85"/>
      <c r="CJ590" s="85"/>
      <c r="CK590" s="85"/>
      <c r="CL590" s="86"/>
    </row>
    <row r="591" spans="1:90" x14ac:dyDescent="0.3">
      <c r="A591" s="610"/>
      <c r="B591" s="197"/>
      <c r="C591" s="60"/>
      <c r="D591" s="60"/>
      <c r="E591" s="60" t="s">
        <v>240</v>
      </c>
      <c r="F591" s="39"/>
      <c r="G591" s="84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6"/>
      <c r="S591" s="84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6"/>
      <c r="AE591" s="84"/>
      <c r="AF591" s="85"/>
      <c r="AG591" s="85"/>
      <c r="AH591" s="85"/>
      <c r="AI591" s="82"/>
      <c r="AJ591" s="82"/>
      <c r="AK591" s="82"/>
      <c r="AL591" s="85"/>
      <c r="AM591" s="85"/>
      <c r="AN591" s="85"/>
      <c r="AO591" s="85"/>
      <c r="AP591" s="86"/>
      <c r="AQ591" s="84"/>
      <c r="AR591" s="85"/>
      <c r="AS591" s="85"/>
      <c r="AT591" s="85"/>
      <c r="AU591" s="85"/>
      <c r="AV591" s="85"/>
      <c r="AW591" s="85"/>
      <c r="AX591" s="85"/>
      <c r="AY591" s="85"/>
      <c r="AZ591" s="85"/>
      <c r="BA591" s="85"/>
      <c r="BB591" s="86"/>
      <c r="BC591" s="84"/>
      <c r="BD591" s="85"/>
      <c r="BE591" s="85"/>
      <c r="BF591" s="85"/>
      <c r="BG591" s="85"/>
      <c r="BH591" s="85"/>
      <c r="BI591" s="85"/>
      <c r="BJ591" s="85"/>
      <c r="BK591" s="85"/>
      <c r="BL591" s="85"/>
      <c r="BM591" s="85"/>
      <c r="BN591" s="86"/>
      <c r="BO591" s="84"/>
      <c r="BP591" s="85"/>
      <c r="BQ591" s="85"/>
      <c r="BR591" s="85"/>
      <c r="BS591" s="85"/>
      <c r="BT591" s="85"/>
      <c r="BU591" s="85"/>
      <c r="BV591" s="85"/>
      <c r="BW591" s="85"/>
      <c r="BX591" s="85"/>
      <c r="BY591" s="85"/>
      <c r="BZ591" s="86"/>
      <c r="CA591" s="134"/>
      <c r="CB591" s="85"/>
      <c r="CC591" s="85"/>
      <c r="CD591" s="85"/>
      <c r="CE591" s="85"/>
      <c r="CF591" s="85"/>
      <c r="CG591" s="85"/>
      <c r="CH591" s="85"/>
      <c r="CI591" s="85"/>
      <c r="CJ591" s="85"/>
      <c r="CK591" s="85"/>
      <c r="CL591" s="86"/>
    </row>
    <row r="592" spans="1:90" x14ac:dyDescent="0.3">
      <c r="A592" s="610"/>
      <c r="B592" s="197"/>
      <c r="C592" s="60"/>
      <c r="D592" s="60"/>
      <c r="E592" s="60" t="s">
        <v>107</v>
      </c>
      <c r="F592" s="39">
        <v>700000</v>
      </c>
      <c r="G592" s="84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6"/>
      <c r="S592" s="84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6"/>
      <c r="AE592" s="84"/>
      <c r="AF592" s="85"/>
      <c r="AG592" s="85"/>
      <c r="AH592" s="85"/>
      <c r="AI592" s="85"/>
      <c r="AJ592" s="85"/>
      <c r="AK592" s="85"/>
      <c r="AL592" s="82"/>
      <c r="AM592" s="82"/>
      <c r="AN592" s="82"/>
      <c r="AO592" s="82"/>
      <c r="AP592" s="83"/>
      <c r="AQ592" s="87"/>
      <c r="AR592" s="85"/>
      <c r="AS592" s="85"/>
      <c r="AT592" s="85"/>
      <c r="AU592" s="85"/>
      <c r="AV592" s="85"/>
      <c r="AW592" s="85"/>
      <c r="AX592" s="85"/>
      <c r="AY592" s="85"/>
      <c r="AZ592" s="85"/>
      <c r="BA592" s="85"/>
      <c r="BB592" s="86"/>
      <c r="BC592" s="84"/>
      <c r="BD592" s="85"/>
      <c r="BE592" s="85"/>
      <c r="BF592" s="85"/>
      <c r="BG592" s="85"/>
      <c r="BH592" s="85"/>
      <c r="BI592" s="85"/>
      <c r="BJ592" s="85"/>
      <c r="BK592" s="85"/>
      <c r="BL592" s="85"/>
      <c r="BM592" s="85"/>
      <c r="BN592" s="86"/>
      <c r="BO592" s="84"/>
      <c r="BP592" s="85"/>
      <c r="BQ592" s="85"/>
      <c r="BR592" s="85"/>
      <c r="BS592" s="85"/>
      <c r="BT592" s="85"/>
      <c r="BU592" s="85"/>
      <c r="BV592" s="85"/>
      <c r="BW592" s="85"/>
      <c r="BX592" s="85"/>
      <c r="BY592" s="85"/>
      <c r="BZ592" s="86"/>
      <c r="CA592" s="134"/>
      <c r="CB592" s="85"/>
      <c r="CC592" s="85"/>
      <c r="CD592" s="85"/>
      <c r="CE592" s="85"/>
      <c r="CF592" s="85"/>
      <c r="CG592" s="85"/>
      <c r="CH592" s="85"/>
      <c r="CI592" s="85"/>
      <c r="CJ592" s="85"/>
      <c r="CK592" s="85"/>
      <c r="CL592" s="86"/>
    </row>
    <row r="593" spans="1:90" x14ac:dyDescent="0.3">
      <c r="A593" s="610"/>
      <c r="B593" s="197"/>
      <c r="C593" s="60"/>
      <c r="D593" s="60"/>
      <c r="E593" s="60" t="s">
        <v>241</v>
      </c>
      <c r="F593" s="39"/>
      <c r="G593" s="84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6"/>
      <c r="S593" s="84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6"/>
      <c r="AE593" s="84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6"/>
      <c r="AQ593" s="84"/>
      <c r="AR593" s="82"/>
      <c r="AS593" s="82"/>
      <c r="AT593" s="82"/>
      <c r="AU593" s="85"/>
      <c r="AV593" s="85"/>
      <c r="AW593" s="85"/>
      <c r="AX593" s="85"/>
      <c r="AY593" s="85"/>
      <c r="AZ593" s="85"/>
      <c r="BA593" s="85"/>
      <c r="BB593" s="86"/>
      <c r="BC593" s="84"/>
      <c r="BD593" s="85"/>
      <c r="BE593" s="85"/>
      <c r="BF593" s="85"/>
      <c r="BG593" s="85"/>
      <c r="BH593" s="85"/>
      <c r="BI593" s="85"/>
      <c r="BJ593" s="85"/>
      <c r="BK593" s="85"/>
      <c r="BL593" s="85"/>
      <c r="BM593" s="85"/>
      <c r="BN593" s="86"/>
      <c r="BO593" s="84"/>
      <c r="BP593" s="85"/>
      <c r="BQ593" s="85"/>
      <c r="BR593" s="85"/>
      <c r="BS593" s="85"/>
      <c r="BT593" s="85"/>
      <c r="BU593" s="85"/>
      <c r="BV593" s="85"/>
      <c r="BW593" s="85"/>
      <c r="BX593" s="85"/>
      <c r="BY593" s="85"/>
      <c r="BZ593" s="86"/>
      <c r="CA593" s="134"/>
      <c r="CB593" s="85"/>
      <c r="CC593" s="85"/>
      <c r="CD593" s="85"/>
      <c r="CE593" s="85"/>
      <c r="CF593" s="85"/>
      <c r="CG593" s="85"/>
      <c r="CH593" s="85"/>
      <c r="CI593" s="85"/>
      <c r="CJ593" s="85"/>
      <c r="CK593" s="85"/>
      <c r="CL593" s="86"/>
    </row>
    <row r="594" spans="1:90" x14ac:dyDescent="0.3">
      <c r="A594" s="610"/>
      <c r="B594" s="197"/>
      <c r="C594" s="60"/>
      <c r="D594" s="60" t="s">
        <v>113</v>
      </c>
      <c r="E594" s="60"/>
      <c r="F594" s="39"/>
      <c r="G594" s="84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6"/>
      <c r="S594" s="84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6"/>
      <c r="AE594" s="84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6"/>
      <c r="AQ594" s="84"/>
      <c r="AR594" s="85"/>
      <c r="AS594" s="85"/>
      <c r="AT594" s="85"/>
      <c r="AU594" s="85"/>
      <c r="AV594" s="85"/>
      <c r="AW594" s="85"/>
      <c r="AX594" s="85"/>
      <c r="AY594" s="85"/>
      <c r="AZ594" s="85"/>
      <c r="BA594" s="85"/>
      <c r="BB594" s="86"/>
      <c r="BC594" s="84"/>
      <c r="BD594" s="85"/>
      <c r="BE594" s="85"/>
      <c r="BF594" s="85"/>
      <c r="BG594" s="85"/>
      <c r="BH594" s="85"/>
      <c r="BI594" s="85"/>
      <c r="BJ594" s="85"/>
      <c r="BK594" s="85"/>
      <c r="BL594" s="85"/>
      <c r="BM594" s="85"/>
      <c r="BN594" s="86"/>
      <c r="BO594" s="84"/>
      <c r="BP594" s="85"/>
      <c r="BQ594" s="85"/>
      <c r="BR594" s="85"/>
      <c r="BS594" s="85"/>
      <c r="BT594" s="85"/>
      <c r="BU594" s="85"/>
      <c r="BV594" s="85"/>
      <c r="BW594" s="85"/>
      <c r="BX594" s="85"/>
      <c r="BY594" s="85"/>
      <c r="BZ594" s="86"/>
      <c r="CA594" s="134"/>
      <c r="CB594" s="85"/>
      <c r="CC594" s="85"/>
      <c r="CD594" s="85"/>
      <c r="CE594" s="85"/>
      <c r="CF594" s="85"/>
      <c r="CG594" s="85"/>
      <c r="CH594" s="85"/>
      <c r="CI594" s="85"/>
      <c r="CJ594" s="85"/>
      <c r="CK594" s="85"/>
      <c r="CL594" s="86"/>
    </row>
    <row r="595" spans="1:90" x14ac:dyDescent="0.3">
      <c r="A595" s="610"/>
      <c r="B595" s="197"/>
      <c r="C595" s="60"/>
      <c r="D595" s="60"/>
      <c r="E595" s="60" t="s">
        <v>163</v>
      </c>
      <c r="F595" s="39"/>
      <c r="G595" s="84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6"/>
      <c r="S595" s="84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6"/>
      <c r="AE595" s="84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6"/>
      <c r="AQ595" s="84"/>
      <c r="AR595" s="85"/>
      <c r="AS595" s="85"/>
      <c r="AT595" s="85"/>
      <c r="AU595" s="90"/>
      <c r="AV595" s="90"/>
      <c r="AW595" s="90"/>
      <c r="AX595" s="90"/>
      <c r="AY595" s="90"/>
      <c r="AZ595" s="90"/>
      <c r="BA595" s="85"/>
      <c r="BB595" s="86"/>
      <c r="BC595" s="84"/>
      <c r="BD595" s="85"/>
      <c r="BE595" s="85"/>
      <c r="BF595" s="85"/>
      <c r="BG595" s="85"/>
      <c r="BH595" s="85"/>
      <c r="BI595" s="85"/>
      <c r="BJ595" s="85"/>
      <c r="BK595" s="85"/>
      <c r="BL595" s="85"/>
      <c r="BM595" s="85"/>
      <c r="BN595" s="86"/>
      <c r="BO595" s="84"/>
      <c r="BP595" s="85"/>
      <c r="BQ595" s="85"/>
      <c r="BR595" s="85"/>
      <c r="BS595" s="85"/>
      <c r="BT595" s="85"/>
      <c r="BU595" s="85"/>
      <c r="BV595" s="85"/>
      <c r="BW595" s="85"/>
      <c r="BX595" s="85"/>
      <c r="BY595" s="85"/>
      <c r="BZ595" s="86"/>
      <c r="CA595" s="134"/>
      <c r="CB595" s="85"/>
      <c r="CC595" s="85"/>
      <c r="CD595" s="85"/>
      <c r="CE595" s="85"/>
      <c r="CF595" s="85"/>
      <c r="CG595" s="85"/>
      <c r="CH595" s="85"/>
      <c r="CI595" s="85"/>
      <c r="CJ595" s="85"/>
      <c r="CK595" s="85"/>
      <c r="CL595" s="86"/>
    </row>
    <row r="596" spans="1:90" ht="15" thickBot="1" x14ac:dyDescent="0.35">
      <c r="A596" s="611"/>
      <c r="B596" s="193"/>
      <c r="C596" s="58" t="s">
        <v>115</v>
      </c>
      <c r="D596" s="58"/>
      <c r="E596" s="43" t="s">
        <v>160</v>
      </c>
      <c r="F596" s="199">
        <v>25000000</v>
      </c>
      <c r="G596" s="96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8"/>
      <c r="S596" s="96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8"/>
      <c r="AE596" s="96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8"/>
      <c r="AQ596" s="96"/>
      <c r="AR596" s="97"/>
      <c r="AS596" s="97"/>
      <c r="AT596" s="97"/>
      <c r="AU596" s="97"/>
      <c r="AV596" s="97"/>
      <c r="AW596" s="97"/>
      <c r="AX596" s="97"/>
      <c r="AY596" s="97"/>
      <c r="AZ596" s="97"/>
      <c r="BA596" s="97"/>
      <c r="BB596" s="98"/>
      <c r="BC596" s="96"/>
      <c r="BD596" s="97"/>
      <c r="BE596" s="97"/>
      <c r="BF596" s="97"/>
      <c r="BG596" s="97"/>
      <c r="BH596" s="97"/>
      <c r="BI596" s="97"/>
      <c r="BJ596" s="97"/>
      <c r="BK596" s="97"/>
      <c r="BL596" s="97"/>
      <c r="BM596" s="97"/>
      <c r="BN596" s="98"/>
      <c r="BO596" s="96"/>
      <c r="BP596" s="97"/>
      <c r="BQ596" s="97"/>
      <c r="BR596" s="97"/>
      <c r="BS596" s="97"/>
      <c r="BT596" s="97"/>
      <c r="BU596" s="97"/>
      <c r="BV596" s="97"/>
      <c r="BW596" s="97"/>
      <c r="BX596" s="97"/>
      <c r="BY596" s="97"/>
      <c r="BZ596" s="98"/>
      <c r="CA596" s="135"/>
      <c r="CB596" s="97"/>
      <c r="CC596" s="97"/>
      <c r="CD596" s="97"/>
      <c r="CE596" s="97"/>
      <c r="CF596" s="97"/>
      <c r="CG596" s="97"/>
      <c r="CH596" s="97"/>
      <c r="CI596" s="97"/>
      <c r="CJ596" s="97"/>
      <c r="CK596" s="97"/>
      <c r="CL596" s="98"/>
    </row>
    <row r="597" spans="1:90" x14ac:dyDescent="0.3">
      <c r="A597" s="609" t="s">
        <v>464</v>
      </c>
      <c r="B597" s="192">
        <v>415</v>
      </c>
      <c r="C597" s="56" t="s">
        <v>135</v>
      </c>
      <c r="D597" s="56" t="s">
        <v>112</v>
      </c>
      <c r="E597" s="56"/>
      <c r="F597" s="38"/>
      <c r="G597" s="76">
        <v>1</v>
      </c>
      <c r="H597" s="77">
        <v>2</v>
      </c>
      <c r="I597" s="77">
        <v>3</v>
      </c>
      <c r="J597" s="77">
        <v>4</v>
      </c>
      <c r="K597" s="77">
        <v>5</v>
      </c>
      <c r="L597" s="77">
        <v>6</v>
      </c>
      <c r="M597" s="77">
        <v>7</v>
      </c>
      <c r="N597" s="77">
        <v>8</v>
      </c>
      <c r="O597" s="77">
        <v>9</v>
      </c>
      <c r="P597" s="77">
        <v>10</v>
      </c>
      <c r="Q597" s="77">
        <v>11</v>
      </c>
      <c r="R597" s="78">
        <v>12</v>
      </c>
      <c r="S597" s="76">
        <v>1</v>
      </c>
      <c r="T597" s="77">
        <v>2</v>
      </c>
      <c r="U597" s="77">
        <v>3</v>
      </c>
      <c r="V597" s="77">
        <v>4</v>
      </c>
      <c r="W597" s="77">
        <v>5</v>
      </c>
      <c r="X597" s="77">
        <v>6</v>
      </c>
      <c r="Y597" s="77">
        <v>7</v>
      </c>
      <c r="Z597" s="77">
        <v>8</v>
      </c>
      <c r="AA597" s="77">
        <v>9</v>
      </c>
      <c r="AB597" s="77">
        <v>10</v>
      </c>
      <c r="AC597" s="77">
        <v>11</v>
      </c>
      <c r="AD597" s="78">
        <v>12</v>
      </c>
      <c r="AE597" s="76">
        <v>1</v>
      </c>
      <c r="AF597" s="77">
        <v>2</v>
      </c>
      <c r="AG597" s="77">
        <v>3</v>
      </c>
      <c r="AH597" s="77">
        <v>4</v>
      </c>
      <c r="AI597" s="77">
        <v>5</v>
      </c>
      <c r="AJ597" s="77">
        <v>6</v>
      </c>
      <c r="AK597" s="77">
        <v>7</v>
      </c>
      <c r="AL597" s="77">
        <v>8</v>
      </c>
      <c r="AM597" s="77">
        <v>9</v>
      </c>
      <c r="AN597" s="77">
        <v>10</v>
      </c>
      <c r="AO597" s="77">
        <v>11</v>
      </c>
      <c r="AP597" s="78">
        <v>12</v>
      </c>
      <c r="AQ597" s="76">
        <v>1</v>
      </c>
      <c r="AR597" s="77">
        <v>2</v>
      </c>
      <c r="AS597" s="77">
        <v>3</v>
      </c>
      <c r="AT597" s="77">
        <v>4</v>
      </c>
      <c r="AU597" s="77">
        <v>5</v>
      </c>
      <c r="AV597" s="77">
        <v>6</v>
      </c>
      <c r="AW597" s="77">
        <v>7</v>
      </c>
      <c r="AX597" s="77">
        <v>8</v>
      </c>
      <c r="AY597" s="77">
        <v>9</v>
      </c>
      <c r="AZ597" s="77">
        <v>10</v>
      </c>
      <c r="BA597" s="77">
        <v>11</v>
      </c>
      <c r="BB597" s="78">
        <v>12</v>
      </c>
      <c r="BC597" s="76">
        <v>1</v>
      </c>
      <c r="BD597" s="77">
        <v>2</v>
      </c>
      <c r="BE597" s="77">
        <v>3</v>
      </c>
      <c r="BF597" s="77">
        <v>4</v>
      </c>
      <c r="BG597" s="77">
        <v>5</v>
      </c>
      <c r="BH597" s="77">
        <v>6</v>
      </c>
      <c r="BI597" s="77">
        <v>7</v>
      </c>
      <c r="BJ597" s="77">
        <v>8</v>
      </c>
      <c r="BK597" s="77">
        <v>9</v>
      </c>
      <c r="BL597" s="77">
        <v>10</v>
      </c>
      <c r="BM597" s="77">
        <v>11</v>
      </c>
      <c r="BN597" s="78">
        <v>12</v>
      </c>
      <c r="BO597" s="76">
        <v>1</v>
      </c>
      <c r="BP597" s="77">
        <v>2</v>
      </c>
      <c r="BQ597" s="77">
        <v>3</v>
      </c>
      <c r="BR597" s="77">
        <v>4</v>
      </c>
      <c r="BS597" s="77">
        <v>5</v>
      </c>
      <c r="BT597" s="77">
        <v>6</v>
      </c>
      <c r="BU597" s="77">
        <v>7</v>
      </c>
      <c r="BV597" s="77">
        <v>8</v>
      </c>
      <c r="BW597" s="77">
        <v>9</v>
      </c>
      <c r="BX597" s="77">
        <v>10</v>
      </c>
      <c r="BY597" s="77">
        <v>11</v>
      </c>
      <c r="BZ597" s="78">
        <v>12</v>
      </c>
      <c r="CA597" s="133">
        <v>1</v>
      </c>
      <c r="CB597" s="77">
        <v>2</v>
      </c>
      <c r="CC597" s="77">
        <v>3</v>
      </c>
      <c r="CD597" s="77">
        <v>4</v>
      </c>
      <c r="CE597" s="77">
        <v>5</v>
      </c>
      <c r="CF597" s="77">
        <v>6</v>
      </c>
      <c r="CG597" s="77">
        <v>7</v>
      </c>
      <c r="CH597" s="77">
        <v>8</v>
      </c>
      <c r="CI597" s="77">
        <v>9</v>
      </c>
      <c r="CJ597" s="77">
        <v>10</v>
      </c>
      <c r="CK597" s="77">
        <v>11</v>
      </c>
      <c r="CL597" s="78">
        <v>12</v>
      </c>
    </row>
    <row r="598" spans="1:90" x14ac:dyDescent="0.3">
      <c r="A598" s="610"/>
      <c r="B598" s="197"/>
      <c r="C598" s="60"/>
      <c r="D598" s="60"/>
      <c r="E598" s="60" t="s">
        <v>232</v>
      </c>
      <c r="F598" s="39"/>
      <c r="G598" s="84"/>
      <c r="H598" s="85"/>
      <c r="I598" s="85"/>
      <c r="J598" s="85"/>
      <c r="K598" s="85"/>
      <c r="L598" s="85"/>
      <c r="M598" s="82"/>
      <c r="N598" s="85"/>
      <c r="O598" s="85"/>
      <c r="P598" s="85"/>
      <c r="Q598" s="85"/>
      <c r="R598" s="86"/>
      <c r="S598" s="84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6"/>
      <c r="AE598" s="84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6"/>
      <c r="AQ598" s="84"/>
      <c r="AR598" s="85"/>
      <c r="AS598" s="85"/>
      <c r="AT598" s="85"/>
      <c r="AU598" s="85"/>
      <c r="AV598" s="85"/>
      <c r="AW598" s="85"/>
      <c r="AX598" s="85"/>
      <c r="AY598" s="85"/>
      <c r="AZ598" s="85"/>
      <c r="BA598" s="85"/>
      <c r="BB598" s="86"/>
      <c r="BC598" s="84"/>
      <c r="BD598" s="85"/>
      <c r="BE598" s="85"/>
      <c r="BF598" s="85"/>
      <c r="BG598" s="85"/>
      <c r="BH598" s="85"/>
      <c r="BI598" s="85"/>
      <c r="BJ598" s="85"/>
      <c r="BK598" s="85"/>
      <c r="BL598" s="85"/>
      <c r="BM598" s="85"/>
      <c r="BN598" s="86"/>
      <c r="BO598" s="84"/>
      <c r="BP598" s="85"/>
      <c r="BQ598" s="85"/>
      <c r="BR598" s="85"/>
      <c r="BS598" s="85"/>
      <c r="BT598" s="85"/>
      <c r="BU598" s="85"/>
      <c r="BV598" s="85"/>
      <c r="BW598" s="85"/>
      <c r="BX598" s="85"/>
      <c r="BY598" s="85"/>
      <c r="BZ598" s="86"/>
      <c r="CA598" s="134"/>
      <c r="CB598" s="85"/>
      <c r="CC598" s="85"/>
      <c r="CD598" s="85"/>
      <c r="CE598" s="85"/>
      <c r="CF598" s="85"/>
      <c r="CG598" s="85"/>
      <c r="CH598" s="85"/>
      <c r="CI598" s="85"/>
      <c r="CJ598" s="85"/>
      <c r="CK598" s="85"/>
      <c r="CL598" s="86"/>
    </row>
    <row r="599" spans="1:90" x14ac:dyDescent="0.3">
      <c r="A599" s="610"/>
      <c r="B599" s="197"/>
      <c r="C599" s="60"/>
      <c r="D599" s="60"/>
      <c r="E599" s="60" t="s">
        <v>233</v>
      </c>
      <c r="F599" s="39"/>
      <c r="G599" s="84"/>
      <c r="H599" s="85"/>
      <c r="I599" s="85"/>
      <c r="J599" s="85"/>
      <c r="K599" s="85"/>
      <c r="L599" s="85"/>
      <c r="M599" s="85"/>
      <c r="N599" s="85"/>
      <c r="O599" s="85"/>
      <c r="P599" s="82"/>
      <c r="Q599" s="85"/>
      <c r="R599" s="86"/>
      <c r="S599" s="84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6"/>
      <c r="AE599" s="84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6"/>
      <c r="AQ599" s="84"/>
      <c r="AR599" s="85"/>
      <c r="AS599" s="85"/>
      <c r="AT599" s="85"/>
      <c r="AU599" s="85"/>
      <c r="AV599" s="85"/>
      <c r="AW599" s="85"/>
      <c r="AX599" s="85"/>
      <c r="AY599" s="85"/>
      <c r="AZ599" s="85"/>
      <c r="BA599" s="85"/>
      <c r="BB599" s="86"/>
      <c r="BC599" s="84"/>
      <c r="BD599" s="85"/>
      <c r="BE599" s="85"/>
      <c r="BF599" s="85"/>
      <c r="BG599" s="85"/>
      <c r="BH599" s="85"/>
      <c r="BI599" s="85"/>
      <c r="BJ599" s="85"/>
      <c r="BK599" s="85"/>
      <c r="BL599" s="85"/>
      <c r="BM599" s="85"/>
      <c r="BN599" s="86"/>
      <c r="BO599" s="84"/>
      <c r="BP599" s="85"/>
      <c r="BQ599" s="85"/>
      <c r="BR599" s="85"/>
      <c r="BS599" s="85"/>
      <c r="BT599" s="85"/>
      <c r="BU599" s="85"/>
      <c r="BV599" s="85"/>
      <c r="BW599" s="85"/>
      <c r="BX599" s="85"/>
      <c r="BY599" s="85"/>
      <c r="BZ599" s="86"/>
      <c r="CA599" s="134"/>
      <c r="CB599" s="85"/>
      <c r="CC599" s="85"/>
      <c r="CD599" s="85"/>
      <c r="CE599" s="85"/>
      <c r="CF599" s="85"/>
      <c r="CG599" s="85"/>
      <c r="CH599" s="85"/>
      <c r="CI599" s="85"/>
      <c r="CJ599" s="85"/>
      <c r="CK599" s="85"/>
      <c r="CL599" s="86"/>
    </row>
    <row r="600" spans="1:90" x14ac:dyDescent="0.3">
      <c r="A600" s="610"/>
      <c r="B600" s="197"/>
      <c r="C600" s="60"/>
      <c r="D600" s="60"/>
      <c r="E600" s="60" t="s">
        <v>198</v>
      </c>
      <c r="F600" s="39"/>
      <c r="G600" s="84"/>
      <c r="H600" s="85"/>
      <c r="I600" s="85"/>
      <c r="J600" s="85"/>
      <c r="K600" s="85"/>
      <c r="L600" s="85"/>
      <c r="M600" s="85"/>
      <c r="N600" s="85"/>
      <c r="O600" s="85"/>
      <c r="P600" s="93"/>
      <c r="Q600" s="85"/>
      <c r="R600" s="86"/>
      <c r="S600" s="84"/>
      <c r="T600" s="85"/>
      <c r="U600" s="82"/>
      <c r="V600" s="85"/>
      <c r="W600" s="85"/>
      <c r="X600" s="85"/>
      <c r="Y600" s="85"/>
      <c r="Z600" s="85"/>
      <c r="AA600" s="85"/>
      <c r="AB600" s="85"/>
      <c r="AC600" s="85"/>
      <c r="AD600" s="86"/>
      <c r="AE600" s="84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6"/>
      <c r="AQ600" s="84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6"/>
      <c r="BC600" s="84"/>
      <c r="BD600" s="85"/>
      <c r="BE600" s="85"/>
      <c r="BF600" s="85"/>
      <c r="BG600" s="85"/>
      <c r="BH600" s="85"/>
      <c r="BI600" s="85"/>
      <c r="BJ600" s="85"/>
      <c r="BK600" s="85"/>
      <c r="BL600" s="85"/>
      <c r="BM600" s="85"/>
      <c r="BN600" s="86"/>
      <c r="BO600" s="84"/>
      <c r="BP600" s="85"/>
      <c r="BQ600" s="85"/>
      <c r="BR600" s="85"/>
      <c r="BS600" s="85"/>
      <c r="BT600" s="85"/>
      <c r="BU600" s="85"/>
      <c r="BV600" s="85"/>
      <c r="BW600" s="85"/>
      <c r="BX600" s="85"/>
      <c r="BY600" s="85"/>
      <c r="BZ600" s="86"/>
      <c r="CA600" s="134"/>
      <c r="CB600" s="85"/>
      <c r="CC600" s="85"/>
      <c r="CD600" s="85"/>
      <c r="CE600" s="85"/>
      <c r="CF600" s="85"/>
      <c r="CG600" s="85"/>
      <c r="CH600" s="85"/>
      <c r="CI600" s="85"/>
      <c r="CJ600" s="85"/>
      <c r="CK600" s="85"/>
      <c r="CL600" s="86"/>
    </row>
    <row r="601" spans="1:90" x14ac:dyDescent="0.3">
      <c r="A601" s="610"/>
      <c r="B601" s="197"/>
      <c r="C601" s="60"/>
      <c r="D601" s="60"/>
      <c r="E601" s="62" t="s">
        <v>111</v>
      </c>
      <c r="F601" s="39"/>
      <c r="G601" s="84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6"/>
      <c r="S601" s="84"/>
      <c r="T601" s="85"/>
      <c r="U601" s="85"/>
      <c r="V601" s="85"/>
      <c r="W601" s="85"/>
      <c r="X601" s="82"/>
      <c r="Y601" s="85"/>
      <c r="Z601" s="85"/>
      <c r="AA601" s="85"/>
      <c r="AB601" s="85"/>
      <c r="AC601" s="85"/>
      <c r="AD601" s="86"/>
      <c r="AE601" s="84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6"/>
      <c r="AQ601" s="84"/>
      <c r="AR601" s="85"/>
      <c r="AS601" s="85"/>
      <c r="AT601" s="85"/>
      <c r="AU601" s="85"/>
      <c r="AV601" s="85"/>
      <c r="AW601" s="85"/>
      <c r="AX601" s="85"/>
      <c r="AY601" s="85"/>
      <c r="AZ601" s="85"/>
      <c r="BA601" s="85"/>
      <c r="BB601" s="86"/>
      <c r="BC601" s="84"/>
      <c r="BD601" s="85"/>
      <c r="BE601" s="85"/>
      <c r="BF601" s="85"/>
      <c r="BG601" s="85"/>
      <c r="BH601" s="85"/>
      <c r="BI601" s="85"/>
      <c r="BJ601" s="85"/>
      <c r="BK601" s="85"/>
      <c r="BL601" s="85"/>
      <c r="BM601" s="85"/>
      <c r="BN601" s="86"/>
      <c r="BO601" s="84"/>
      <c r="BP601" s="85"/>
      <c r="BQ601" s="85"/>
      <c r="BR601" s="85"/>
      <c r="BS601" s="85"/>
      <c r="BT601" s="85"/>
      <c r="BU601" s="85"/>
      <c r="BV601" s="85"/>
      <c r="BW601" s="85"/>
      <c r="BX601" s="85"/>
      <c r="BY601" s="85"/>
      <c r="BZ601" s="86"/>
      <c r="CA601" s="134"/>
      <c r="CB601" s="85"/>
      <c r="CC601" s="85"/>
      <c r="CD601" s="85"/>
      <c r="CE601" s="85"/>
      <c r="CF601" s="85"/>
      <c r="CG601" s="85"/>
      <c r="CH601" s="85"/>
      <c r="CI601" s="85"/>
      <c r="CJ601" s="85"/>
      <c r="CK601" s="85"/>
      <c r="CL601" s="86"/>
    </row>
    <row r="602" spans="1:90" x14ac:dyDescent="0.3">
      <c r="A602" s="610"/>
      <c r="B602" s="197"/>
      <c r="C602" s="60"/>
      <c r="D602" s="60" t="s">
        <v>113</v>
      </c>
      <c r="E602" s="62"/>
      <c r="F602" s="39"/>
      <c r="G602" s="84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6"/>
      <c r="S602" s="84"/>
      <c r="T602" s="85"/>
      <c r="U602" s="85"/>
      <c r="V602" s="85"/>
      <c r="W602" s="85"/>
      <c r="X602" s="93"/>
      <c r="Y602" s="85"/>
      <c r="Z602" s="85"/>
      <c r="AA602" s="85"/>
      <c r="AB602" s="85"/>
      <c r="AC602" s="85"/>
      <c r="AD602" s="86"/>
      <c r="AE602" s="87"/>
      <c r="AF602" s="82"/>
      <c r="AG602" s="82"/>
      <c r="AH602" s="82"/>
      <c r="AI602" s="82"/>
      <c r="AJ602" s="82"/>
      <c r="AK602" s="82"/>
      <c r="AL602" s="82"/>
      <c r="AM602" s="82"/>
      <c r="AN602" s="82"/>
      <c r="AO602" s="82"/>
      <c r="AP602" s="83"/>
      <c r="AQ602" s="87"/>
      <c r="AR602" s="82"/>
      <c r="AS602" s="82"/>
      <c r="AT602" s="82"/>
      <c r="AU602" s="82"/>
      <c r="AV602" s="82"/>
      <c r="AW602" s="82"/>
      <c r="AX602" s="82"/>
      <c r="AY602" s="82"/>
      <c r="AZ602" s="82"/>
      <c r="BA602" s="82"/>
      <c r="BB602" s="83"/>
      <c r="BC602" s="84"/>
      <c r="BD602" s="85"/>
      <c r="BE602" s="85"/>
      <c r="BF602" s="85"/>
      <c r="BG602" s="85"/>
      <c r="BH602" s="85"/>
      <c r="BI602" s="85"/>
      <c r="BJ602" s="85"/>
      <c r="BK602" s="85"/>
      <c r="BL602" s="85"/>
      <c r="BM602" s="85"/>
      <c r="BN602" s="86"/>
      <c r="BO602" s="84"/>
      <c r="BP602" s="85"/>
      <c r="BQ602" s="85"/>
      <c r="BR602" s="85"/>
      <c r="BS602" s="85"/>
      <c r="BT602" s="85"/>
      <c r="BU602" s="85"/>
      <c r="BV602" s="85"/>
      <c r="BW602" s="85"/>
      <c r="BX602" s="85"/>
      <c r="BY602" s="85"/>
      <c r="BZ602" s="86"/>
      <c r="CA602" s="134"/>
      <c r="CB602" s="85"/>
      <c r="CC602" s="85"/>
      <c r="CD602" s="85"/>
      <c r="CE602" s="85"/>
      <c r="CF602" s="85"/>
      <c r="CG602" s="85"/>
      <c r="CH602" s="85"/>
      <c r="CI602" s="85"/>
      <c r="CJ602" s="85"/>
      <c r="CK602" s="85"/>
      <c r="CL602" s="86"/>
    </row>
    <row r="603" spans="1:90" ht="15" thickBot="1" x14ac:dyDescent="0.35">
      <c r="A603" s="611"/>
      <c r="B603" s="193"/>
      <c r="C603" s="58" t="s">
        <v>136</v>
      </c>
      <c r="D603" s="58"/>
      <c r="E603" s="43" t="s">
        <v>160</v>
      </c>
      <c r="F603" s="199">
        <v>43000000</v>
      </c>
      <c r="G603" s="96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8"/>
      <c r="S603" s="96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8"/>
      <c r="AE603" s="96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8"/>
      <c r="AQ603" s="96"/>
      <c r="AR603" s="97"/>
      <c r="AS603" s="97"/>
      <c r="AT603" s="97"/>
      <c r="AU603" s="97"/>
      <c r="AV603" s="97"/>
      <c r="AW603" s="97"/>
      <c r="AX603" s="97"/>
      <c r="AY603" s="97"/>
      <c r="AZ603" s="97"/>
      <c r="BA603" s="97"/>
      <c r="BB603" s="98"/>
      <c r="BC603" s="96"/>
      <c r="BD603" s="97"/>
      <c r="BE603" s="97"/>
      <c r="BF603" s="97"/>
      <c r="BG603" s="97"/>
      <c r="BH603" s="97"/>
      <c r="BI603" s="97"/>
      <c r="BJ603" s="97"/>
      <c r="BK603" s="97"/>
      <c r="BL603" s="97"/>
      <c r="BM603" s="97"/>
      <c r="BN603" s="98"/>
      <c r="BO603" s="96"/>
      <c r="BP603" s="97"/>
      <c r="BQ603" s="97"/>
      <c r="BR603" s="97"/>
      <c r="BS603" s="97"/>
      <c r="BT603" s="97"/>
      <c r="BU603" s="97"/>
      <c r="BV603" s="97"/>
      <c r="BW603" s="97"/>
      <c r="BX603" s="97"/>
      <c r="BY603" s="97"/>
      <c r="BZ603" s="98"/>
      <c r="CA603" s="135"/>
      <c r="CB603" s="97"/>
      <c r="CC603" s="97"/>
      <c r="CD603" s="97"/>
      <c r="CE603" s="97"/>
      <c r="CF603" s="97"/>
      <c r="CG603" s="97"/>
      <c r="CH603" s="97"/>
      <c r="CI603" s="97"/>
      <c r="CJ603" s="97"/>
      <c r="CK603" s="97"/>
      <c r="CL603" s="98"/>
    </row>
    <row r="604" spans="1:90" x14ac:dyDescent="0.3">
      <c r="A604" s="609" t="s">
        <v>470</v>
      </c>
      <c r="B604" s="192">
        <v>429</v>
      </c>
      <c r="C604" s="56" t="s">
        <v>137</v>
      </c>
      <c r="D604" s="56" t="s">
        <v>112</v>
      </c>
      <c r="E604" s="37" t="s">
        <v>251</v>
      </c>
      <c r="F604" s="38"/>
      <c r="G604" s="76"/>
      <c r="H604" s="77"/>
      <c r="I604" s="77"/>
      <c r="J604" s="77"/>
      <c r="K604" s="77"/>
      <c r="L604" s="77"/>
      <c r="M604" s="77"/>
      <c r="N604" s="205"/>
      <c r="O604" s="205"/>
      <c r="P604" s="77"/>
      <c r="Q604" s="77"/>
      <c r="R604" s="78"/>
      <c r="S604" s="76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8"/>
      <c r="AE604" s="76"/>
      <c r="AF604" s="77"/>
      <c r="AG604" s="77"/>
      <c r="AH604" s="77"/>
      <c r="AI604" s="77"/>
      <c r="AJ604" s="77"/>
      <c r="AK604" s="77"/>
      <c r="AL604" s="77"/>
      <c r="AM604" s="77"/>
      <c r="AN604" s="77"/>
      <c r="AO604" s="77"/>
      <c r="AP604" s="78"/>
      <c r="AQ604" s="76"/>
      <c r="AR604" s="77"/>
      <c r="AS604" s="77"/>
      <c r="AT604" s="77"/>
      <c r="AU604" s="77"/>
      <c r="AV604" s="77"/>
      <c r="AW604" s="77"/>
      <c r="AX604" s="77"/>
      <c r="AY604" s="77"/>
      <c r="AZ604" s="77"/>
      <c r="BA604" s="77"/>
      <c r="BB604" s="78"/>
      <c r="BC604" s="76"/>
      <c r="BD604" s="77"/>
      <c r="BE604" s="77"/>
      <c r="BF604" s="77"/>
      <c r="BG604" s="77"/>
      <c r="BH604" s="77"/>
      <c r="BI604" s="77"/>
      <c r="BJ604" s="77"/>
      <c r="BK604" s="77"/>
      <c r="BL604" s="77"/>
      <c r="BM604" s="77"/>
      <c r="BN604" s="78"/>
      <c r="BO604" s="76"/>
      <c r="BP604" s="77"/>
      <c r="BQ604" s="77"/>
      <c r="BR604" s="77"/>
      <c r="BS604" s="77"/>
      <c r="BT604" s="77"/>
      <c r="BU604" s="77"/>
      <c r="BV604" s="77"/>
      <c r="BW604" s="77"/>
      <c r="BX604" s="77"/>
      <c r="BY604" s="77"/>
      <c r="BZ604" s="78"/>
      <c r="CA604" s="133"/>
      <c r="CB604" s="77"/>
      <c r="CC604" s="77"/>
      <c r="CD604" s="77"/>
      <c r="CE604" s="77"/>
      <c r="CF604" s="77"/>
      <c r="CG604" s="77"/>
      <c r="CH604" s="77"/>
      <c r="CI604" s="77"/>
      <c r="CJ604" s="77"/>
      <c r="CK604" s="77"/>
      <c r="CL604" s="78"/>
    </row>
    <row r="605" spans="1:90" x14ac:dyDescent="0.3">
      <c r="A605" s="610"/>
      <c r="B605" s="197"/>
      <c r="C605" s="60"/>
      <c r="D605" s="60"/>
      <c r="E605" s="60" t="s">
        <v>106</v>
      </c>
      <c r="F605" s="39">
        <v>100000</v>
      </c>
      <c r="G605" s="84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6"/>
      <c r="S605" s="92"/>
      <c r="T605" s="82"/>
      <c r="U605" s="82"/>
      <c r="V605" s="82"/>
      <c r="W605" s="82"/>
      <c r="X605" s="93"/>
      <c r="Y605" s="85"/>
      <c r="Z605" s="85"/>
      <c r="AA605" s="85"/>
      <c r="AB605" s="85"/>
      <c r="AC605" s="85"/>
      <c r="AD605" s="86"/>
      <c r="AE605" s="92"/>
      <c r="AF605" s="93"/>
      <c r="AG605" s="93"/>
      <c r="AH605" s="93"/>
      <c r="AI605" s="93"/>
      <c r="AJ605" s="93"/>
      <c r="AK605" s="85"/>
      <c r="AL605" s="85"/>
      <c r="AM605" s="85"/>
      <c r="AN605" s="85"/>
      <c r="AO605" s="85"/>
      <c r="AP605" s="86"/>
      <c r="AQ605" s="84"/>
      <c r="AR605" s="85"/>
      <c r="AS605" s="85"/>
      <c r="AT605" s="85"/>
      <c r="AU605" s="85"/>
      <c r="AV605" s="85"/>
      <c r="AW605" s="85"/>
      <c r="AX605" s="85"/>
      <c r="AY605" s="85"/>
      <c r="AZ605" s="85"/>
      <c r="BA605" s="85"/>
      <c r="BB605" s="86"/>
      <c r="BC605" s="84"/>
      <c r="BD605" s="85"/>
      <c r="BE605" s="85"/>
      <c r="BF605" s="85"/>
      <c r="BG605" s="85"/>
      <c r="BH605" s="85"/>
      <c r="BI605" s="85"/>
      <c r="BJ605" s="85"/>
      <c r="BK605" s="85"/>
      <c r="BL605" s="85"/>
      <c r="BM605" s="85"/>
      <c r="BN605" s="86"/>
      <c r="BO605" s="84"/>
      <c r="BP605" s="85"/>
      <c r="BQ605" s="85"/>
      <c r="BR605" s="85"/>
      <c r="BS605" s="85"/>
      <c r="BT605" s="85"/>
      <c r="BU605" s="85"/>
      <c r="BV605" s="85"/>
      <c r="BW605" s="85"/>
      <c r="BX605" s="85"/>
      <c r="BY605" s="85"/>
      <c r="BZ605" s="86"/>
      <c r="CA605" s="134"/>
      <c r="CB605" s="85"/>
      <c r="CC605" s="85"/>
      <c r="CD605" s="85"/>
      <c r="CE605" s="85"/>
      <c r="CF605" s="85"/>
      <c r="CG605" s="85"/>
      <c r="CH605" s="85"/>
      <c r="CI605" s="85"/>
      <c r="CJ605" s="85"/>
      <c r="CK605" s="85"/>
      <c r="CL605" s="86"/>
    </row>
    <row r="606" spans="1:90" x14ac:dyDescent="0.3">
      <c r="A606" s="610"/>
      <c r="B606" s="197"/>
      <c r="C606" s="60"/>
      <c r="D606" s="60"/>
      <c r="E606" s="62" t="s">
        <v>396</v>
      </c>
      <c r="F606" s="39"/>
      <c r="G606" s="84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6"/>
      <c r="S606" s="84"/>
      <c r="T606" s="85"/>
      <c r="U606" s="85"/>
      <c r="V606" s="85"/>
      <c r="W606" s="85"/>
      <c r="X606" s="85"/>
      <c r="Y606" s="93"/>
      <c r="Z606" s="93"/>
      <c r="AA606" s="93"/>
      <c r="AB606" s="93"/>
      <c r="AC606" s="93"/>
      <c r="AD606" s="88"/>
      <c r="AE606" s="92"/>
      <c r="AF606" s="93"/>
      <c r="AG606" s="93"/>
      <c r="AH606" s="93"/>
      <c r="AI606" s="93"/>
      <c r="AJ606" s="93"/>
      <c r="AK606" s="85"/>
      <c r="AL606" s="85"/>
      <c r="AM606" s="85"/>
      <c r="AN606" s="85"/>
      <c r="AO606" s="85"/>
      <c r="AP606" s="86"/>
      <c r="AQ606" s="84"/>
      <c r="AR606" s="85"/>
      <c r="AS606" s="85"/>
      <c r="AT606" s="85"/>
      <c r="AU606" s="85"/>
      <c r="AV606" s="85"/>
      <c r="AW606" s="85"/>
      <c r="AX606" s="85"/>
      <c r="AY606" s="85"/>
      <c r="AZ606" s="85"/>
      <c r="BA606" s="85"/>
      <c r="BB606" s="86"/>
      <c r="BC606" s="84"/>
      <c r="BD606" s="85"/>
      <c r="BE606" s="85"/>
      <c r="BF606" s="85"/>
      <c r="BG606" s="85"/>
      <c r="BH606" s="85"/>
      <c r="BI606" s="85"/>
      <c r="BJ606" s="85"/>
      <c r="BK606" s="85"/>
      <c r="BL606" s="85"/>
      <c r="BM606" s="85"/>
      <c r="BN606" s="86"/>
      <c r="BO606" s="84"/>
      <c r="BP606" s="85"/>
      <c r="BQ606" s="85"/>
      <c r="BR606" s="85"/>
      <c r="BS606" s="85"/>
      <c r="BT606" s="85"/>
      <c r="BU606" s="85"/>
      <c r="BV606" s="85"/>
      <c r="BW606" s="85"/>
      <c r="BX606" s="85"/>
      <c r="BY606" s="85"/>
      <c r="BZ606" s="86"/>
      <c r="CA606" s="134"/>
      <c r="CB606" s="85"/>
      <c r="CC606" s="85"/>
      <c r="CD606" s="85"/>
      <c r="CE606" s="85"/>
      <c r="CF606" s="85"/>
      <c r="CG606" s="85"/>
      <c r="CH606" s="85"/>
      <c r="CI606" s="85"/>
      <c r="CJ606" s="85"/>
      <c r="CK606" s="85"/>
      <c r="CL606" s="86"/>
    </row>
    <row r="607" spans="1:90" x14ac:dyDescent="0.3">
      <c r="A607" s="610"/>
      <c r="B607" s="197"/>
      <c r="C607" s="60"/>
      <c r="D607" s="62" t="s">
        <v>113</v>
      </c>
      <c r="E607" s="60"/>
      <c r="F607" s="39"/>
      <c r="G607" s="84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6"/>
      <c r="S607" s="84"/>
      <c r="T607" s="85"/>
      <c r="U607" s="85"/>
      <c r="V607" s="85"/>
      <c r="W607" s="85"/>
      <c r="X607" s="85"/>
      <c r="Y607" s="85"/>
      <c r="Z607" s="203"/>
      <c r="AA607" s="203"/>
      <c r="AB607" s="203"/>
      <c r="AC607" s="203"/>
      <c r="AD607" s="209"/>
      <c r="AE607" s="84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6"/>
      <c r="AQ607" s="84"/>
      <c r="AR607" s="85"/>
      <c r="AS607" s="85"/>
      <c r="AT607" s="85"/>
      <c r="AU607" s="85"/>
      <c r="AV607" s="85"/>
      <c r="AW607" s="85"/>
      <c r="AX607" s="85"/>
      <c r="AY607" s="85"/>
      <c r="AZ607" s="85"/>
      <c r="BA607" s="85"/>
      <c r="BB607" s="86"/>
      <c r="BC607" s="84"/>
      <c r="BD607" s="85"/>
      <c r="BE607" s="85"/>
      <c r="BF607" s="85"/>
      <c r="BG607" s="85"/>
      <c r="BH607" s="85"/>
      <c r="BI607" s="85"/>
      <c r="BJ607" s="85"/>
      <c r="BK607" s="85"/>
      <c r="BL607" s="85"/>
      <c r="BM607" s="85"/>
      <c r="BN607" s="86"/>
      <c r="BO607" s="84"/>
      <c r="BP607" s="85"/>
      <c r="BQ607" s="85"/>
      <c r="BR607" s="85"/>
      <c r="BS607" s="85"/>
      <c r="BT607" s="85"/>
      <c r="BU607" s="85"/>
      <c r="BV607" s="85"/>
      <c r="BW607" s="85"/>
      <c r="BX607" s="85"/>
      <c r="BY607" s="85"/>
      <c r="BZ607" s="86"/>
      <c r="CA607" s="134"/>
      <c r="CB607" s="85"/>
      <c r="CC607" s="85"/>
      <c r="CD607" s="85"/>
      <c r="CE607" s="85"/>
      <c r="CF607" s="85"/>
      <c r="CG607" s="85"/>
      <c r="CH607" s="85"/>
      <c r="CI607" s="85"/>
      <c r="CJ607" s="85"/>
      <c r="CK607" s="85"/>
      <c r="CL607" s="86"/>
    </row>
    <row r="608" spans="1:90" ht="15" thickBot="1" x14ac:dyDescent="0.35">
      <c r="A608" s="611"/>
      <c r="B608" s="193"/>
      <c r="C608" s="58" t="s">
        <v>115</v>
      </c>
      <c r="D608" s="58"/>
      <c r="E608" s="43" t="s">
        <v>160</v>
      </c>
      <c r="F608" s="200">
        <v>5000000</v>
      </c>
      <c r="G608" s="96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8"/>
      <c r="S608" s="96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8"/>
      <c r="AE608" s="96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8"/>
      <c r="AQ608" s="96"/>
      <c r="AR608" s="97"/>
      <c r="AS608" s="97"/>
      <c r="AT608" s="97"/>
      <c r="AU608" s="97"/>
      <c r="AV608" s="97"/>
      <c r="AW608" s="97"/>
      <c r="AX608" s="97"/>
      <c r="AY608" s="97"/>
      <c r="AZ608" s="97"/>
      <c r="BA608" s="97"/>
      <c r="BB608" s="98"/>
      <c r="BC608" s="96"/>
      <c r="BD608" s="97"/>
      <c r="BE608" s="97"/>
      <c r="BF608" s="97"/>
      <c r="BG608" s="97"/>
      <c r="BH608" s="97"/>
      <c r="BI608" s="97"/>
      <c r="BJ608" s="97"/>
      <c r="BK608" s="97"/>
      <c r="BL608" s="97"/>
      <c r="BM608" s="97"/>
      <c r="BN608" s="98"/>
      <c r="BO608" s="96"/>
      <c r="BP608" s="97"/>
      <c r="BQ608" s="97"/>
      <c r="BR608" s="97"/>
      <c r="BS608" s="97"/>
      <c r="BT608" s="97"/>
      <c r="BU608" s="97"/>
      <c r="BV608" s="97"/>
      <c r="BW608" s="97"/>
      <c r="BX608" s="97"/>
      <c r="BY608" s="97"/>
      <c r="BZ608" s="98"/>
      <c r="CA608" s="135"/>
      <c r="CB608" s="97"/>
      <c r="CC608" s="97"/>
      <c r="CD608" s="97"/>
      <c r="CE608" s="97"/>
      <c r="CF608" s="97"/>
      <c r="CG608" s="97"/>
      <c r="CH608" s="97"/>
      <c r="CI608" s="97"/>
      <c r="CJ608" s="97"/>
      <c r="CK608" s="97"/>
      <c r="CL608" s="98"/>
    </row>
    <row r="609" spans="1:90" x14ac:dyDescent="0.3">
      <c r="A609" s="609" t="s">
        <v>470</v>
      </c>
      <c r="B609" s="192">
        <v>430</v>
      </c>
      <c r="C609" s="56" t="s">
        <v>138</v>
      </c>
      <c r="D609" s="56" t="s">
        <v>112</v>
      </c>
      <c r="E609" s="56"/>
      <c r="F609" s="38"/>
      <c r="G609" s="76">
        <v>1</v>
      </c>
      <c r="H609" s="77">
        <v>2</v>
      </c>
      <c r="I609" s="77">
        <v>3</v>
      </c>
      <c r="J609" s="77">
        <v>4</v>
      </c>
      <c r="K609" s="77">
        <v>5</v>
      </c>
      <c r="L609" s="77">
        <v>6</v>
      </c>
      <c r="M609" s="77">
        <v>7</v>
      </c>
      <c r="N609" s="77">
        <v>8</v>
      </c>
      <c r="O609" s="77">
        <v>9</v>
      </c>
      <c r="P609" s="77">
        <v>10</v>
      </c>
      <c r="Q609" s="77">
        <v>11</v>
      </c>
      <c r="R609" s="78">
        <v>12</v>
      </c>
      <c r="S609" s="76">
        <v>1</v>
      </c>
      <c r="T609" s="77">
        <v>2</v>
      </c>
      <c r="U609" s="77">
        <v>3</v>
      </c>
      <c r="V609" s="77">
        <v>4</v>
      </c>
      <c r="W609" s="77">
        <v>5</v>
      </c>
      <c r="X609" s="77">
        <v>6</v>
      </c>
      <c r="Y609" s="77">
        <v>7</v>
      </c>
      <c r="Z609" s="77">
        <v>8</v>
      </c>
      <c r="AA609" s="77">
        <v>9</v>
      </c>
      <c r="AB609" s="77">
        <v>10</v>
      </c>
      <c r="AC609" s="77">
        <v>11</v>
      </c>
      <c r="AD609" s="78">
        <v>12</v>
      </c>
      <c r="AE609" s="76">
        <v>1</v>
      </c>
      <c r="AF609" s="77">
        <v>2</v>
      </c>
      <c r="AG609" s="77">
        <v>3</v>
      </c>
      <c r="AH609" s="77">
        <v>4</v>
      </c>
      <c r="AI609" s="77">
        <v>5</v>
      </c>
      <c r="AJ609" s="77">
        <v>6</v>
      </c>
      <c r="AK609" s="77">
        <v>7</v>
      </c>
      <c r="AL609" s="77">
        <v>8</v>
      </c>
      <c r="AM609" s="77">
        <v>9</v>
      </c>
      <c r="AN609" s="77">
        <v>10</v>
      </c>
      <c r="AO609" s="77">
        <v>11</v>
      </c>
      <c r="AP609" s="78">
        <v>12</v>
      </c>
      <c r="AQ609" s="76">
        <v>1</v>
      </c>
      <c r="AR609" s="77">
        <v>2</v>
      </c>
      <c r="AS609" s="77">
        <v>3</v>
      </c>
      <c r="AT609" s="77">
        <v>4</v>
      </c>
      <c r="AU609" s="77">
        <v>5</v>
      </c>
      <c r="AV609" s="77">
        <v>6</v>
      </c>
      <c r="AW609" s="77">
        <v>7</v>
      </c>
      <c r="AX609" s="77">
        <v>8</v>
      </c>
      <c r="AY609" s="77">
        <v>9</v>
      </c>
      <c r="AZ609" s="77">
        <v>10</v>
      </c>
      <c r="BA609" s="77">
        <v>11</v>
      </c>
      <c r="BB609" s="78">
        <v>12</v>
      </c>
      <c r="BC609" s="76">
        <v>1</v>
      </c>
      <c r="BD609" s="77">
        <v>2</v>
      </c>
      <c r="BE609" s="77">
        <v>3</v>
      </c>
      <c r="BF609" s="77">
        <v>4</v>
      </c>
      <c r="BG609" s="77">
        <v>5</v>
      </c>
      <c r="BH609" s="77">
        <v>6</v>
      </c>
      <c r="BI609" s="77">
        <v>7</v>
      </c>
      <c r="BJ609" s="77">
        <v>8</v>
      </c>
      <c r="BK609" s="77">
        <v>9</v>
      </c>
      <c r="BL609" s="77">
        <v>10</v>
      </c>
      <c r="BM609" s="77">
        <v>11</v>
      </c>
      <c r="BN609" s="78">
        <v>12</v>
      </c>
      <c r="BO609" s="76">
        <v>1</v>
      </c>
      <c r="BP609" s="77">
        <v>2</v>
      </c>
      <c r="BQ609" s="77">
        <v>3</v>
      </c>
      <c r="BR609" s="77">
        <v>4</v>
      </c>
      <c r="BS609" s="77">
        <v>5</v>
      </c>
      <c r="BT609" s="77">
        <v>6</v>
      </c>
      <c r="BU609" s="77">
        <v>7</v>
      </c>
      <c r="BV609" s="77">
        <v>8</v>
      </c>
      <c r="BW609" s="77">
        <v>9</v>
      </c>
      <c r="BX609" s="77">
        <v>10</v>
      </c>
      <c r="BY609" s="77">
        <v>11</v>
      </c>
      <c r="BZ609" s="78">
        <v>12</v>
      </c>
      <c r="CA609" s="133">
        <v>1</v>
      </c>
      <c r="CB609" s="77">
        <v>2</v>
      </c>
      <c r="CC609" s="77">
        <v>3</v>
      </c>
      <c r="CD609" s="77">
        <v>4</v>
      </c>
      <c r="CE609" s="77">
        <v>5</v>
      </c>
      <c r="CF609" s="77">
        <v>6</v>
      </c>
      <c r="CG609" s="77">
        <v>7</v>
      </c>
      <c r="CH609" s="77">
        <v>8</v>
      </c>
      <c r="CI609" s="77">
        <v>9</v>
      </c>
      <c r="CJ609" s="77">
        <v>10</v>
      </c>
      <c r="CK609" s="77">
        <v>11</v>
      </c>
      <c r="CL609" s="78">
        <v>12</v>
      </c>
    </row>
    <row r="610" spans="1:90" x14ac:dyDescent="0.3">
      <c r="A610" s="610"/>
      <c r="B610" s="197"/>
      <c r="C610" s="60"/>
      <c r="D610" s="60" t="s">
        <v>113</v>
      </c>
      <c r="E610" s="60" t="s">
        <v>242</v>
      </c>
      <c r="F610" s="39"/>
      <c r="G610" s="84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6"/>
      <c r="S610" s="87"/>
      <c r="T610" s="82"/>
      <c r="U610" s="82"/>
      <c r="V610" s="82"/>
      <c r="W610" s="82"/>
      <c r="X610" s="82"/>
      <c r="Y610" s="85"/>
      <c r="Z610" s="85"/>
      <c r="AA610" s="85"/>
      <c r="AB610" s="85"/>
      <c r="AC610" s="85"/>
      <c r="AD610" s="86"/>
      <c r="AE610" s="84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6"/>
      <c r="AQ610" s="84"/>
      <c r="AR610" s="85"/>
      <c r="AS610" s="85"/>
      <c r="AT610" s="85"/>
      <c r="AU610" s="85"/>
      <c r="AV610" s="85"/>
      <c r="AW610" s="85"/>
      <c r="AX610" s="85"/>
      <c r="AY610" s="85"/>
      <c r="AZ610" s="85"/>
      <c r="BA610" s="85"/>
      <c r="BB610" s="86"/>
      <c r="BC610" s="84"/>
      <c r="BD610" s="85"/>
      <c r="BE610" s="85"/>
      <c r="BF610" s="85"/>
      <c r="BG610" s="85"/>
      <c r="BH610" s="85"/>
      <c r="BI610" s="85"/>
      <c r="BJ610" s="85"/>
      <c r="BK610" s="85"/>
      <c r="BL610" s="85"/>
      <c r="BM610" s="85"/>
      <c r="BN610" s="86"/>
      <c r="BO610" s="84"/>
      <c r="BP610" s="85"/>
      <c r="BQ610" s="85"/>
      <c r="BR610" s="85"/>
      <c r="BS610" s="85"/>
      <c r="BT610" s="85"/>
      <c r="BU610" s="85"/>
      <c r="BV610" s="85"/>
      <c r="BW610" s="85"/>
      <c r="BX610" s="85"/>
      <c r="BY610" s="85"/>
      <c r="BZ610" s="86"/>
      <c r="CA610" s="134"/>
      <c r="CB610" s="85"/>
      <c r="CC610" s="85"/>
      <c r="CD610" s="85"/>
      <c r="CE610" s="85"/>
      <c r="CF610" s="85"/>
      <c r="CG610" s="85"/>
      <c r="CH610" s="85"/>
      <c r="CI610" s="85"/>
      <c r="CJ610" s="85"/>
      <c r="CK610" s="85"/>
      <c r="CL610" s="86"/>
    </row>
    <row r="611" spans="1:90" x14ac:dyDescent="0.3">
      <c r="A611" s="610"/>
      <c r="B611" s="197"/>
      <c r="C611" s="60"/>
      <c r="D611" s="60"/>
      <c r="E611" s="60" t="s">
        <v>243</v>
      </c>
      <c r="F611" s="39"/>
      <c r="G611" s="84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6"/>
      <c r="S611" s="84"/>
      <c r="T611" s="85"/>
      <c r="U611" s="85"/>
      <c r="V611" s="85"/>
      <c r="W611" s="85"/>
      <c r="X611" s="85"/>
      <c r="Y611" s="203"/>
      <c r="Z611" s="203"/>
      <c r="AA611" s="203"/>
      <c r="AB611" s="203"/>
      <c r="AC611" s="203"/>
      <c r="AD611" s="209"/>
      <c r="AE611" s="84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6"/>
      <c r="AQ611" s="84"/>
      <c r="AR611" s="85"/>
      <c r="AS611" s="85"/>
      <c r="AT611" s="85"/>
      <c r="AU611" s="85"/>
      <c r="AV611" s="85"/>
      <c r="AW611" s="85"/>
      <c r="AX611" s="85"/>
      <c r="AY611" s="85"/>
      <c r="AZ611" s="85"/>
      <c r="BA611" s="85"/>
      <c r="BB611" s="86"/>
      <c r="BC611" s="84"/>
      <c r="BD611" s="85"/>
      <c r="BE611" s="85"/>
      <c r="BF611" s="85"/>
      <c r="BG611" s="85"/>
      <c r="BH611" s="85"/>
      <c r="BI611" s="85"/>
      <c r="BJ611" s="85"/>
      <c r="BK611" s="85"/>
      <c r="BL611" s="85"/>
      <c r="BM611" s="85"/>
      <c r="BN611" s="86"/>
      <c r="BO611" s="84"/>
      <c r="BP611" s="85"/>
      <c r="BQ611" s="85"/>
      <c r="BR611" s="85"/>
      <c r="BS611" s="85"/>
      <c r="BT611" s="85"/>
      <c r="BU611" s="85"/>
      <c r="BV611" s="85"/>
      <c r="BW611" s="85"/>
      <c r="BX611" s="85"/>
      <c r="BY611" s="85"/>
      <c r="BZ611" s="86"/>
      <c r="CA611" s="134"/>
      <c r="CB611" s="85"/>
      <c r="CC611" s="85"/>
      <c r="CD611" s="85"/>
      <c r="CE611" s="85"/>
      <c r="CF611" s="85"/>
      <c r="CG611" s="85"/>
      <c r="CH611" s="85"/>
      <c r="CI611" s="85"/>
      <c r="CJ611" s="85"/>
      <c r="CK611" s="85"/>
      <c r="CL611" s="86"/>
    </row>
    <row r="612" spans="1:90" x14ac:dyDescent="0.3">
      <c r="A612" s="610"/>
      <c r="B612" s="197"/>
      <c r="C612" s="60"/>
      <c r="D612" s="60"/>
      <c r="E612" s="60"/>
      <c r="F612" s="39"/>
      <c r="G612" s="84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6"/>
      <c r="S612" s="84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6"/>
      <c r="AE612" s="84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6"/>
      <c r="AQ612" s="84"/>
      <c r="AR612" s="85"/>
      <c r="AS612" s="85"/>
      <c r="AT612" s="85"/>
      <c r="AU612" s="85"/>
      <c r="AV612" s="85"/>
      <c r="AW612" s="85"/>
      <c r="AX612" s="85"/>
      <c r="AY612" s="85"/>
      <c r="AZ612" s="85"/>
      <c r="BA612" s="85"/>
      <c r="BB612" s="86"/>
      <c r="BC612" s="84"/>
      <c r="BD612" s="85"/>
      <c r="BE612" s="85"/>
      <c r="BF612" s="85"/>
      <c r="BG612" s="85"/>
      <c r="BH612" s="85"/>
      <c r="BI612" s="85"/>
      <c r="BJ612" s="85"/>
      <c r="BK612" s="85"/>
      <c r="BL612" s="85"/>
      <c r="BM612" s="85"/>
      <c r="BN612" s="86"/>
      <c r="BO612" s="84"/>
      <c r="BP612" s="85"/>
      <c r="BQ612" s="85"/>
      <c r="BR612" s="85"/>
      <c r="BS612" s="85"/>
      <c r="BT612" s="85"/>
      <c r="BU612" s="85"/>
      <c r="BV612" s="85"/>
      <c r="BW612" s="85"/>
      <c r="BX612" s="85"/>
      <c r="BY612" s="85"/>
      <c r="BZ612" s="86"/>
      <c r="CA612" s="134"/>
      <c r="CB612" s="85"/>
      <c r="CC612" s="85"/>
      <c r="CD612" s="85"/>
      <c r="CE612" s="85"/>
      <c r="CF612" s="85"/>
      <c r="CG612" s="85"/>
      <c r="CH612" s="85"/>
      <c r="CI612" s="85"/>
      <c r="CJ612" s="85"/>
      <c r="CK612" s="85"/>
      <c r="CL612" s="86"/>
    </row>
    <row r="613" spans="1:90" ht="15" thickBot="1" x14ac:dyDescent="0.35">
      <c r="A613" s="611"/>
      <c r="B613" s="193"/>
      <c r="C613" s="58" t="s">
        <v>115</v>
      </c>
      <c r="D613" s="58"/>
      <c r="E613" s="43" t="s">
        <v>160</v>
      </c>
      <c r="F613" s="200">
        <v>5000000</v>
      </c>
      <c r="G613" s="96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8"/>
      <c r="S613" s="96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8"/>
      <c r="AE613" s="96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8"/>
      <c r="AQ613" s="96"/>
      <c r="AR613" s="97"/>
      <c r="AS613" s="97"/>
      <c r="AT613" s="97"/>
      <c r="AU613" s="97"/>
      <c r="AV613" s="97"/>
      <c r="AW613" s="97"/>
      <c r="AX613" s="97"/>
      <c r="AY613" s="97"/>
      <c r="AZ613" s="97"/>
      <c r="BA613" s="97"/>
      <c r="BB613" s="98"/>
      <c r="BC613" s="96"/>
      <c r="BD613" s="97"/>
      <c r="BE613" s="97"/>
      <c r="BF613" s="97"/>
      <c r="BG613" s="97"/>
      <c r="BH613" s="97"/>
      <c r="BI613" s="97"/>
      <c r="BJ613" s="97"/>
      <c r="BK613" s="97"/>
      <c r="BL613" s="97"/>
      <c r="BM613" s="97"/>
      <c r="BN613" s="98"/>
      <c r="BO613" s="96"/>
      <c r="BP613" s="97"/>
      <c r="BQ613" s="97"/>
      <c r="BR613" s="97"/>
      <c r="BS613" s="97"/>
      <c r="BT613" s="97"/>
      <c r="BU613" s="97"/>
      <c r="BV613" s="97"/>
      <c r="BW613" s="97"/>
      <c r="BX613" s="97"/>
      <c r="BY613" s="97"/>
      <c r="BZ613" s="98"/>
      <c r="CA613" s="135"/>
      <c r="CB613" s="97"/>
      <c r="CC613" s="97"/>
      <c r="CD613" s="97"/>
      <c r="CE613" s="97"/>
      <c r="CF613" s="97"/>
      <c r="CG613" s="97"/>
      <c r="CH613" s="97"/>
      <c r="CI613" s="97"/>
      <c r="CJ613" s="97"/>
      <c r="CK613" s="97"/>
      <c r="CL613" s="98"/>
    </row>
    <row r="614" spans="1:90" x14ac:dyDescent="0.3">
      <c r="A614" s="609" t="s">
        <v>478</v>
      </c>
      <c r="B614" s="192">
        <v>433</v>
      </c>
      <c r="C614" s="56" t="s">
        <v>139</v>
      </c>
      <c r="D614" s="56" t="s">
        <v>112</v>
      </c>
      <c r="E614" s="56"/>
      <c r="F614" s="38"/>
      <c r="G614" s="76">
        <v>1</v>
      </c>
      <c r="H614" s="77">
        <v>2</v>
      </c>
      <c r="I614" s="77">
        <v>3</v>
      </c>
      <c r="J614" s="77">
        <v>4</v>
      </c>
      <c r="K614" s="77">
        <v>5</v>
      </c>
      <c r="L614" s="77">
        <v>6</v>
      </c>
      <c r="M614" s="77">
        <v>7</v>
      </c>
      <c r="N614" s="77">
        <v>8</v>
      </c>
      <c r="O614" s="77">
        <v>9</v>
      </c>
      <c r="P614" s="77">
        <v>10</v>
      </c>
      <c r="Q614" s="77">
        <v>11</v>
      </c>
      <c r="R614" s="78">
        <v>12</v>
      </c>
      <c r="S614" s="76">
        <v>1</v>
      </c>
      <c r="T614" s="77">
        <v>2</v>
      </c>
      <c r="U614" s="77">
        <v>3</v>
      </c>
      <c r="V614" s="77">
        <v>4</v>
      </c>
      <c r="W614" s="77">
        <v>5</v>
      </c>
      <c r="X614" s="77">
        <v>6</v>
      </c>
      <c r="Y614" s="77">
        <v>7</v>
      </c>
      <c r="Z614" s="77">
        <v>8</v>
      </c>
      <c r="AA614" s="77">
        <v>9</v>
      </c>
      <c r="AB614" s="77">
        <v>10</v>
      </c>
      <c r="AC614" s="77">
        <v>11</v>
      </c>
      <c r="AD614" s="78">
        <v>12</v>
      </c>
      <c r="AE614" s="76">
        <v>1</v>
      </c>
      <c r="AF614" s="77">
        <v>2</v>
      </c>
      <c r="AG614" s="77">
        <v>3</v>
      </c>
      <c r="AH614" s="77">
        <v>4</v>
      </c>
      <c r="AI614" s="77">
        <v>5</v>
      </c>
      <c r="AJ614" s="77">
        <v>6</v>
      </c>
      <c r="AK614" s="77">
        <v>7</v>
      </c>
      <c r="AL614" s="77">
        <v>8</v>
      </c>
      <c r="AM614" s="77">
        <v>9</v>
      </c>
      <c r="AN614" s="77">
        <v>10</v>
      </c>
      <c r="AO614" s="77">
        <v>11</v>
      </c>
      <c r="AP614" s="78">
        <v>12</v>
      </c>
      <c r="AQ614" s="76">
        <v>1</v>
      </c>
      <c r="AR614" s="77">
        <v>2</v>
      </c>
      <c r="AS614" s="77">
        <v>3</v>
      </c>
      <c r="AT614" s="77">
        <v>4</v>
      </c>
      <c r="AU614" s="77">
        <v>5</v>
      </c>
      <c r="AV614" s="77">
        <v>6</v>
      </c>
      <c r="AW614" s="77">
        <v>7</v>
      </c>
      <c r="AX614" s="77">
        <v>8</v>
      </c>
      <c r="AY614" s="77">
        <v>9</v>
      </c>
      <c r="AZ614" s="77">
        <v>10</v>
      </c>
      <c r="BA614" s="77">
        <v>11</v>
      </c>
      <c r="BB614" s="78">
        <v>12</v>
      </c>
      <c r="BC614" s="76">
        <v>1</v>
      </c>
      <c r="BD614" s="77">
        <v>2</v>
      </c>
      <c r="BE614" s="77">
        <v>3</v>
      </c>
      <c r="BF614" s="77">
        <v>4</v>
      </c>
      <c r="BG614" s="77">
        <v>5</v>
      </c>
      <c r="BH614" s="77">
        <v>6</v>
      </c>
      <c r="BI614" s="77">
        <v>7</v>
      </c>
      <c r="BJ614" s="77">
        <v>8</v>
      </c>
      <c r="BK614" s="77">
        <v>9</v>
      </c>
      <c r="BL614" s="77">
        <v>10</v>
      </c>
      <c r="BM614" s="77">
        <v>11</v>
      </c>
      <c r="BN614" s="78">
        <v>12</v>
      </c>
      <c r="BO614" s="76">
        <v>1</v>
      </c>
      <c r="BP614" s="77">
        <v>2</v>
      </c>
      <c r="BQ614" s="77">
        <v>3</v>
      </c>
      <c r="BR614" s="77">
        <v>4</v>
      </c>
      <c r="BS614" s="77">
        <v>5</v>
      </c>
      <c r="BT614" s="77">
        <v>6</v>
      </c>
      <c r="BU614" s="77">
        <v>7</v>
      </c>
      <c r="BV614" s="77">
        <v>8</v>
      </c>
      <c r="BW614" s="77">
        <v>9</v>
      </c>
      <c r="BX614" s="77">
        <v>10</v>
      </c>
      <c r="BY614" s="77">
        <v>11</v>
      </c>
      <c r="BZ614" s="78">
        <v>12</v>
      </c>
      <c r="CA614" s="133">
        <v>1</v>
      </c>
      <c r="CB614" s="77">
        <v>2</v>
      </c>
      <c r="CC614" s="77">
        <v>3</v>
      </c>
      <c r="CD614" s="77">
        <v>4</v>
      </c>
      <c r="CE614" s="77">
        <v>5</v>
      </c>
      <c r="CF614" s="77">
        <v>6</v>
      </c>
      <c r="CG614" s="77">
        <v>7</v>
      </c>
      <c r="CH614" s="77">
        <v>8</v>
      </c>
      <c r="CI614" s="77">
        <v>9</v>
      </c>
      <c r="CJ614" s="77">
        <v>10</v>
      </c>
      <c r="CK614" s="77">
        <v>11</v>
      </c>
      <c r="CL614" s="78">
        <v>12</v>
      </c>
    </row>
    <row r="615" spans="1:90" x14ac:dyDescent="0.3">
      <c r="A615" s="610"/>
      <c r="B615" s="197"/>
      <c r="C615" s="60"/>
      <c r="D615" s="60"/>
      <c r="E615" s="62" t="s">
        <v>234</v>
      </c>
      <c r="F615" s="39"/>
      <c r="G615" s="84"/>
      <c r="H615" s="85"/>
      <c r="I615" s="85"/>
      <c r="J615" s="85"/>
      <c r="K615" s="85"/>
      <c r="L615" s="85"/>
      <c r="M615" s="85"/>
      <c r="N615" s="85"/>
      <c r="O615" s="82"/>
      <c r="P615" s="82"/>
      <c r="Q615" s="82"/>
      <c r="R615" s="83"/>
      <c r="S615" s="87"/>
      <c r="T615" s="82"/>
      <c r="U615" s="85"/>
      <c r="V615" s="85"/>
      <c r="W615" s="85"/>
      <c r="X615" s="85"/>
      <c r="Y615" s="85"/>
      <c r="Z615" s="85"/>
      <c r="AA615" s="85"/>
      <c r="AB615" s="85"/>
      <c r="AC615" s="85"/>
      <c r="AD615" s="86"/>
      <c r="AE615" s="84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6"/>
      <c r="AQ615" s="84"/>
      <c r="AR615" s="85"/>
      <c r="AS615" s="85"/>
      <c r="AT615" s="85"/>
      <c r="AU615" s="85"/>
      <c r="AV615" s="85"/>
      <c r="AW615" s="85"/>
      <c r="AX615" s="85"/>
      <c r="AY615" s="85"/>
      <c r="AZ615" s="85"/>
      <c r="BA615" s="85"/>
      <c r="BB615" s="86"/>
      <c r="BC615" s="84"/>
      <c r="BD615" s="85"/>
      <c r="BE615" s="85"/>
      <c r="BF615" s="85"/>
      <c r="BG615" s="85"/>
      <c r="BH615" s="85"/>
      <c r="BI615" s="85"/>
      <c r="BJ615" s="85"/>
      <c r="BK615" s="85"/>
      <c r="BL615" s="85"/>
      <c r="BM615" s="85"/>
      <c r="BN615" s="86"/>
      <c r="BO615" s="84"/>
      <c r="BP615" s="85"/>
      <c r="BQ615" s="85"/>
      <c r="BR615" s="85"/>
      <c r="BS615" s="85"/>
      <c r="BT615" s="85"/>
      <c r="BU615" s="85"/>
      <c r="BV615" s="85"/>
      <c r="BW615" s="85"/>
      <c r="BX615" s="85"/>
      <c r="BY615" s="85"/>
      <c r="BZ615" s="86"/>
      <c r="CA615" s="134"/>
      <c r="CB615" s="85"/>
      <c r="CC615" s="85"/>
      <c r="CD615" s="85"/>
      <c r="CE615" s="85"/>
      <c r="CF615" s="85"/>
      <c r="CG615" s="85"/>
      <c r="CH615" s="85"/>
      <c r="CI615" s="85"/>
      <c r="CJ615" s="85"/>
      <c r="CK615" s="85"/>
      <c r="CL615" s="86"/>
    </row>
    <row r="616" spans="1:90" x14ac:dyDescent="0.3">
      <c r="A616" s="610"/>
      <c r="B616" s="197"/>
      <c r="C616" s="60"/>
      <c r="D616" s="60" t="s">
        <v>113</v>
      </c>
      <c r="E616" s="60"/>
      <c r="F616" s="39"/>
      <c r="G616" s="84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6"/>
      <c r="S616" s="84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6"/>
      <c r="AE616" s="84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6"/>
      <c r="AQ616" s="84"/>
      <c r="AR616" s="85"/>
      <c r="AS616" s="85"/>
      <c r="AT616" s="85"/>
      <c r="AU616" s="85"/>
      <c r="AV616" s="85"/>
      <c r="AW616" s="85"/>
      <c r="AX616" s="85"/>
      <c r="AY616" s="85"/>
      <c r="AZ616" s="85"/>
      <c r="BA616" s="85"/>
      <c r="BB616" s="86"/>
      <c r="BC616" s="84"/>
      <c r="BD616" s="85"/>
      <c r="BE616" s="85"/>
      <c r="BF616" s="85"/>
      <c r="BG616" s="85"/>
      <c r="BH616" s="85"/>
      <c r="BI616" s="85"/>
      <c r="BJ616" s="85"/>
      <c r="BK616" s="85"/>
      <c r="BL616" s="85"/>
      <c r="BM616" s="85"/>
      <c r="BN616" s="86"/>
      <c r="BO616" s="84"/>
      <c r="BP616" s="85"/>
      <c r="BQ616" s="85"/>
      <c r="BR616" s="85"/>
      <c r="BS616" s="85"/>
      <c r="BT616" s="85"/>
      <c r="BU616" s="85"/>
      <c r="BV616" s="85"/>
      <c r="BW616" s="85"/>
      <c r="BX616" s="85"/>
      <c r="BY616" s="85"/>
      <c r="BZ616" s="86"/>
      <c r="CA616" s="134"/>
      <c r="CB616" s="85"/>
      <c r="CC616" s="85"/>
      <c r="CD616" s="85"/>
      <c r="CE616" s="85"/>
      <c r="CF616" s="85"/>
      <c r="CG616" s="85"/>
      <c r="CH616" s="85"/>
      <c r="CI616" s="85"/>
      <c r="CJ616" s="85"/>
      <c r="CK616" s="85"/>
      <c r="CL616" s="86"/>
    </row>
    <row r="617" spans="1:90" x14ac:dyDescent="0.3">
      <c r="A617" s="610"/>
      <c r="B617" s="197"/>
      <c r="C617" s="60"/>
      <c r="D617" s="60"/>
      <c r="E617" s="62" t="s">
        <v>244</v>
      </c>
      <c r="F617" s="39"/>
      <c r="G617" s="84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6"/>
      <c r="S617" s="84"/>
      <c r="T617" s="85"/>
      <c r="U617" s="203"/>
      <c r="V617" s="203"/>
      <c r="W617" s="203"/>
      <c r="X617" s="203"/>
      <c r="Y617" s="203"/>
      <c r="Z617" s="203"/>
      <c r="AA617" s="203"/>
      <c r="AB617" s="203"/>
      <c r="AC617" s="203"/>
      <c r="AD617" s="209"/>
      <c r="AE617" s="214"/>
      <c r="AF617" s="203"/>
      <c r="AG617" s="85"/>
      <c r="AH617" s="85"/>
      <c r="AI617" s="85"/>
      <c r="AJ617" s="85"/>
      <c r="AK617" s="85"/>
      <c r="AL617" s="85"/>
      <c r="AM617" s="85"/>
      <c r="AN617" s="85"/>
      <c r="AO617" s="85"/>
      <c r="AP617" s="86"/>
      <c r="AQ617" s="84"/>
      <c r="AR617" s="85"/>
      <c r="AS617" s="85"/>
      <c r="AT617" s="85"/>
      <c r="AU617" s="85"/>
      <c r="AV617" s="85"/>
      <c r="AW617" s="85"/>
      <c r="AX617" s="85"/>
      <c r="AY617" s="85"/>
      <c r="AZ617" s="85"/>
      <c r="BA617" s="85"/>
      <c r="BB617" s="86"/>
      <c r="BC617" s="84"/>
      <c r="BD617" s="85"/>
      <c r="BE617" s="85"/>
      <c r="BF617" s="85"/>
      <c r="BG617" s="85"/>
      <c r="BH617" s="85"/>
      <c r="BI617" s="85"/>
      <c r="BJ617" s="85"/>
      <c r="BK617" s="85"/>
      <c r="BL617" s="85"/>
      <c r="BM617" s="85"/>
      <c r="BN617" s="86"/>
      <c r="BO617" s="84"/>
      <c r="BP617" s="85"/>
      <c r="BQ617" s="85"/>
      <c r="BR617" s="85"/>
      <c r="BS617" s="85"/>
      <c r="BT617" s="85"/>
      <c r="BU617" s="85"/>
      <c r="BV617" s="85"/>
      <c r="BW617" s="85"/>
      <c r="BX617" s="85"/>
      <c r="BY617" s="85"/>
      <c r="BZ617" s="86"/>
      <c r="CA617" s="134"/>
      <c r="CB617" s="85"/>
      <c r="CC617" s="85"/>
      <c r="CD617" s="85"/>
      <c r="CE617" s="85"/>
      <c r="CF617" s="85"/>
      <c r="CG617" s="85"/>
      <c r="CH617" s="85"/>
      <c r="CI617" s="85"/>
      <c r="CJ617" s="85"/>
      <c r="CK617" s="85"/>
      <c r="CL617" s="86"/>
    </row>
    <row r="618" spans="1:90" ht="15" thickBot="1" x14ac:dyDescent="0.35">
      <c r="A618" s="611"/>
      <c r="B618" s="193"/>
      <c r="C618" s="58" t="s">
        <v>115</v>
      </c>
      <c r="D618" s="58"/>
      <c r="E618" s="43" t="s">
        <v>160</v>
      </c>
      <c r="F618" s="200">
        <v>6000000</v>
      </c>
      <c r="G618" s="96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8"/>
      <c r="S618" s="96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8"/>
      <c r="AE618" s="96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8"/>
      <c r="AQ618" s="96"/>
      <c r="AR618" s="97"/>
      <c r="AS618" s="97"/>
      <c r="AT618" s="97"/>
      <c r="AU618" s="97"/>
      <c r="AV618" s="97"/>
      <c r="AW618" s="97"/>
      <c r="AX618" s="97"/>
      <c r="AY618" s="97"/>
      <c r="AZ618" s="97"/>
      <c r="BA618" s="97"/>
      <c r="BB618" s="98"/>
      <c r="BC618" s="96"/>
      <c r="BD618" s="97"/>
      <c r="BE618" s="97"/>
      <c r="BF618" s="97"/>
      <c r="BG618" s="97"/>
      <c r="BH618" s="97"/>
      <c r="BI618" s="97"/>
      <c r="BJ618" s="97"/>
      <c r="BK618" s="97"/>
      <c r="BL618" s="97"/>
      <c r="BM618" s="97"/>
      <c r="BN618" s="98"/>
      <c r="BO618" s="96"/>
      <c r="BP618" s="97"/>
      <c r="BQ618" s="97"/>
      <c r="BR618" s="97"/>
      <c r="BS618" s="97"/>
      <c r="BT618" s="97"/>
      <c r="BU618" s="97"/>
      <c r="BV618" s="97"/>
      <c r="BW618" s="97"/>
      <c r="BX618" s="97"/>
      <c r="BY618" s="97"/>
      <c r="BZ618" s="98"/>
      <c r="CA618" s="135"/>
      <c r="CB618" s="97"/>
      <c r="CC618" s="97"/>
      <c r="CD618" s="97"/>
      <c r="CE618" s="97"/>
      <c r="CF618" s="97"/>
      <c r="CG618" s="97"/>
      <c r="CH618" s="97"/>
      <c r="CI618" s="97"/>
      <c r="CJ618" s="97"/>
      <c r="CK618" s="97"/>
      <c r="CL618" s="98"/>
    </row>
    <row r="619" spans="1:90" x14ac:dyDescent="0.3">
      <c r="A619" s="609" t="s">
        <v>476</v>
      </c>
      <c r="B619" s="192">
        <v>436</v>
      </c>
      <c r="C619" s="56" t="s">
        <v>140</v>
      </c>
      <c r="D619" s="56" t="s">
        <v>112</v>
      </c>
      <c r="E619" s="56"/>
      <c r="F619" s="38"/>
      <c r="G619" s="76">
        <v>1</v>
      </c>
      <c r="H619" s="77">
        <v>2</v>
      </c>
      <c r="I619" s="77">
        <v>3</v>
      </c>
      <c r="J619" s="77">
        <v>4</v>
      </c>
      <c r="K619" s="77">
        <v>5</v>
      </c>
      <c r="L619" s="77">
        <v>6</v>
      </c>
      <c r="M619" s="77">
        <v>7</v>
      </c>
      <c r="N619" s="77">
        <v>8</v>
      </c>
      <c r="O619" s="77">
        <v>9</v>
      </c>
      <c r="P619" s="77">
        <v>10</v>
      </c>
      <c r="Q619" s="77">
        <v>11</v>
      </c>
      <c r="R619" s="78">
        <v>12</v>
      </c>
      <c r="S619" s="76">
        <v>1</v>
      </c>
      <c r="T619" s="77">
        <v>2</v>
      </c>
      <c r="U619" s="77">
        <v>3</v>
      </c>
      <c r="V619" s="77">
        <v>4</v>
      </c>
      <c r="W619" s="77">
        <v>5</v>
      </c>
      <c r="X619" s="77">
        <v>6</v>
      </c>
      <c r="Y619" s="77">
        <v>7</v>
      </c>
      <c r="Z619" s="77">
        <v>8</v>
      </c>
      <c r="AA619" s="77">
        <v>9</v>
      </c>
      <c r="AB619" s="77">
        <v>10</v>
      </c>
      <c r="AC619" s="77">
        <v>11</v>
      </c>
      <c r="AD619" s="78">
        <v>12</v>
      </c>
      <c r="AE619" s="76">
        <v>1</v>
      </c>
      <c r="AF619" s="77">
        <v>2</v>
      </c>
      <c r="AG619" s="77">
        <v>3</v>
      </c>
      <c r="AH619" s="77">
        <v>4</v>
      </c>
      <c r="AI619" s="77">
        <v>5</v>
      </c>
      <c r="AJ619" s="77">
        <v>6</v>
      </c>
      <c r="AK619" s="77">
        <v>7</v>
      </c>
      <c r="AL619" s="77">
        <v>8</v>
      </c>
      <c r="AM619" s="77">
        <v>9</v>
      </c>
      <c r="AN619" s="77">
        <v>10</v>
      </c>
      <c r="AO619" s="77">
        <v>11</v>
      </c>
      <c r="AP619" s="78">
        <v>12</v>
      </c>
      <c r="AQ619" s="76">
        <v>1</v>
      </c>
      <c r="AR619" s="77">
        <v>2</v>
      </c>
      <c r="AS619" s="77">
        <v>3</v>
      </c>
      <c r="AT619" s="77">
        <v>4</v>
      </c>
      <c r="AU619" s="77">
        <v>5</v>
      </c>
      <c r="AV619" s="77">
        <v>6</v>
      </c>
      <c r="AW619" s="77">
        <v>7</v>
      </c>
      <c r="AX619" s="77">
        <v>8</v>
      </c>
      <c r="AY619" s="77">
        <v>9</v>
      </c>
      <c r="AZ619" s="77">
        <v>10</v>
      </c>
      <c r="BA619" s="77">
        <v>11</v>
      </c>
      <c r="BB619" s="78">
        <v>12</v>
      </c>
      <c r="BC619" s="76">
        <v>1</v>
      </c>
      <c r="BD619" s="77">
        <v>2</v>
      </c>
      <c r="BE619" s="77">
        <v>3</v>
      </c>
      <c r="BF619" s="77">
        <v>4</v>
      </c>
      <c r="BG619" s="77">
        <v>5</v>
      </c>
      <c r="BH619" s="77">
        <v>6</v>
      </c>
      <c r="BI619" s="77">
        <v>7</v>
      </c>
      <c r="BJ619" s="77">
        <v>8</v>
      </c>
      <c r="BK619" s="77">
        <v>9</v>
      </c>
      <c r="BL619" s="77">
        <v>10</v>
      </c>
      <c r="BM619" s="77">
        <v>11</v>
      </c>
      <c r="BN619" s="78">
        <v>12</v>
      </c>
      <c r="BO619" s="76">
        <v>1</v>
      </c>
      <c r="BP619" s="77">
        <v>2</v>
      </c>
      <c r="BQ619" s="77">
        <v>3</v>
      </c>
      <c r="BR619" s="77">
        <v>4</v>
      </c>
      <c r="BS619" s="77">
        <v>5</v>
      </c>
      <c r="BT619" s="77">
        <v>6</v>
      </c>
      <c r="BU619" s="77">
        <v>7</v>
      </c>
      <c r="BV619" s="77">
        <v>8</v>
      </c>
      <c r="BW619" s="77">
        <v>9</v>
      </c>
      <c r="BX619" s="77">
        <v>10</v>
      </c>
      <c r="BY619" s="77">
        <v>11</v>
      </c>
      <c r="BZ619" s="78">
        <v>12</v>
      </c>
      <c r="CA619" s="133">
        <v>1</v>
      </c>
      <c r="CB619" s="77">
        <v>2</v>
      </c>
      <c r="CC619" s="77">
        <v>3</v>
      </c>
      <c r="CD619" s="77">
        <v>4</v>
      </c>
      <c r="CE619" s="77">
        <v>5</v>
      </c>
      <c r="CF619" s="77">
        <v>6</v>
      </c>
      <c r="CG619" s="77">
        <v>7</v>
      </c>
      <c r="CH619" s="77">
        <v>8</v>
      </c>
      <c r="CI619" s="77">
        <v>9</v>
      </c>
      <c r="CJ619" s="77">
        <v>10</v>
      </c>
      <c r="CK619" s="77">
        <v>11</v>
      </c>
      <c r="CL619" s="78">
        <v>12</v>
      </c>
    </row>
    <row r="620" spans="1:90" x14ac:dyDescent="0.3">
      <c r="A620" s="610"/>
      <c r="B620" s="197"/>
      <c r="C620" s="60"/>
      <c r="D620" s="60"/>
      <c r="E620" s="62" t="s">
        <v>233</v>
      </c>
      <c r="F620" s="39"/>
      <c r="G620" s="87"/>
      <c r="H620" s="82"/>
      <c r="I620" s="82"/>
      <c r="J620" s="85"/>
      <c r="K620" s="85"/>
      <c r="L620" s="85"/>
      <c r="M620" s="85"/>
      <c r="N620" s="85"/>
      <c r="O620" s="85"/>
      <c r="P620" s="85"/>
      <c r="Q620" s="85"/>
      <c r="R620" s="86"/>
      <c r="S620" s="84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6"/>
      <c r="AE620" s="84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6"/>
      <c r="AQ620" s="84"/>
      <c r="AR620" s="85"/>
      <c r="AS620" s="85"/>
      <c r="AT620" s="85"/>
      <c r="AU620" s="85"/>
      <c r="AV620" s="85"/>
      <c r="AW620" s="85"/>
      <c r="AX620" s="85"/>
      <c r="AY620" s="85"/>
      <c r="AZ620" s="85"/>
      <c r="BA620" s="85"/>
      <c r="BB620" s="86"/>
      <c r="BC620" s="84"/>
      <c r="BD620" s="85"/>
      <c r="BE620" s="85"/>
      <c r="BF620" s="85"/>
      <c r="BG620" s="85"/>
      <c r="BH620" s="85"/>
      <c r="BI620" s="85"/>
      <c r="BJ620" s="85"/>
      <c r="BK620" s="85"/>
      <c r="BL620" s="85"/>
      <c r="BM620" s="85"/>
      <c r="BN620" s="86"/>
      <c r="BO620" s="84"/>
      <c r="BP620" s="85"/>
      <c r="BQ620" s="85"/>
      <c r="BR620" s="85"/>
      <c r="BS620" s="85"/>
      <c r="BT620" s="85"/>
      <c r="BU620" s="85"/>
      <c r="BV620" s="85"/>
      <c r="BW620" s="85"/>
      <c r="BX620" s="85"/>
      <c r="BY620" s="85"/>
      <c r="BZ620" s="86"/>
      <c r="CA620" s="134"/>
      <c r="CB620" s="85"/>
      <c r="CC620" s="85"/>
      <c r="CD620" s="85"/>
      <c r="CE620" s="85"/>
      <c r="CF620" s="85"/>
      <c r="CG620" s="85"/>
      <c r="CH620" s="85"/>
      <c r="CI620" s="85"/>
      <c r="CJ620" s="85"/>
      <c r="CK620" s="85"/>
      <c r="CL620" s="86"/>
    </row>
    <row r="621" spans="1:90" x14ac:dyDescent="0.3">
      <c r="A621" s="610"/>
      <c r="B621" s="197"/>
      <c r="C621" s="60"/>
      <c r="D621" s="60"/>
      <c r="E621" s="62" t="s">
        <v>245</v>
      </c>
      <c r="F621" s="39">
        <v>400000</v>
      </c>
      <c r="G621" s="84"/>
      <c r="H621" s="85"/>
      <c r="I621" s="85"/>
      <c r="J621" s="82"/>
      <c r="K621" s="82"/>
      <c r="L621" s="82"/>
      <c r="M621" s="82"/>
      <c r="N621" s="82"/>
      <c r="O621" s="82"/>
      <c r="P621" s="85"/>
      <c r="Q621" s="85"/>
      <c r="R621" s="86"/>
      <c r="S621" s="84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6"/>
      <c r="AE621" s="84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6"/>
      <c r="AQ621" s="84"/>
      <c r="AR621" s="85"/>
      <c r="AS621" s="85"/>
      <c r="AT621" s="85"/>
      <c r="AU621" s="85"/>
      <c r="AV621" s="85"/>
      <c r="AW621" s="85"/>
      <c r="AX621" s="85"/>
      <c r="AY621" s="85"/>
      <c r="AZ621" s="85"/>
      <c r="BA621" s="85"/>
      <c r="BB621" s="86"/>
      <c r="BC621" s="84"/>
      <c r="BD621" s="85"/>
      <c r="BE621" s="85"/>
      <c r="BF621" s="85"/>
      <c r="BG621" s="85"/>
      <c r="BH621" s="85"/>
      <c r="BI621" s="85"/>
      <c r="BJ621" s="85"/>
      <c r="BK621" s="85"/>
      <c r="BL621" s="85"/>
      <c r="BM621" s="85"/>
      <c r="BN621" s="86"/>
      <c r="BO621" s="84"/>
      <c r="BP621" s="85"/>
      <c r="BQ621" s="85"/>
      <c r="BR621" s="85"/>
      <c r="BS621" s="85"/>
      <c r="BT621" s="85"/>
      <c r="BU621" s="85"/>
      <c r="BV621" s="85"/>
      <c r="BW621" s="85"/>
      <c r="BX621" s="85"/>
      <c r="BY621" s="85"/>
      <c r="BZ621" s="86"/>
      <c r="CA621" s="134"/>
      <c r="CB621" s="85"/>
      <c r="CC621" s="85"/>
      <c r="CD621" s="85"/>
      <c r="CE621" s="85"/>
      <c r="CF621" s="85"/>
      <c r="CG621" s="85"/>
      <c r="CH621" s="85"/>
      <c r="CI621" s="85"/>
      <c r="CJ621" s="85"/>
      <c r="CK621" s="85"/>
      <c r="CL621" s="86"/>
    </row>
    <row r="622" spans="1:90" x14ac:dyDescent="0.3">
      <c r="A622" s="610"/>
      <c r="B622" s="197"/>
      <c r="C622" s="60"/>
      <c r="D622" s="60" t="s">
        <v>113</v>
      </c>
      <c r="E622" s="60"/>
      <c r="F622" s="39"/>
      <c r="G622" s="84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6"/>
      <c r="S622" s="84"/>
      <c r="T622" s="85"/>
      <c r="U622" s="85"/>
      <c r="V622" s="85"/>
      <c r="W622" s="82"/>
      <c r="X622" s="82"/>
      <c r="Y622" s="82"/>
      <c r="Z622" s="82"/>
      <c r="AA622" s="82"/>
      <c r="AB622" s="82"/>
      <c r="AC622" s="82"/>
      <c r="AD622" s="83"/>
      <c r="AE622" s="84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6"/>
      <c r="AQ622" s="84"/>
      <c r="AR622" s="85"/>
      <c r="AS622" s="85"/>
      <c r="AT622" s="85"/>
      <c r="AU622" s="85"/>
      <c r="AV622" s="85"/>
      <c r="AW622" s="85"/>
      <c r="AX622" s="85"/>
      <c r="AY622" s="85"/>
      <c r="AZ622" s="85"/>
      <c r="BA622" s="85"/>
      <c r="BB622" s="86"/>
      <c r="BC622" s="84"/>
      <c r="BD622" s="85"/>
      <c r="BE622" s="85"/>
      <c r="BF622" s="85"/>
      <c r="BG622" s="85"/>
      <c r="BH622" s="85"/>
      <c r="BI622" s="85"/>
      <c r="BJ622" s="85"/>
      <c r="BK622" s="85"/>
      <c r="BL622" s="85"/>
      <c r="BM622" s="85"/>
      <c r="BN622" s="86"/>
      <c r="BO622" s="84"/>
      <c r="BP622" s="85"/>
      <c r="BQ622" s="85"/>
      <c r="BR622" s="85"/>
      <c r="BS622" s="85"/>
      <c r="BT622" s="85"/>
      <c r="BU622" s="85"/>
      <c r="BV622" s="85"/>
      <c r="BW622" s="85"/>
      <c r="BX622" s="85"/>
      <c r="BY622" s="85"/>
      <c r="BZ622" s="86"/>
      <c r="CA622" s="134"/>
      <c r="CB622" s="85"/>
      <c r="CC622" s="85"/>
      <c r="CD622" s="85"/>
      <c r="CE622" s="85"/>
      <c r="CF622" s="85"/>
      <c r="CG622" s="85"/>
      <c r="CH622" s="85"/>
      <c r="CI622" s="85"/>
      <c r="CJ622" s="85"/>
      <c r="CK622" s="85"/>
      <c r="CL622" s="86"/>
    </row>
    <row r="623" spans="1:90" x14ac:dyDescent="0.3">
      <c r="A623" s="610"/>
      <c r="B623" s="197"/>
      <c r="C623" s="60"/>
      <c r="D623" s="60"/>
      <c r="E623" s="62" t="s">
        <v>163</v>
      </c>
      <c r="F623" s="39"/>
      <c r="G623" s="84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6"/>
      <c r="S623" s="84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6"/>
      <c r="AE623" s="84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6"/>
      <c r="AQ623" s="84"/>
      <c r="AR623" s="85"/>
      <c r="AS623" s="85"/>
      <c r="AT623" s="85"/>
      <c r="AU623" s="85"/>
      <c r="AV623" s="85"/>
      <c r="AW623" s="85"/>
      <c r="AX623" s="85"/>
      <c r="AY623" s="85"/>
      <c r="AZ623" s="85"/>
      <c r="BA623" s="85"/>
      <c r="BB623" s="86"/>
      <c r="BC623" s="84"/>
      <c r="BD623" s="85"/>
      <c r="BE623" s="85"/>
      <c r="BF623" s="85"/>
      <c r="BG623" s="85"/>
      <c r="BH623" s="85"/>
      <c r="BI623" s="85"/>
      <c r="BJ623" s="85"/>
      <c r="BK623" s="85"/>
      <c r="BL623" s="85"/>
      <c r="BM623" s="85"/>
      <c r="BN623" s="86"/>
      <c r="BO623" s="84"/>
      <c r="BP623" s="85"/>
      <c r="BQ623" s="85"/>
      <c r="BR623" s="85"/>
      <c r="BS623" s="85"/>
      <c r="BT623" s="85"/>
      <c r="BU623" s="85"/>
      <c r="BV623" s="85"/>
      <c r="BW623" s="85"/>
      <c r="BX623" s="85"/>
      <c r="BY623" s="85"/>
      <c r="BZ623" s="86"/>
      <c r="CA623" s="134"/>
      <c r="CB623" s="85"/>
      <c r="CC623" s="85"/>
      <c r="CD623" s="85"/>
      <c r="CE623" s="85"/>
      <c r="CF623" s="85"/>
      <c r="CG623" s="85"/>
      <c r="CH623" s="85"/>
      <c r="CI623" s="85"/>
      <c r="CJ623" s="85"/>
      <c r="CK623" s="85"/>
      <c r="CL623" s="86"/>
    </row>
    <row r="624" spans="1:90" ht="15" thickBot="1" x14ac:dyDescent="0.35">
      <c r="A624" s="611"/>
      <c r="B624" s="193"/>
      <c r="C624" s="58" t="s">
        <v>136</v>
      </c>
      <c r="D624" s="58"/>
      <c r="E624" s="43" t="s">
        <v>160</v>
      </c>
      <c r="F624" s="199">
        <v>16700000</v>
      </c>
      <c r="G624" s="96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8"/>
      <c r="S624" s="96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8"/>
      <c r="AE624" s="96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8"/>
      <c r="AQ624" s="96"/>
      <c r="AR624" s="97"/>
      <c r="AS624" s="97"/>
      <c r="AT624" s="97"/>
      <c r="AU624" s="97"/>
      <c r="AV624" s="97"/>
      <c r="AW624" s="97"/>
      <c r="AX624" s="97"/>
      <c r="AY624" s="97"/>
      <c r="AZ624" s="97"/>
      <c r="BA624" s="97"/>
      <c r="BB624" s="98"/>
      <c r="BC624" s="96"/>
      <c r="BD624" s="97"/>
      <c r="BE624" s="97"/>
      <c r="BF624" s="97"/>
      <c r="BG624" s="97"/>
      <c r="BH624" s="97"/>
      <c r="BI624" s="97"/>
      <c r="BJ624" s="97"/>
      <c r="BK624" s="97"/>
      <c r="BL624" s="97"/>
      <c r="BM624" s="97"/>
      <c r="BN624" s="98"/>
      <c r="BO624" s="96"/>
      <c r="BP624" s="97"/>
      <c r="BQ624" s="97"/>
      <c r="BR624" s="97"/>
      <c r="BS624" s="97"/>
      <c r="BT624" s="97"/>
      <c r="BU624" s="97"/>
      <c r="BV624" s="97"/>
      <c r="BW624" s="97"/>
      <c r="BX624" s="97"/>
      <c r="BY624" s="97"/>
      <c r="BZ624" s="98"/>
      <c r="CA624" s="135"/>
      <c r="CB624" s="97"/>
      <c r="CC624" s="97"/>
      <c r="CD624" s="97"/>
      <c r="CE624" s="97"/>
      <c r="CF624" s="97"/>
      <c r="CG624" s="97"/>
      <c r="CH624" s="97"/>
      <c r="CI624" s="97"/>
      <c r="CJ624" s="97"/>
      <c r="CK624" s="97"/>
      <c r="CL624" s="98"/>
    </row>
    <row r="625" spans="1:90" x14ac:dyDescent="0.3">
      <c r="A625" s="609" t="s">
        <v>476</v>
      </c>
      <c r="B625" s="192">
        <v>437</v>
      </c>
      <c r="C625" s="56" t="s">
        <v>141</v>
      </c>
      <c r="D625" s="56" t="s">
        <v>112</v>
      </c>
      <c r="E625" s="56"/>
      <c r="F625" s="38"/>
      <c r="G625" s="76">
        <v>1</v>
      </c>
      <c r="H625" s="77">
        <v>2</v>
      </c>
      <c r="I625" s="77">
        <v>3</v>
      </c>
      <c r="J625" s="77">
        <v>4</v>
      </c>
      <c r="K625" s="77">
        <v>5</v>
      </c>
      <c r="L625" s="77">
        <v>6</v>
      </c>
      <c r="M625" s="77">
        <v>7</v>
      </c>
      <c r="N625" s="77">
        <v>8</v>
      </c>
      <c r="O625" s="77">
        <v>9</v>
      </c>
      <c r="P625" s="77">
        <v>10</v>
      </c>
      <c r="Q625" s="77">
        <v>11</v>
      </c>
      <c r="R625" s="78">
        <v>12</v>
      </c>
      <c r="S625" s="76">
        <v>1</v>
      </c>
      <c r="T625" s="77">
        <v>2</v>
      </c>
      <c r="U625" s="77">
        <v>3</v>
      </c>
      <c r="V625" s="77">
        <v>4</v>
      </c>
      <c r="W625" s="77">
        <v>5</v>
      </c>
      <c r="X625" s="77">
        <v>6</v>
      </c>
      <c r="Y625" s="77">
        <v>7</v>
      </c>
      <c r="Z625" s="77">
        <v>8</v>
      </c>
      <c r="AA625" s="77">
        <v>9</v>
      </c>
      <c r="AB625" s="77">
        <v>10</v>
      </c>
      <c r="AC625" s="77">
        <v>11</v>
      </c>
      <c r="AD625" s="78">
        <v>12</v>
      </c>
      <c r="AE625" s="76">
        <v>1</v>
      </c>
      <c r="AF625" s="77">
        <v>2</v>
      </c>
      <c r="AG625" s="77">
        <v>3</v>
      </c>
      <c r="AH625" s="77">
        <v>4</v>
      </c>
      <c r="AI625" s="77">
        <v>5</v>
      </c>
      <c r="AJ625" s="77">
        <v>6</v>
      </c>
      <c r="AK625" s="77">
        <v>7</v>
      </c>
      <c r="AL625" s="77">
        <v>8</v>
      </c>
      <c r="AM625" s="77">
        <v>9</v>
      </c>
      <c r="AN625" s="77">
        <v>10</v>
      </c>
      <c r="AO625" s="77">
        <v>11</v>
      </c>
      <c r="AP625" s="78">
        <v>12</v>
      </c>
      <c r="AQ625" s="76">
        <v>1</v>
      </c>
      <c r="AR625" s="77">
        <v>2</v>
      </c>
      <c r="AS625" s="77">
        <v>3</v>
      </c>
      <c r="AT625" s="77">
        <v>4</v>
      </c>
      <c r="AU625" s="77">
        <v>5</v>
      </c>
      <c r="AV625" s="77">
        <v>6</v>
      </c>
      <c r="AW625" s="77">
        <v>7</v>
      </c>
      <c r="AX625" s="77">
        <v>8</v>
      </c>
      <c r="AY625" s="77">
        <v>9</v>
      </c>
      <c r="AZ625" s="77">
        <v>10</v>
      </c>
      <c r="BA625" s="77">
        <v>11</v>
      </c>
      <c r="BB625" s="78">
        <v>12</v>
      </c>
      <c r="BC625" s="76">
        <v>1</v>
      </c>
      <c r="BD625" s="77">
        <v>2</v>
      </c>
      <c r="BE625" s="77">
        <v>3</v>
      </c>
      <c r="BF625" s="77">
        <v>4</v>
      </c>
      <c r="BG625" s="77">
        <v>5</v>
      </c>
      <c r="BH625" s="77">
        <v>6</v>
      </c>
      <c r="BI625" s="77">
        <v>7</v>
      </c>
      <c r="BJ625" s="77">
        <v>8</v>
      </c>
      <c r="BK625" s="77">
        <v>9</v>
      </c>
      <c r="BL625" s="77">
        <v>10</v>
      </c>
      <c r="BM625" s="77">
        <v>11</v>
      </c>
      <c r="BN625" s="78">
        <v>12</v>
      </c>
      <c r="BO625" s="76">
        <v>1</v>
      </c>
      <c r="BP625" s="77">
        <v>2</v>
      </c>
      <c r="BQ625" s="77">
        <v>3</v>
      </c>
      <c r="BR625" s="77">
        <v>4</v>
      </c>
      <c r="BS625" s="77">
        <v>5</v>
      </c>
      <c r="BT625" s="77">
        <v>6</v>
      </c>
      <c r="BU625" s="77">
        <v>7</v>
      </c>
      <c r="BV625" s="77">
        <v>8</v>
      </c>
      <c r="BW625" s="77">
        <v>9</v>
      </c>
      <c r="BX625" s="77">
        <v>10</v>
      </c>
      <c r="BY625" s="77">
        <v>11</v>
      </c>
      <c r="BZ625" s="78">
        <v>12</v>
      </c>
      <c r="CA625" s="133">
        <v>1</v>
      </c>
      <c r="CB625" s="77">
        <v>2</v>
      </c>
      <c r="CC625" s="77">
        <v>3</v>
      </c>
      <c r="CD625" s="77">
        <v>4</v>
      </c>
      <c r="CE625" s="77">
        <v>5</v>
      </c>
      <c r="CF625" s="77">
        <v>6</v>
      </c>
      <c r="CG625" s="77">
        <v>7</v>
      </c>
      <c r="CH625" s="77">
        <v>8</v>
      </c>
      <c r="CI625" s="77">
        <v>9</v>
      </c>
      <c r="CJ625" s="77">
        <v>10</v>
      </c>
      <c r="CK625" s="77">
        <v>11</v>
      </c>
      <c r="CL625" s="78">
        <v>12</v>
      </c>
    </row>
    <row r="626" spans="1:90" x14ac:dyDescent="0.3">
      <c r="A626" s="610"/>
      <c r="B626" s="197"/>
      <c r="C626" s="60"/>
      <c r="D626" s="60"/>
      <c r="E626" s="60"/>
      <c r="F626" s="39"/>
      <c r="G626" s="84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6"/>
      <c r="S626" s="84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6"/>
      <c r="AE626" s="84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6"/>
      <c r="AQ626" s="84"/>
      <c r="AR626" s="85"/>
      <c r="AS626" s="85"/>
      <c r="AT626" s="85"/>
      <c r="AU626" s="85"/>
      <c r="AV626" s="85"/>
      <c r="AW626" s="85"/>
      <c r="AX626" s="85"/>
      <c r="AY626" s="85"/>
      <c r="AZ626" s="85"/>
      <c r="BA626" s="85"/>
      <c r="BB626" s="86"/>
      <c r="BC626" s="84"/>
      <c r="BD626" s="85"/>
      <c r="BE626" s="85"/>
      <c r="BF626" s="85"/>
      <c r="BG626" s="85"/>
      <c r="BH626" s="85"/>
      <c r="BI626" s="85"/>
      <c r="BJ626" s="85"/>
      <c r="BK626" s="85"/>
      <c r="BL626" s="85"/>
      <c r="BM626" s="85"/>
      <c r="BN626" s="86"/>
      <c r="BO626" s="84"/>
      <c r="BP626" s="85"/>
      <c r="BQ626" s="85"/>
      <c r="BR626" s="85"/>
      <c r="BS626" s="85"/>
      <c r="BT626" s="85"/>
      <c r="BU626" s="85"/>
      <c r="BV626" s="85"/>
      <c r="BW626" s="85"/>
      <c r="BX626" s="85"/>
      <c r="BY626" s="85"/>
      <c r="BZ626" s="86"/>
      <c r="CA626" s="134"/>
      <c r="CB626" s="85"/>
      <c r="CC626" s="85"/>
      <c r="CD626" s="85"/>
      <c r="CE626" s="85"/>
      <c r="CF626" s="85"/>
      <c r="CG626" s="85"/>
      <c r="CH626" s="85"/>
      <c r="CI626" s="85"/>
      <c r="CJ626" s="85"/>
      <c r="CK626" s="85"/>
      <c r="CL626" s="86"/>
    </row>
    <row r="627" spans="1:90" x14ac:dyDescent="0.3">
      <c r="A627" s="610"/>
      <c r="B627" s="197"/>
      <c r="C627" s="60"/>
      <c r="D627" s="60" t="s">
        <v>113</v>
      </c>
      <c r="E627" s="60"/>
      <c r="F627" s="39"/>
      <c r="G627" s="84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6"/>
      <c r="S627" s="84"/>
      <c r="T627" s="85"/>
      <c r="U627" s="85"/>
      <c r="V627" s="85"/>
      <c r="W627" s="82"/>
      <c r="X627" s="82"/>
      <c r="Y627" s="82"/>
      <c r="Z627" s="82"/>
      <c r="AA627" s="82"/>
      <c r="AB627" s="82"/>
      <c r="AC627" s="82"/>
      <c r="AD627" s="83"/>
      <c r="AE627" s="84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6"/>
      <c r="AQ627" s="84"/>
      <c r="AR627" s="85"/>
      <c r="AS627" s="85"/>
      <c r="AT627" s="85"/>
      <c r="AU627" s="85"/>
      <c r="AV627" s="85"/>
      <c r="AW627" s="85"/>
      <c r="AX627" s="85"/>
      <c r="AY627" s="85"/>
      <c r="AZ627" s="85"/>
      <c r="BA627" s="85"/>
      <c r="BB627" s="86"/>
      <c r="BC627" s="84"/>
      <c r="BD627" s="85"/>
      <c r="BE627" s="85"/>
      <c r="BF627" s="85"/>
      <c r="BG627" s="85"/>
      <c r="BH627" s="85"/>
      <c r="BI627" s="85"/>
      <c r="BJ627" s="85"/>
      <c r="BK627" s="85"/>
      <c r="BL627" s="85"/>
      <c r="BM627" s="85"/>
      <c r="BN627" s="86"/>
      <c r="BO627" s="84"/>
      <c r="BP627" s="85"/>
      <c r="BQ627" s="85"/>
      <c r="BR627" s="85"/>
      <c r="BS627" s="85"/>
      <c r="BT627" s="85"/>
      <c r="BU627" s="85"/>
      <c r="BV627" s="85"/>
      <c r="BW627" s="85"/>
      <c r="BX627" s="85"/>
      <c r="BY627" s="85"/>
      <c r="BZ627" s="86"/>
      <c r="CA627" s="134"/>
      <c r="CB627" s="85"/>
      <c r="CC627" s="85"/>
      <c r="CD627" s="85"/>
      <c r="CE627" s="85"/>
      <c r="CF627" s="85"/>
      <c r="CG627" s="85"/>
      <c r="CH627" s="85"/>
      <c r="CI627" s="85"/>
      <c r="CJ627" s="85"/>
      <c r="CK627" s="85"/>
      <c r="CL627" s="86"/>
    </row>
    <row r="628" spans="1:90" ht="15" thickBot="1" x14ac:dyDescent="0.35">
      <c r="A628" s="611"/>
      <c r="B628" s="193"/>
      <c r="C628" s="58" t="s">
        <v>136</v>
      </c>
      <c r="D628" s="58"/>
      <c r="E628" s="43" t="s">
        <v>160</v>
      </c>
      <c r="F628" s="199">
        <v>9300000</v>
      </c>
      <c r="G628" s="96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8"/>
      <c r="S628" s="96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8"/>
      <c r="AE628" s="96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8"/>
      <c r="AQ628" s="96"/>
      <c r="AR628" s="97"/>
      <c r="AS628" s="97"/>
      <c r="AT628" s="97"/>
      <c r="AU628" s="97"/>
      <c r="AV628" s="97"/>
      <c r="AW628" s="97"/>
      <c r="AX628" s="97"/>
      <c r="AY628" s="97"/>
      <c r="AZ628" s="97"/>
      <c r="BA628" s="97"/>
      <c r="BB628" s="98"/>
      <c r="BC628" s="96"/>
      <c r="BD628" s="97"/>
      <c r="BE628" s="97"/>
      <c r="BF628" s="97"/>
      <c r="BG628" s="97"/>
      <c r="BH628" s="97"/>
      <c r="BI628" s="97"/>
      <c r="BJ628" s="97"/>
      <c r="BK628" s="97"/>
      <c r="BL628" s="97"/>
      <c r="BM628" s="97"/>
      <c r="BN628" s="98"/>
      <c r="BO628" s="96"/>
      <c r="BP628" s="97"/>
      <c r="BQ628" s="97"/>
      <c r="BR628" s="97"/>
      <c r="BS628" s="97"/>
      <c r="BT628" s="97"/>
      <c r="BU628" s="97"/>
      <c r="BV628" s="97"/>
      <c r="BW628" s="97"/>
      <c r="BX628" s="97"/>
      <c r="BY628" s="97"/>
      <c r="BZ628" s="98"/>
      <c r="CA628" s="135"/>
      <c r="CB628" s="97"/>
      <c r="CC628" s="97"/>
      <c r="CD628" s="97"/>
      <c r="CE628" s="97"/>
      <c r="CF628" s="97"/>
      <c r="CG628" s="97"/>
      <c r="CH628" s="97"/>
      <c r="CI628" s="97"/>
      <c r="CJ628" s="97"/>
      <c r="CK628" s="97"/>
      <c r="CL628" s="98"/>
    </row>
    <row r="629" spans="1:90" x14ac:dyDescent="0.3">
      <c r="A629" s="609" t="s">
        <v>476</v>
      </c>
      <c r="B629" s="192">
        <v>438</v>
      </c>
      <c r="C629" s="56" t="s">
        <v>249</v>
      </c>
      <c r="D629" s="56" t="s">
        <v>112</v>
      </c>
      <c r="E629" s="56"/>
      <c r="F629" s="38"/>
      <c r="G629" s="76"/>
      <c r="H629" s="77"/>
      <c r="I629" s="77"/>
      <c r="J629" s="77"/>
      <c r="K629" s="77"/>
      <c r="L629" s="77"/>
      <c r="M629" s="205"/>
      <c r="N629" s="205"/>
      <c r="O629" s="205"/>
      <c r="P629" s="205"/>
      <c r="Q629" s="205"/>
      <c r="R629" s="211"/>
      <c r="S629" s="215"/>
      <c r="T629" s="205"/>
      <c r="U629" s="205"/>
      <c r="V629" s="205"/>
      <c r="W629" s="77"/>
      <c r="X629" s="77"/>
      <c r="Y629" s="77"/>
      <c r="Z629" s="77"/>
      <c r="AA629" s="77"/>
      <c r="AB629" s="77"/>
      <c r="AC629" s="77"/>
      <c r="AD629" s="78"/>
      <c r="AE629" s="76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8"/>
      <c r="AQ629" s="76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8"/>
      <c r="BC629" s="76"/>
      <c r="BD629" s="77"/>
      <c r="BE629" s="77"/>
      <c r="BF629" s="77"/>
      <c r="BG629" s="77"/>
      <c r="BH629" s="77"/>
      <c r="BI629" s="77"/>
      <c r="BJ629" s="77"/>
      <c r="BK629" s="77"/>
      <c r="BL629" s="77"/>
      <c r="BM629" s="77"/>
      <c r="BN629" s="78"/>
      <c r="BO629" s="76"/>
      <c r="BP629" s="77"/>
      <c r="BQ629" s="77"/>
      <c r="BR629" s="77"/>
      <c r="BS629" s="77"/>
      <c r="BT629" s="77"/>
      <c r="BU629" s="77"/>
      <c r="BV629" s="77"/>
      <c r="BW629" s="77"/>
      <c r="BX629" s="77"/>
      <c r="BY629" s="77"/>
      <c r="BZ629" s="78"/>
      <c r="CA629" s="133"/>
      <c r="CB629" s="77"/>
      <c r="CC629" s="77"/>
      <c r="CD629" s="77"/>
      <c r="CE629" s="77"/>
      <c r="CF629" s="77"/>
      <c r="CG629" s="77"/>
      <c r="CH629" s="77"/>
      <c r="CI629" s="77"/>
      <c r="CJ629" s="77"/>
      <c r="CK629" s="77"/>
      <c r="CL629" s="78"/>
    </row>
    <row r="630" spans="1:90" x14ac:dyDescent="0.3">
      <c r="A630" s="610"/>
      <c r="B630" s="197"/>
      <c r="C630" s="60"/>
      <c r="D630" s="60"/>
      <c r="E630" s="60"/>
      <c r="F630" s="39"/>
      <c r="G630" s="84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6"/>
      <c r="S630" s="84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6"/>
      <c r="AE630" s="84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6"/>
      <c r="AQ630" s="84"/>
      <c r="AR630" s="85"/>
      <c r="AS630" s="85"/>
      <c r="AT630" s="85"/>
      <c r="AU630" s="85"/>
      <c r="AV630" s="85"/>
      <c r="AW630" s="85"/>
      <c r="AX630" s="85"/>
      <c r="AY630" s="85"/>
      <c r="AZ630" s="85"/>
      <c r="BA630" s="85"/>
      <c r="BB630" s="86"/>
      <c r="BC630" s="84"/>
      <c r="BD630" s="85"/>
      <c r="BE630" s="85"/>
      <c r="BF630" s="85"/>
      <c r="BG630" s="85"/>
      <c r="BH630" s="85"/>
      <c r="BI630" s="85"/>
      <c r="BJ630" s="85"/>
      <c r="BK630" s="85"/>
      <c r="BL630" s="85"/>
      <c r="BM630" s="85"/>
      <c r="BN630" s="86"/>
      <c r="BO630" s="84"/>
      <c r="BP630" s="85"/>
      <c r="BQ630" s="85"/>
      <c r="BR630" s="85"/>
      <c r="BS630" s="85"/>
      <c r="BT630" s="85"/>
      <c r="BU630" s="85"/>
      <c r="BV630" s="85"/>
      <c r="BW630" s="85"/>
      <c r="BX630" s="85"/>
      <c r="BY630" s="85"/>
      <c r="BZ630" s="86"/>
      <c r="CA630" s="134"/>
      <c r="CB630" s="85"/>
      <c r="CC630" s="85"/>
      <c r="CD630" s="85"/>
      <c r="CE630" s="85"/>
      <c r="CF630" s="85"/>
      <c r="CG630" s="85"/>
      <c r="CH630" s="85"/>
      <c r="CI630" s="85"/>
      <c r="CJ630" s="85"/>
      <c r="CK630" s="85"/>
      <c r="CL630" s="86"/>
    </row>
    <row r="631" spans="1:90" x14ac:dyDescent="0.3">
      <c r="A631" s="610"/>
      <c r="B631" s="197"/>
      <c r="C631" s="60"/>
      <c r="D631" s="60" t="s">
        <v>113</v>
      </c>
      <c r="E631" s="60"/>
      <c r="F631" s="39"/>
      <c r="G631" s="84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6"/>
      <c r="S631" s="84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1"/>
      <c r="AE631" s="84"/>
      <c r="AF631" s="85"/>
      <c r="AG631" s="85"/>
      <c r="AH631" s="82"/>
      <c r="AI631" s="82"/>
      <c r="AJ631" s="82"/>
      <c r="AK631" s="82"/>
      <c r="AL631" s="82"/>
      <c r="AM631" s="82"/>
      <c r="AN631" s="82"/>
      <c r="AO631" s="82"/>
      <c r="AP631" s="83"/>
      <c r="AQ631" s="84"/>
      <c r="AR631" s="85"/>
      <c r="AS631" s="85"/>
      <c r="AT631" s="85"/>
      <c r="AU631" s="85"/>
      <c r="AV631" s="85"/>
      <c r="AW631" s="85"/>
      <c r="AX631" s="85"/>
      <c r="AY631" s="85"/>
      <c r="AZ631" s="85"/>
      <c r="BA631" s="85"/>
      <c r="BB631" s="86"/>
      <c r="BC631" s="84"/>
      <c r="BD631" s="85"/>
      <c r="BE631" s="85"/>
      <c r="BF631" s="85"/>
      <c r="BG631" s="85"/>
      <c r="BH631" s="85"/>
      <c r="BI631" s="85"/>
      <c r="BJ631" s="85"/>
      <c r="BK631" s="85"/>
      <c r="BL631" s="85"/>
      <c r="BM631" s="85"/>
      <c r="BN631" s="86"/>
      <c r="BO631" s="84"/>
      <c r="BP631" s="85"/>
      <c r="BQ631" s="85"/>
      <c r="BR631" s="85"/>
      <c r="BS631" s="85"/>
      <c r="BT631" s="85"/>
      <c r="BU631" s="85"/>
      <c r="BV631" s="85"/>
      <c r="BW631" s="85"/>
      <c r="BX631" s="85"/>
      <c r="BY631" s="85"/>
      <c r="BZ631" s="86"/>
      <c r="CA631" s="134"/>
      <c r="CB631" s="85"/>
      <c r="CC631" s="85"/>
      <c r="CD631" s="85"/>
      <c r="CE631" s="85"/>
      <c r="CF631" s="85"/>
      <c r="CG631" s="85"/>
      <c r="CH631" s="85"/>
      <c r="CI631" s="85"/>
      <c r="CJ631" s="85"/>
      <c r="CK631" s="85"/>
      <c r="CL631" s="86"/>
    </row>
    <row r="632" spans="1:90" ht="15" thickBot="1" x14ac:dyDescent="0.35">
      <c r="A632" s="611"/>
      <c r="B632" s="193"/>
      <c r="C632" s="58" t="s">
        <v>136</v>
      </c>
      <c r="D632" s="58"/>
      <c r="E632" s="43" t="s">
        <v>160</v>
      </c>
      <c r="F632" s="199">
        <v>18200000</v>
      </c>
      <c r="G632" s="96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8"/>
      <c r="S632" s="96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8"/>
      <c r="AE632" s="96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8"/>
      <c r="AQ632" s="96"/>
      <c r="AR632" s="97"/>
      <c r="AS632" s="97"/>
      <c r="AT632" s="97"/>
      <c r="AU632" s="97"/>
      <c r="AV632" s="97"/>
      <c r="AW632" s="97"/>
      <c r="AX632" s="97"/>
      <c r="AY632" s="97"/>
      <c r="AZ632" s="97"/>
      <c r="BA632" s="97"/>
      <c r="BB632" s="98"/>
      <c r="BC632" s="96"/>
      <c r="BD632" s="97"/>
      <c r="BE632" s="97"/>
      <c r="BF632" s="97"/>
      <c r="BG632" s="97"/>
      <c r="BH632" s="97"/>
      <c r="BI632" s="97"/>
      <c r="BJ632" s="97"/>
      <c r="BK632" s="97"/>
      <c r="BL632" s="97"/>
      <c r="BM632" s="97"/>
      <c r="BN632" s="98"/>
      <c r="BO632" s="96"/>
      <c r="BP632" s="97"/>
      <c r="BQ632" s="97"/>
      <c r="BR632" s="97"/>
      <c r="BS632" s="97"/>
      <c r="BT632" s="97"/>
      <c r="BU632" s="97"/>
      <c r="BV632" s="97"/>
      <c r="BW632" s="97"/>
      <c r="BX632" s="97"/>
      <c r="BY632" s="97"/>
      <c r="BZ632" s="98"/>
      <c r="CA632" s="135"/>
      <c r="CB632" s="97"/>
      <c r="CC632" s="97"/>
      <c r="CD632" s="97"/>
      <c r="CE632" s="97"/>
      <c r="CF632" s="97"/>
      <c r="CG632" s="97"/>
      <c r="CH632" s="97"/>
      <c r="CI632" s="97"/>
      <c r="CJ632" s="97"/>
      <c r="CK632" s="97"/>
      <c r="CL632" s="98"/>
    </row>
    <row r="633" spans="1:90" x14ac:dyDescent="0.3">
      <c r="A633" s="612" t="s">
        <v>477</v>
      </c>
      <c r="B633" s="197">
        <v>446</v>
      </c>
      <c r="C633" s="60" t="s">
        <v>142</v>
      </c>
      <c r="D633" s="60" t="s">
        <v>112</v>
      </c>
      <c r="E633" s="60"/>
      <c r="F633" s="39"/>
      <c r="G633" s="76">
        <v>1</v>
      </c>
      <c r="H633" s="77">
        <v>2</v>
      </c>
      <c r="I633" s="77">
        <v>3</v>
      </c>
      <c r="J633" s="77">
        <v>4</v>
      </c>
      <c r="K633" s="77">
        <v>5</v>
      </c>
      <c r="L633" s="77">
        <v>6</v>
      </c>
      <c r="M633" s="77">
        <v>7</v>
      </c>
      <c r="N633" s="77">
        <v>8</v>
      </c>
      <c r="O633" s="77">
        <v>9</v>
      </c>
      <c r="P633" s="77">
        <v>10</v>
      </c>
      <c r="Q633" s="77">
        <v>11</v>
      </c>
      <c r="R633" s="78">
        <v>12</v>
      </c>
      <c r="S633" s="76">
        <v>1</v>
      </c>
      <c r="T633" s="77">
        <v>2</v>
      </c>
      <c r="U633" s="77">
        <v>3</v>
      </c>
      <c r="V633" s="77">
        <v>4</v>
      </c>
      <c r="W633" s="77">
        <v>5</v>
      </c>
      <c r="X633" s="77">
        <v>6</v>
      </c>
      <c r="Y633" s="77">
        <v>7</v>
      </c>
      <c r="Z633" s="77">
        <v>8</v>
      </c>
      <c r="AA633" s="77">
        <v>9</v>
      </c>
      <c r="AB633" s="77">
        <v>10</v>
      </c>
      <c r="AC633" s="77">
        <v>11</v>
      </c>
      <c r="AD633" s="78">
        <v>12</v>
      </c>
      <c r="AE633" s="76">
        <v>1</v>
      </c>
      <c r="AF633" s="77">
        <v>2</v>
      </c>
      <c r="AG633" s="77">
        <v>3</v>
      </c>
      <c r="AH633" s="77">
        <v>4</v>
      </c>
      <c r="AI633" s="77">
        <v>5</v>
      </c>
      <c r="AJ633" s="77">
        <v>6</v>
      </c>
      <c r="AK633" s="77">
        <v>7</v>
      </c>
      <c r="AL633" s="77">
        <v>8</v>
      </c>
      <c r="AM633" s="77">
        <v>9</v>
      </c>
      <c r="AN633" s="77">
        <v>10</v>
      </c>
      <c r="AO633" s="77">
        <v>11</v>
      </c>
      <c r="AP633" s="78">
        <v>12</v>
      </c>
      <c r="AQ633" s="76">
        <v>1</v>
      </c>
      <c r="AR633" s="77">
        <v>2</v>
      </c>
      <c r="AS633" s="77">
        <v>3</v>
      </c>
      <c r="AT633" s="77">
        <v>4</v>
      </c>
      <c r="AU633" s="77">
        <v>5</v>
      </c>
      <c r="AV633" s="77">
        <v>6</v>
      </c>
      <c r="AW633" s="77">
        <v>7</v>
      </c>
      <c r="AX633" s="77">
        <v>8</v>
      </c>
      <c r="AY633" s="77">
        <v>9</v>
      </c>
      <c r="AZ633" s="77">
        <v>10</v>
      </c>
      <c r="BA633" s="77">
        <v>11</v>
      </c>
      <c r="BB633" s="78">
        <v>12</v>
      </c>
      <c r="BC633" s="76">
        <v>1</v>
      </c>
      <c r="BD633" s="77">
        <v>2</v>
      </c>
      <c r="BE633" s="77">
        <v>3</v>
      </c>
      <c r="BF633" s="77">
        <v>4</v>
      </c>
      <c r="BG633" s="77">
        <v>5</v>
      </c>
      <c r="BH633" s="77">
        <v>6</v>
      </c>
      <c r="BI633" s="77">
        <v>7</v>
      </c>
      <c r="BJ633" s="77">
        <v>8</v>
      </c>
      <c r="BK633" s="77">
        <v>9</v>
      </c>
      <c r="BL633" s="77">
        <v>10</v>
      </c>
      <c r="BM633" s="77">
        <v>11</v>
      </c>
      <c r="BN633" s="78">
        <v>12</v>
      </c>
      <c r="BO633" s="76">
        <v>1</v>
      </c>
      <c r="BP633" s="77">
        <v>2</v>
      </c>
      <c r="BQ633" s="77">
        <v>3</v>
      </c>
      <c r="BR633" s="77">
        <v>4</v>
      </c>
      <c r="BS633" s="77">
        <v>5</v>
      </c>
      <c r="BT633" s="77">
        <v>6</v>
      </c>
      <c r="BU633" s="77">
        <v>7</v>
      </c>
      <c r="BV633" s="77">
        <v>8</v>
      </c>
      <c r="BW633" s="77">
        <v>9</v>
      </c>
      <c r="BX633" s="77">
        <v>10</v>
      </c>
      <c r="BY633" s="77">
        <v>11</v>
      </c>
      <c r="BZ633" s="78">
        <v>12</v>
      </c>
      <c r="CA633" s="133">
        <v>1</v>
      </c>
      <c r="CB633" s="77">
        <v>2</v>
      </c>
      <c r="CC633" s="77">
        <v>3</v>
      </c>
      <c r="CD633" s="77">
        <v>4</v>
      </c>
      <c r="CE633" s="77">
        <v>5</v>
      </c>
      <c r="CF633" s="77">
        <v>6</v>
      </c>
      <c r="CG633" s="77">
        <v>7</v>
      </c>
      <c r="CH633" s="77">
        <v>8</v>
      </c>
      <c r="CI633" s="77">
        <v>9</v>
      </c>
      <c r="CJ633" s="77">
        <v>10</v>
      </c>
      <c r="CK633" s="77">
        <v>11</v>
      </c>
      <c r="CL633" s="78">
        <v>12</v>
      </c>
    </row>
    <row r="634" spans="1:90" x14ac:dyDescent="0.3">
      <c r="A634" s="613"/>
      <c r="B634" s="197"/>
      <c r="C634" s="60"/>
      <c r="D634" s="60"/>
      <c r="E634" s="60"/>
      <c r="F634" s="39"/>
      <c r="G634" s="84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6"/>
      <c r="S634" s="84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6"/>
      <c r="AE634" s="84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6"/>
      <c r="AQ634" s="84"/>
      <c r="AR634" s="85"/>
      <c r="AS634" s="85"/>
      <c r="AT634" s="85"/>
      <c r="AU634" s="85"/>
      <c r="AV634" s="85"/>
      <c r="AW634" s="85"/>
      <c r="AX634" s="85"/>
      <c r="AY634" s="85"/>
      <c r="AZ634" s="85"/>
      <c r="BA634" s="85"/>
      <c r="BB634" s="86"/>
      <c r="BC634" s="84"/>
      <c r="BD634" s="85"/>
      <c r="BE634" s="85"/>
      <c r="BF634" s="85"/>
      <c r="BG634" s="85"/>
      <c r="BH634" s="85"/>
      <c r="BI634" s="85"/>
      <c r="BJ634" s="85"/>
      <c r="BK634" s="85"/>
      <c r="BL634" s="85"/>
      <c r="BM634" s="85"/>
      <c r="BN634" s="86"/>
      <c r="BO634" s="84"/>
      <c r="BP634" s="85"/>
      <c r="BQ634" s="85"/>
      <c r="BR634" s="85"/>
      <c r="BS634" s="85"/>
      <c r="BT634" s="85"/>
      <c r="BU634" s="85"/>
      <c r="BV634" s="85"/>
      <c r="BW634" s="85"/>
      <c r="BX634" s="85"/>
      <c r="BY634" s="85"/>
      <c r="BZ634" s="86"/>
      <c r="CA634" s="134"/>
      <c r="CB634" s="85"/>
      <c r="CC634" s="85"/>
      <c r="CD634" s="85"/>
      <c r="CE634" s="85"/>
      <c r="CF634" s="85"/>
      <c r="CG634" s="85"/>
      <c r="CH634" s="85"/>
      <c r="CI634" s="85"/>
      <c r="CJ634" s="85"/>
      <c r="CK634" s="85"/>
      <c r="CL634" s="85"/>
    </row>
    <row r="635" spans="1:90" x14ac:dyDescent="0.3">
      <c r="A635" s="613"/>
      <c r="B635" s="197"/>
      <c r="C635" s="60"/>
      <c r="D635" s="60"/>
      <c r="E635" s="60"/>
      <c r="F635" s="39"/>
      <c r="G635" s="84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6"/>
      <c r="S635" s="84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6"/>
      <c r="AE635" s="84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6"/>
      <c r="AQ635" s="84"/>
      <c r="AR635" s="85"/>
      <c r="AS635" s="85"/>
      <c r="AT635" s="85"/>
      <c r="AU635" s="85"/>
      <c r="AV635" s="85"/>
      <c r="AW635" s="85"/>
      <c r="AX635" s="85"/>
      <c r="AY635" s="85"/>
      <c r="AZ635" s="85"/>
      <c r="BA635" s="85"/>
      <c r="BB635" s="86"/>
      <c r="BC635" s="84"/>
      <c r="BD635" s="85"/>
      <c r="BE635" s="85"/>
      <c r="BF635" s="85"/>
      <c r="BG635" s="85"/>
      <c r="BH635" s="85"/>
      <c r="BI635" s="85"/>
      <c r="BJ635" s="85"/>
      <c r="BK635" s="85"/>
      <c r="BL635" s="85"/>
      <c r="BM635" s="85"/>
      <c r="BN635" s="86"/>
      <c r="BO635" s="84"/>
      <c r="BP635" s="85"/>
      <c r="BQ635" s="85"/>
      <c r="BR635" s="85"/>
      <c r="BS635" s="85"/>
      <c r="BT635" s="85"/>
      <c r="BU635" s="85"/>
      <c r="BV635" s="85"/>
      <c r="BW635" s="85"/>
      <c r="BX635" s="85"/>
      <c r="BY635" s="85"/>
      <c r="BZ635" s="86"/>
      <c r="CA635" s="134"/>
      <c r="CB635" s="85"/>
      <c r="CC635" s="85"/>
      <c r="CD635" s="85"/>
      <c r="CE635" s="85"/>
      <c r="CF635" s="85"/>
      <c r="CG635" s="85"/>
      <c r="CH635" s="85"/>
      <c r="CI635" s="85"/>
      <c r="CJ635" s="85"/>
      <c r="CK635" s="85"/>
      <c r="CL635" s="85"/>
    </row>
    <row r="636" spans="1:90" x14ac:dyDescent="0.3">
      <c r="A636" s="613"/>
      <c r="B636" s="197"/>
      <c r="C636" s="60"/>
      <c r="D636" s="60" t="s">
        <v>113</v>
      </c>
      <c r="E636" s="60"/>
      <c r="F636" s="39"/>
      <c r="G636" s="84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6"/>
      <c r="S636" s="84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6"/>
      <c r="AE636" s="84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6"/>
      <c r="AQ636" s="84"/>
      <c r="AR636" s="85"/>
      <c r="AS636" s="85"/>
      <c r="AT636" s="85"/>
      <c r="AU636" s="85"/>
      <c r="AV636" s="85"/>
      <c r="AW636" s="85"/>
      <c r="AX636" s="85"/>
      <c r="AY636" s="85"/>
      <c r="AZ636" s="85"/>
      <c r="BA636" s="85"/>
      <c r="BB636" s="86"/>
      <c r="BC636" s="84"/>
      <c r="BD636" s="85"/>
      <c r="BE636" s="85"/>
      <c r="BF636" s="85"/>
      <c r="BG636" s="85"/>
      <c r="BH636" s="85"/>
      <c r="BI636" s="85"/>
      <c r="BJ636" s="85"/>
      <c r="BK636" s="85"/>
      <c r="BL636" s="85"/>
      <c r="BM636" s="85"/>
      <c r="BN636" s="86"/>
      <c r="BO636" s="84"/>
      <c r="BP636" s="85"/>
      <c r="BQ636" s="85"/>
      <c r="BR636" s="85"/>
      <c r="BS636" s="85"/>
      <c r="BT636" s="85"/>
      <c r="BU636" s="85"/>
      <c r="BV636" s="85"/>
      <c r="BW636" s="85"/>
      <c r="BX636" s="85"/>
      <c r="BY636" s="85"/>
      <c r="BZ636" s="86"/>
      <c r="CA636" s="134"/>
      <c r="CB636" s="85"/>
      <c r="CC636" s="85"/>
      <c r="CD636" s="85"/>
      <c r="CE636" s="85"/>
      <c r="CF636" s="85"/>
      <c r="CG636" s="85"/>
      <c r="CH636" s="85"/>
      <c r="CI636" s="85"/>
      <c r="CJ636" s="85"/>
      <c r="CK636" s="85"/>
      <c r="CL636" s="85"/>
    </row>
    <row r="637" spans="1:90" ht="15" thickBot="1" x14ac:dyDescent="0.35">
      <c r="A637" s="614"/>
      <c r="B637" s="197"/>
      <c r="C637" s="60" t="s">
        <v>143</v>
      </c>
      <c r="D637" s="60"/>
      <c r="E637" s="204" t="s">
        <v>160</v>
      </c>
      <c r="F637" s="198">
        <v>124095000</v>
      </c>
      <c r="G637" s="145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40"/>
      <c r="S637" s="145"/>
      <c r="T637" s="124"/>
      <c r="U637" s="124"/>
      <c r="V637" s="124"/>
      <c r="W637" s="124"/>
      <c r="X637" s="124"/>
      <c r="Y637" s="124"/>
      <c r="Z637" s="124"/>
      <c r="AA637" s="124"/>
      <c r="AB637" s="124"/>
      <c r="AC637" s="124"/>
      <c r="AD637" s="140"/>
      <c r="AE637" s="145"/>
      <c r="AF637" s="124"/>
      <c r="AG637" s="124"/>
      <c r="AH637" s="124"/>
      <c r="AI637" s="124"/>
      <c r="AJ637" s="124"/>
      <c r="AK637" s="124"/>
      <c r="AL637" s="124"/>
      <c r="AM637" s="124"/>
      <c r="AN637" s="124"/>
      <c r="AO637" s="124"/>
      <c r="AP637" s="140"/>
      <c r="AQ637" s="145"/>
      <c r="AR637" s="124"/>
      <c r="AS637" s="124"/>
      <c r="AT637" s="124"/>
      <c r="AU637" s="124"/>
      <c r="AV637" s="124"/>
      <c r="AW637" s="124"/>
      <c r="AX637" s="124"/>
      <c r="AY637" s="124"/>
      <c r="AZ637" s="124"/>
      <c r="BA637" s="124"/>
      <c r="BB637" s="140"/>
      <c r="BC637" s="145"/>
      <c r="BD637" s="124"/>
      <c r="BE637" s="124"/>
      <c r="BF637" s="124"/>
      <c r="BG637" s="124"/>
      <c r="BH637" s="124"/>
      <c r="BI637" s="124"/>
      <c r="BJ637" s="124"/>
      <c r="BK637" s="124"/>
      <c r="BL637" s="124"/>
      <c r="BM637" s="124"/>
      <c r="BN637" s="140"/>
      <c r="BO637" s="145"/>
      <c r="BP637" s="124"/>
      <c r="BQ637" s="124"/>
      <c r="BR637" s="124"/>
      <c r="BS637" s="124"/>
      <c r="BT637" s="124"/>
      <c r="BU637" s="124"/>
      <c r="BV637" s="124"/>
      <c r="BW637" s="124"/>
      <c r="BX637" s="124"/>
      <c r="BY637" s="124"/>
      <c r="BZ637" s="140"/>
      <c r="CA637" s="132"/>
      <c r="CB637" s="124"/>
      <c r="CC637" s="124"/>
      <c r="CD637" s="124"/>
      <c r="CE637" s="124"/>
      <c r="CF637" s="124"/>
      <c r="CG637" s="124"/>
      <c r="CH637" s="124"/>
      <c r="CI637" s="124"/>
      <c r="CJ637" s="124"/>
      <c r="CK637" s="124"/>
      <c r="CL637" s="124"/>
    </row>
    <row r="638" spans="1:90" x14ac:dyDescent="0.3">
      <c r="A638" s="609" t="s">
        <v>477</v>
      </c>
      <c r="B638" s="192">
        <v>447</v>
      </c>
      <c r="C638" s="56" t="s">
        <v>147</v>
      </c>
      <c r="D638" s="56" t="s">
        <v>112</v>
      </c>
      <c r="E638" s="56"/>
      <c r="F638" s="38"/>
      <c r="G638" s="76">
        <v>1</v>
      </c>
      <c r="H638" s="77">
        <v>2</v>
      </c>
      <c r="I638" s="77">
        <v>3</v>
      </c>
      <c r="J638" s="77">
        <v>4</v>
      </c>
      <c r="K638" s="77">
        <v>5</v>
      </c>
      <c r="L638" s="77">
        <v>6</v>
      </c>
      <c r="M638" s="77">
        <v>7</v>
      </c>
      <c r="N638" s="77">
        <v>8</v>
      </c>
      <c r="O638" s="77">
        <v>9</v>
      </c>
      <c r="P638" s="77">
        <v>10</v>
      </c>
      <c r="Q638" s="77">
        <v>11</v>
      </c>
      <c r="R638" s="78">
        <v>12</v>
      </c>
      <c r="S638" s="76">
        <v>1</v>
      </c>
      <c r="T638" s="77">
        <v>2</v>
      </c>
      <c r="U638" s="77">
        <v>3</v>
      </c>
      <c r="V638" s="77">
        <v>4</v>
      </c>
      <c r="W638" s="77">
        <v>5</v>
      </c>
      <c r="X638" s="77">
        <v>6</v>
      </c>
      <c r="Y638" s="77">
        <v>7</v>
      </c>
      <c r="Z638" s="77">
        <v>8</v>
      </c>
      <c r="AA638" s="77">
        <v>9</v>
      </c>
      <c r="AB638" s="77">
        <v>10</v>
      </c>
      <c r="AC638" s="77">
        <v>11</v>
      </c>
      <c r="AD638" s="78">
        <v>12</v>
      </c>
      <c r="AE638" s="76">
        <v>1</v>
      </c>
      <c r="AF638" s="77">
        <v>2</v>
      </c>
      <c r="AG638" s="77">
        <v>3</v>
      </c>
      <c r="AH638" s="77">
        <v>4</v>
      </c>
      <c r="AI638" s="77">
        <v>5</v>
      </c>
      <c r="AJ638" s="77">
        <v>6</v>
      </c>
      <c r="AK638" s="77">
        <v>7</v>
      </c>
      <c r="AL638" s="77">
        <v>8</v>
      </c>
      <c r="AM638" s="77">
        <v>9</v>
      </c>
      <c r="AN638" s="77">
        <v>10</v>
      </c>
      <c r="AO638" s="77">
        <v>11</v>
      </c>
      <c r="AP638" s="78">
        <v>12</v>
      </c>
      <c r="AQ638" s="76">
        <v>1</v>
      </c>
      <c r="AR638" s="77">
        <v>2</v>
      </c>
      <c r="AS638" s="77">
        <v>3</v>
      </c>
      <c r="AT638" s="77">
        <v>4</v>
      </c>
      <c r="AU638" s="77">
        <v>5</v>
      </c>
      <c r="AV638" s="77">
        <v>6</v>
      </c>
      <c r="AW638" s="77">
        <v>7</v>
      </c>
      <c r="AX638" s="77">
        <v>8</v>
      </c>
      <c r="AY638" s="77">
        <v>9</v>
      </c>
      <c r="AZ638" s="77">
        <v>10</v>
      </c>
      <c r="BA638" s="77">
        <v>11</v>
      </c>
      <c r="BB638" s="78">
        <v>12</v>
      </c>
      <c r="BC638" s="76">
        <v>1</v>
      </c>
      <c r="BD638" s="77">
        <v>2</v>
      </c>
      <c r="BE638" s="77">
        <v>3</v>
      </c>
      <c r="BF638" s="77">
        <v>4</v>
      </c>
      <c r="BG638" s="77">
        <v>5</v>
      </c>
      <c r="BH638" s="77">
        <v>6</v>
      </c>
      <c r="BI638" s="77">
        <v>7</v>
      </c>
      <c r="BJ638" s="77">
        <v>8</v>
      </c>
      <c r="BK638" s="77">
        <v>9</v>
      </c>
      <c r="BL638" s="77">
        <v>10</v>
      </c>
      <c r="BM638" s="77">
        <v>11</v>
      </c>
      <c r="BN638" s="78">
        <v>12</v>
      </c>
      <c r="BO638" s="76">
        <v>1</v>
      </c>
      <c r="BP638" s="77">
        <v>2</v>
      </c>
      <c r="BQ638" s="77">
        <v>3</v>
      </c>
      <c r="BR638" s="77">
        <v>4</v>
      </c>
      <c r="BS638" s="77">
        <v>5</v>
      </c>
      <c r="BT638" s="77">
        <v>6</v>
      </c>
      <c r="BU638" s="77">
        <v>7</v>
      </c>
      <c r="BV638" s="77">
        <v>8</v>
      </c>
      <c r="BW638" s="77">
        <v>9</v>
      </c>
      <c r="BX638" s="77">
        <v>10</v>
      </c>
      <c r="BY638" s="77">
        <v>11</v>
      </c>
      <c r="BZ638" s="78">
        <v>12</v>
      </c>
      <c r="CA638" s="133">
        <v>1</v>
      </c>
      <c r="CB638" s="77">
        <v>2</v>
      </c>
      <c r="CC638" s="77">
        <v>3</v>
      </c>
      <c r="CD638" s="77">
        <v>4</v>
      </c>
      <c r="CE638" s="77">
        <v>5</v>
      </c>
      <c r="CF638" s="77">
        <v>6</v>
      </c>
      <c r="CG638" s="77">
        <v>7</v>
      </c>
      <c r="CH638" s="77">
        <v>8</v>
      </c>
      <c r="CI638" s="77">
        <v>9</v>
      </c>
      <c r="CJ638" s="77">
        <v>10</v>
      </c>
      <c r="CK638" s="77">
        <v>11</v>
      </c>
      <c r="CL638" s="78">
        <v>12</v>
      </c>
    </row>
    <row r="639" spans="1:90" x14ac:dyDescent="0.3">
      <c r="A639" s="610"/>
      <c r="B639" s="197"/>
      <c r="C639" s="60"/>
      <c r="D639" s="60"/>
      <c r="E639" s="60"/>
      <c r="F639" s="39"/>
      <c r="G639" s="84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6"/>
      <c r="S639" s="84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6"/>
      <c r="AE639" s="84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6"/>
      <c r="AQ639" s="84"/>
      <c r="AR639" s="85"/>
      <c r="AS639" s="85"/>
      <c r="AT639" s="85"/>
      <c r="AU639" s="85"/>
      <c r="AV639" s="85"/>
      <c r="AW639" s="85"/>
      <c r="AX639" s="85"/>
      <c r="AY639" s="85"/>
      <c r="AZ639" s="85"/>
      <c r="BA639" s="85"/>
      <c r="BB639" s="86"/>
      <c r="BC639" s="84"/>
      <c r="BD639" s="85"/>
      <c r="BE639" s="85"/>
      <c r="BF639" s="85"/>
      <c r="BG639" s="85"/>
      <c r="BH639" s="85"/>
      <c r="BI639" s="85"/>
      <c r="BJ639" s="85"/>
      <c r="BK639" s="85"/>
      <c r="BL639" s="85"/>
      <c r="BM639" s="85"/>
      <c r="BN639" s="86"/>
      <c r="BO639" s="84"/>
      <c r="BP639" s="85"/>
      <c r="BQ639" s="85"/>
      <c r="BR639" s="85"/>
      <c r="BS639" s="85"/>
      <c r="BT639" s="85"/>
      <c r="BU639" s="85"/>
      <c r="BV639" s="85"/>
      <c r="BW639" s="85"/>
      <c r="BX639" s="85"/>
      <c r="BY639" s="85"/>
      <c r="BZ639" s="86"/>
      <c r="CA639" s="134"/>
      <c r="CB639" s="85"/>
      <c r="CC639" s="85"/>
      <c r="CD639" s="85"/>
      <c r="CE639" s="85"/>
      <c r="CF639" s="85"/>
      <c r="CG639" s="85"/>
      <c r="CH639" s="85"/>
      <c r="CI639" s="85"/>
      <c r="CJ639" s="85"/>
      <c r="CK639" s="85"/>
      <c r="CL639" s="86"/>
    </row>
    <row r="640" spans="1:90" x14ac:dyDescent="0.3">
      <c r="A640" s="610"/>
      <c r="B640" s="197"/>
      <c r="C640" s="60"/>
      <c r="D640" s="60"/>
      <c r="E640" s="60"/>
      <c r="F640" s="39"/>
      <c r="G640" s="84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6"/>
      <c r="S640" s="84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6"/>
      <c r="AE640" s="84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6"/>
      <c r="AQ640" s="84"/>
      <c r="AR640" s="85"/>
      <c r="AS640" s="85"/>
      <c r="AT640" s="85"/>
      <c r="AU640" s="85"/>
      <c r="AV640" s="85"/>
      <c r="AW640" s="85"/>
      <c r="AX640" s="85"/>
      <c r="AY640" s="85"/>
      <c r="AZ640" s="85"/>
      <c r="BA640" s="85"/>
      <c r="BB640" s="86"/>
      <c r="BC640" s="84"/>
      <c r="BD640" s="85"/>
      <c r="BE640" s="85"/>
      <c r="BF640" s="85"/>
      <c r="BG640" s="85"/>
      <c r="BH640" s="85"/>
      <c r="BI640" s="85"/>
      <c r="BJ640" s="85"/>
      <c r="BK640" s="85"/>
      <c r="BL640" s="85"/>
      <c r="BM640" s="85"/>
      <c r="BN640" s="86"/>
      <c r="BO640" s="84"/>
      <c r="BP640" s="85"/>
      <c r="BQ640" s="85"/>
      <c r="BR640" s="85"/>
      <c r="BS640" s="85"/>
      <c r="BT640" s="85"/>
      <c r="BU640" s="85"/>
      <c r="BV640" s="85"/>
      <c r="BW640" s="85"/>
      <c r="BX640" s="85"/>
      <c r="BY640" s="85"/>
      <c r="BZ640" s="86"/>
      <c r="CA640" s="134"/>
      <c r="CB640" s="85"/>
      <c r="CC640" s="85"/>
      <c r="CD640" s="85"/>
      <c r="CE640" s="85"/>
      <c r="CF640" s="85"/>
      <c r="CG640" s="85"/>
      <c r="CH640" s="85"/>
      <c r="CI640" s="85"/>
      <c r="CJ640" s="85"/>
      <c r="CK640" s="85"/>
      <c r="CL640" s="86"/>
    </row>
    <row r="641" spans="1:90" x14ac:dyDescent="0.3">
      <c r="A641" s="610"/>
      <c r="B641" s="197"/>
      <c r="C641" s="60"/>
      <c r="D641" s="60"/>
      <c r="E641" s="60"/>
      <c r="F641" s="39"/>
      <c r="G641" s="84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6"/>
      <c r="S641" s="84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6"/>
      <c r="AE641" s="84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6"/>
      <c r="AQ641" s="84"/>
      <c r="AR641" s="85"/>
      <c r="AS641" s="85"/>
      <c r="AT641" s="85"/>
      <c r="AU641" s="85"/>
      <c r="AV641" s="85"/>
      <c r="AW641" s="85"/>
      <c r="AX641" s="85"/>
      <c r="AY641" s="85"/>
      <c r="AZ641" s="85"/>
      <c r="BA641" s="85"/>
      <c r="BB641" s="86"/>
      <c r="BC641" s="84"/>
      <c r="BD641" s="85"/>
      <c r="BE641" s="85"/>
      <c r="BF641" s="85"/>
      <c r="BG641" s="85"/>
      <c r="BH641" s="85"/>
      <c r="BI641" s="85"/>
      <c r="BJ641" s="85"/>
      <c r="BK641" s="85"/>
      <c r="BL641" s="85"/>
      <c r="BM641" s="85"/>
      <c r="BN641" s="86"/>
      <c r="BO641" s="84"/>
      <c r="BP641" s="85"/>
      <c r="BQ641" s="85"/>
      <c r="BR641" s="85"/>
      <c r="BS641" s="85"/>
      <c r="BT641" s="85"/>
      <c r="BU641" s="85"/>
      <c r="BV641" s="85"/>
      <c r="BW641" s="85"/>
      <c r="BX641" s="85"/>
      <c r="BY641" s="85"/>
      <c r="BZ641" s="86"/>
      <c r="CA641" s="134"/>
      <c r="CB641" s="85"/>
      <c r="CC641" s="85"/>
      <c r="CD641" s="85"/>
      <c r="CE641" s="85"/>
      <c r="CF641" s="85"/>
      <c r="CG641" s="85"/>
      <c r="CH641" s="85"/>
      <c r="CI641" s="85"/>
      <c r="CJ641" s="85"/>
      <c r="CK641" s="85"/>
      <c r="CL641" s="86"/>
    </row>
    <row r="642" spans="1:90" x14ac:dyDescent="0.3">
      <c r="A642" s="610"/>
      <c r="B642" s="197"/>
      <c r="C642" s="60"/>
      <c r="D642" s="60" t="s">
        <v>113</v>
      </c>
      <c r="E642" s="60"/>
      <c r="F642" s="39"/>
      <c r="G642" s="84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6"/>
      <c r="S642" s="84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6"/>
      <c r="AE642" s="84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6"/>
      <c r="AQ642" s="84"/>
      <c r="AR642" s="85"/>
      <c r="AS642" s="85"/>
      <c r="AT642" s="85"/>
      <c r="AU642" s="85"/>
      <c r="AV642" s="85"/>
      <c r="AW642" s="85"/>
      <c r="AX642" s="85"/>
      <c r="AY642" s="85"/>
      <c r="AZ642" s="85"/>
      <c r="BA642" s="85"/>
      <c r="BB642" s="86"/>
      <c r="BC642" s="84"/>
      <c r="BD642" s="85"/>
      <c r="BE642" s="85"/>
      <c r="BF642" s="85"/>
      <c r="BG642" s="85"/>
      <c r="BH642" s="85"/>
      <c r="BI642" s="85"/>
      <c r="BJ642" s="85"/>
      <c r="BK642" s="85"/>
      <c r="BL642" s="85"/>
      <c r="BM642" s="85"/>
      <c r="BN642" s="86"/>
      <c r="BO642" s="84"/>
      <c r="BP642" s="85"/>
      <c r="BQ642" s="85"/>
      <c r="BR642" s="85"/>
      <c r="BS642" s="85"/>
      <c r="BT642" s="85"/>
      <c r="BU642" s="85"/>
      <c r="BV642" s="85"/>
      <c r="BW642" s="85"/>
      <c r="BX642" s="85"/>
      <c r="BY642" s="85"/>
      <c r="BZ642" s="86"/>
      <c r="CA642" s="134"/>
      <c r="CB642" s="85"/>
      <c r="CC642" s="85"/>
      <c r="CD642" s="85"/>
      <c r="CE642" s="85"/>
      <c r="CF642" s="85"/>
      <c r="CG642" s="85"/>
      <c r="CH642" s="85"/>
      <c r="CI642" s="85"/>
      <c r="CJ642" s="85"/>
      <c r="CK642" s="85"/>
      <c r="CL642" s="86"/>
    </row>
    <row r="643" spans="1:90" ht="15" thickBot="1" x14ac:dyDescent="0.35">
      <c r="A643" s="611"/>
      <c r="B643" s="193"/>
      <c r="C643" s="58" t="s">
        <v>143</v>
      </c>
      <c r="D643" s="58"/>
      <c r="E643" s="43" t="s">
        <v>160</v>
      </c>
      <c r="F643" s="199">
        <v>20850000</v>
      </c>
      <c r="G643" s="96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8"/>
      <c r="S643" s="96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8"/>
      <c r="AE643" s="96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8"/>
      <c r="AQ643" s="96"/>
      <c r="AR643" s="97"/>
      <c r="AS643" s="97"/>
      <c r="AT643" s="97"/>
      <c r="AU643" s="97"/>
      <c r="AV643" s="97"/>
      <c r="AW643" s="97"/>
      <c r="AX643" s="97"/>
      <c r="AY643" s="97"/>
      <c r="AZ643" s="97"/>
      <c r="BA643" s="97"/>
      <c r="BB643" s="98"/>
      <c r="BC643" s="96"/>
      <c r="BD643" s="97"/>
      <c r="BE643" s="97"/>
      <c r="BF643" s="97"/>
      <c r="BG643" s="97"/>
      <c r="BH643" s="97"/>
      <c r="BI643" s="97"/>
      <c r="BJ643" s="97"/>
      <c r="BK643" s="97"/>
      <c r="BL643" s="97"/>
      <c r="BM643" s="97"/>
      <c r="BN643" s="98"/>
      <c r="BO643" s="96"/>
      <c r="BP643" s="97"/>
      <c r="BQ643" s="97"/>
      <c r="BR643" s="97"/>
      <c r="BS643" s="97"/>
      <c r="BT643" s="97"/>
      <c r="BU643" s="97"/>
      <c r="BV643" s="97"/>
      <c r="BW643" s="97"/>
      <c r="BX643" s="97"/>
      <c r="BY643" s="97"/>
      <c r="BZ643" s="98"/>
      <c r="CA643" s="135"/>
      <c r="CB643" s="97"/>
      <c r="CC643" s="97"/>
      <c r="CD643" s="97"/>
      <c r="CE643" s="97"/>
      <c r="CF643" s="97"/>
      <c r="CG643" s="97"/>
      <c r="CH643" s="97"/>
      <c r="CI643" s="97"/>
      <c r="CJ643" s="97"/>
      <c r="CK643" s="97"/>
      <c r="CL643" s="98"/>
    </row>
    <row r="644" spans="1:90" x14ac:dyDescent="0.3">
      <c r="A644" s="612" t="s">
        <v>476</v>
      </c>
      <c r="B644" s="197">
        <v>448</v>
      </c>
      <c r="C644" s="60" t="s">
        <v>145</v>
      </c>
      <c r="D644" s="60" t="s">
        <v>112</v>
      </c>
      <c r="E644" s="60"/>
      <c r="F644" s="39">
        <v>300000</v>
      </c>
      <c r="G644" s="212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213"/>
      <c r="S644" s="212"/>
      <c r="T644" s="125"/>
      <c r="U644" s="207"/>
      <c r="V644" s="207"/>
      <c r="W644" s="207"/>
      <c r="X644" s="207"/>
      <c r="Y644" s="207"/>
      <c r="Z644" s="207"/>
      <c r="AA644" s="207"/>
      <c r="AB644" s="125"/>
      <c r="AC644" s="125"/>
      <c r="AD644" s="213"/>
      <c r="AE644" s="212"/>
      <c r="AF644" s="125"/>
      <c r="AG644" s="125"/>
      <c r="AH644" s="125"/>
      <c r="AI644" s="125"/>
      <c r="AJ644" s="125"/>
      <c r="AK644" s="125"/>
      <c r="AL644" s="125"/>
      <c r="AM644" s="125"/>
      <c r="AN644" s="125"/>
      <c r="AO644" s="125"/>
      <c r="AP644" s="213"/>
      <c r="AQ644" s="212"/>
      <c r="AR644" s="125"/>
      <c r="AS644" s="125"/>
      <c r="AT644" s="125"/>
      <c r="AU644" s="125"/>
      <c r="AV644" s="125"/>
      <c r="AW644" s="125"/>
      <c r="AX644" s="125"/>
      <c r="AY644" s="125"/>
      <c r="AZ644" s="125"/>
      <c r="BA644" s="125"/>
      <c r="BB644" s="213"/>
      <c r="BC644" s="212"/>
      <c r="BD644" s="125"/>
      <c r="BE644" s="125"/>
      <c r="BF644" s="125"/>
      <c r="BG644" s="125"/>
      <c r="BH644" s="125"/>
      <c r="BI644" s="125"/>
      <c r="BJ644" s="125"/>
      <c r="BK644" s="125"/>
      <c r="BL644" s="125"/>
      <c r="BM644" s="125"/>
      <c r="BN644" s="213"/>
      <c r="BO644" s="212"/>
      <c r="BP644" s="125"/>
      <c r="BQ644" s="125"/>
      <c r="BR644" s="125"/>
      <c r="BS644" s="125"/>
      <c r="BT644" s="125"/>
      <c r="BU644" s="125"/>
      <c r="BV644" s="125"/>
      <c r="BW644" s="125"/>
      <c r="BX644" s="125"/>
      <c r="BY644" s="125"/>
      <c r="BZ644" s="213"/>
      <c r="CA644" s="136"/>
      <c r="CB644" s="125"/>
      <c r="CC644" s="125"/>
      <c r="CD644" s="125"/>
      <c r="CE644" s="125"/>
      <c r="CF644" s="125"/>
      <c r="CG644" s="125"/>
      <c r="CH644" s="125"/>
      <c r="CI644" s="125"/>
      <c r="CJ644" s="125"/>
      <c r="CK644" s="125"/>
      <c r="CL644" s="125"/>
    </row>
    <row r="645" spans="1:90" x14ac:dyDescent="0.3">
      <c r="A645" s="613"/>
      <c r="B645" s="197"/>
      <c r="C645" s="60"/>
      <c r="D645" s="60"/>
      <c r="E645" s="60"/>
      <c r="F645" s="39"/>
      <c r="G645" s="84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6"/>
      <c r="S645" s="84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6"/>
      <c r="AE645" s="84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6"/>
      <c r="AQ645" s="84"/>
      <c r="AR645" s="85"/>
      <c r="AS645" s="85"/>
      <c r="AT645" s="85"/>
      <c r="AU645" s="85"/>
      <c r="AV645" s="85"/>
      <c r="AW645" s="85"/>
      <c r="AX645" s="85"/>
      <c r="AY645" s="85"/>
      <c r="AZ645" s="85"/>
      <c r="BA645" s="85"/>
      <c r="BB645" s="86"/>
      <c r="BC645" s="84"/>
      <c r="BD645" s="85"/>
      <c r="BE645" s="85"/>
      <c r="BF645" s="85"/>
      <c r="BG645" s="85"/>
      <c r="BH645" s="85"/>
      <c r="BI645" s="85"/>
      <c r="BJ645" s="85"/>
      <c r="BK645" s="85"/>
      <c r="BL645" s="85"/>
      <c r="BM645" s="85"/>
      <c r="BN645" s="86"/>
      <c r="BO645" s="84"/>
      <c r="BP645" s="85"/>
      <c r="BQ645" s="85"/>
      <c r="BR645" s="85"/>
      <c r="BS645" s="85"/>
      <c r="BT645" s="85"/>
      <c r="BU645" s="85"/>
      <c r="BV645" s="85"/>
      <c r="BW645" s="85"/>
      <c r="BX645" s="85"/>
      <c r="BY645" s="85"/>
      <c r="BZ645" s="86"/>
      <c r="CA645" s="134"/>
      <c r="CB645" s="85"/>
      <c r="CC645" s="85"/>
      <c r="CD645" s="85"/>
      <c r="CE645" s="85"/>
      <c r="CF645" s="85"/>
      <c r="CG645" s="85"/>
      <c r="CH645" s="85"/>
      <c r="CI645" s="85"/>
      <c r="CJ645" s="85"/>
      <c r="CK645" s="85"/>
      <c r="CL645" s="85"/>
    </row>
    <row r="646" spans="1:90" x14ac:dyDescent="0.3">
      <c r="A646" s="613"/>
      <c r="B646" s="197"/>
      <c r="C646" s="60"/>
      <c r="D646" s="60"/>
      <c r="E646" s="60"/>
      <c r="F646" s="39"/>
      <c r="G646" s="84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6"/>
      <c r="S646" s="84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6"/>
      <c r="AE646" s="84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6"/>
      <c r="AQ646" s="84"/>
      <c r="AR646" s="85"/>
      <c r="AS646" s="85"/>
      <c r="AT646" s="85"/>
      <c r="AU646" s="85"/>
      <c r="AV646" s="85"/>
      <c r="AW646" s="85"/>
      <c r="AX646" s="85"/>
      <c r="AY646" s="85"/>
      <c r="AZ646" s="85"/>
      <c r="BA646" s="85"/>
      <c r="BB646" s="86"/>
      <c r="BC646" s="84"/>
      <c r="BD646" s="85"/>
      <c r="BE646" s="85"/>
      <c r="BF646" s="85"/>
      <c r="BG646" s="85"/>
      <c r="BH646" s="85"/>
      <c r="BI646" s="85"/>
      <c r="BJ646" s="85"/>
      <c r="BK646" s="85"/>
      <c r="BL646" s="85"/>
      <c r="BM646" s="85"/>
      <c r="BN646" s="86"/>
      <c r="BO646" s="84"/>
      <c r="BP646" s="85"/>
      <c r="BQ646" s="85"/>
      <c r="BR646" s="85"/>
      <c r="BS646" s="85"/>
      <c r="BT646" s="85"/>
      <c r="BU646" s="85"/>
      <c r="BV646" s="85"/>
      <c r="BW646" s="85"/>
      <c r="BX646" s="85"/>
      <c r="BY646" s="85"/>
      <c r="BZ646" s="86"/>
      <c r="CA646" s="134"/>
      <c r="CB646" s="85"/>
      <c r="CC646" s="85"/>
      <c r="CD646" s="85"/>
      <c r="CE646" s="85"/>
      <c r="CF646" s="85"/>
      <c r="CG646" s="85"/>
      <c r="CH646" s="85"/>
      <c r="CI646" s="85"/>
      <c r="CJ646" s="85"/>
      <c r="CK646" s="85"/>
      <c r="CL646" s="85"/>
    </row>
    <row r="647" spans="1:90" x14ac:dyDescent="0.3">
      <c r="A647" s="613"/>
      <c r="B647" s="197"/>
      <c r="C647" s="60"/>
      <c r="D647" s="60"/>
      <c r="E647" s="60"/>
      <c r="F647" s="39"/>
      <c r="G647" s="84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6"/>
      <c r="S647" s="84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6"/>
      <c r="AE647" s="84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6"/>
      <c r="AQ647" s="84"/>
      <c r="AR647" s="85"/>
      <c r="AS647" s="85"/>
      <c r="AT647" s="85"/>
      <c r="AU647" s="85"/>
      <c r="AV647" s="85"/>
      <c r="AW647" s="85"/>
      <c r="AX647" s="85"/>
      <c r="AY647" s="85"/>
      <c r="AZ647" s="85"/>
      <c r="BA647" s="85"/>
      <c r="BB647" s="86"/>
      <c r="BC647" s="84"/>
      <c r="BD647" s="85"/>
      <c r="BE647" s="85"/>
      <c r="BF647" s="85"/>
      <c r="BG647" s="85"/>
      <c r="BH647" s="85"/>
      <c r="BI647" s="85"/>
      <c r="BJ647" s="85"/>
      <c r="BK647" s="85"/>
      <c r="BL647" s="85"/>
      <c r="BM647" s="85"/>
      <c r="BN647" s="86"/>
      <c r="BO647" s="84"/>
      <c r="BP647" s="85"/>
      <c r="BQ647" s="85"/>
      <c r="BR647" s="85"/>
      <c r="BS647" s="85"/>
      <c r="BT647" s="85"/>
      <c r="BU647" s="85"/>
      <c r="BV647" s="85"/>
      <c r="BW647" s="85"/>
      <c r="BX647" s="85"/>
      <c r="BY647" s="85"/>
      <c r="BZ647" s="86"/>
      <c r="CA647" s="134"/>
      <c r="CB647" s="85"/>
      <c r="CC647" s="85"/>
      <c r="CD647" s="85"/>
      <c r="CE647" s="85"/>
      <c r="CF647" s="85"/>
      <c r="CG647" s="85"/>
      <c r="CH647" s="85"/>
      <c r="CI647" s="85"/>
      <c r="CJ647" s="85"/>
      <c r="CK647" s="85"/>
      <c r="CL647" s="85"/>
    </row>
    <row r="648" spans="1:90" x14ac:dyDescent="0.3">
      <c r="A648" s="613"/>
      <c r="B648" s="197"/>
      <c r="C648" s="60"/>
      <c r="D648" s="60" t="s">
        <v>113</v>
      </c>
      <c r="E648" s="60"/>
      <c r="F648" s="39"/>
      <c r="G648" s="84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6"/>
      <c r="S648" s="84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6"/>
      <c r="AE648" s="84"/>
      <c r="AF648" s="85"/>
      <c r="AG648" s="85"/>
      <c r="AH648" s="82"/>
      <c r="AI648" s="82"/>
      <c r="AJ648" s="82"/>
      <c r="AK648" s="82"/>
      <c r="AL648" s="82"/>
      <c r="AM648" s="82"/>
      <c r="AN648" s="85"/>
      <c r="AO648" s="85"/>
      <c r="AP648" s="86"/>
      <c r="AQ648" s="84"/>
      <c r="AR648" s="85"/>
      <c r="AS648" s="85"/>
      <c r="AT648" s="85"/>
      <c r="AU648" s="85"/>
      <c r="AV648" s="85"/>
      <c r="AW648" s="85"/>
      <c r="AX648" s="85"/>
      <c r="AY648" s="85"/>
      <c r="AZ648" s="85"/>
      <c r="BA648" s="85"/>
      <c r="BB648" s="86"/>
      <c r="BC648" s="84"/>
      <c r="BD648" s="85"/>
      <c r="BE648" s="85"/>
      <c r="BF648" s="85"/>
      <c r="BG648" s="85"/>
      <c r="BH648" s="85"/>
      <c r="BI648" s="85"/>
      <c r="BJ648" s="85"/>
      <c r="BK648" s="85"/>
      <c r="BL648" s="85"/>
      <c r="BM648" s="85"/>
      <c r="BN648" s="86"/>
      <c r="BO648" s="84"/>
      <c r="BP648" s="85"/>
      <c r="BQ648" s="85"/>
      <c r="BR648" s="85"/>
      <c r="BS648" s="85"/>
      <c r="BT648" s="85"/>
      <c r="BU648" s="85"/>
      <c r="BV648" s="85"/>
      <c r="BW648" s="85"/>
      <c r="BX648" s="85"/>
      <c r="BY648" s="85"/>
      <c r="BZ648" s="86"/>
      <c r="CA648" s="134"/>
      <c r="CB648" s="85"/>
      <c r="CC648" s="85"/>
      <c r="CD648" s="85"/>
      <c r="CE648" s="85"/>
      <c r="CF648" s="85"/>
      <c r="CG648" s="85"/>
      <c r="CH648" s="85"/>
      <c r="CI648" s="85"/>
      <c r="CJ648" s="85"/>
      <c r="CK648" s="85"/>
      <c r="CL648" s="85"/>
    </row>
    <row r="649" spans="1:90" ht="15" thickBot="1" x14ac:dyDescent="0.35">
      <c r="A649" s="614"/>
      <c r="B649" s="197"/>
      <c r="C649" s="60" t="s">
        <v>136</v>
      </c>
      <c r="D649" s="60"/>
      <c r="E649" s="204" t="s">
        <v>160</v>
      </c>
      <c r="F649" s="198">
        <v>4700000</v>
      </c>
      <c r="G649" s="145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40"/>
      <c r="S649" s="145"/>
      <c r="T649" s="124"/>
      <c r="U649" s="124"/>
      <c r="V649" s="124"/>
      <c r="W649" s="124"/>
      <c r="X649" s="124"/>
      <c r="Y649" s="124"/>
      <c r="Z649" s="124"/>
      <c r="AA649" s="124"/>
      <c r="AB649" s="124"/>
      <c r="AC649" s="124"/>
      <c r="AD649" s="140"/>
      <c r="AE649" s="145"/>
      <c r="AF649" s="124"/>
      <c r="AG649" s="124"/>
      <c r="AH649" s="124"/>
      <c r="AI649" s="124"/>
      <c r="AJ649" s="124"/>
      <c r="AK649" s="124"/>
      <c r="AL649" s="124"/>
      <c r="AM649" s="124"/>
      <c r="AN649" s="124"/>
      <c r="AO649" s="124"/>
      <c r="AP649" s="140"/>
      <c r="AQ649" s="145"/>
      <c r="AR649" s="124"/>
      <c r="AS649" s="124"/>
      <c r="AT649" s="124"/>
      <c r="AU649" s="124"/>
      <c r="AV649" s="124"/>
      <c r="AW649" s="124"/>
      <c r="AX649" s="124"/>
      <c r="AY649" s="124"/>
      <c r="AZ649" s="124"/>
      <c r="BA649" s="124"/>
      <c r="BB649" s="140"/>
      <c r="BC649" s="145"/>
      <c r="BD649" s="124"/>
      <c r="BE649" s="124"/>
      <c r="BF649" s="124"/>
      <c r="BG649" s="124"/>
      <c r="BH649" s="124"/>
      <c r="BI649" s="124"/>
      <c r="BJ649" s="124"/>
      <c r="BK649" s="124"/>
      <c r="BL649" s="124"/>
      <c r="BM649" s="124"/>
      <c r="BN649" s="140"/>
      <c r="BO649" s="145"/>
      <c r="BP649" s="124"/>
      <c r="BQ649" s="124"/>
      <c r="BR649" s="124"/>
      <c r="BS649" s="124"/>
      <c r="BT649" s="124"/>
      <c r="BU649" s="124"/>
      <c r="BV649" s="124"/>
      <c r="BW649" s="124"/>
      <c r="BX649" s="124"/>
      <c r="BY649" s="124"/>
      <c r="BZ649" s="140"/>
      <c r="CA649" s="132"/>
      <c r="CB649" s="124"/>
      <c r="CC649" s="124"/>
      <c r="CD649" s="124"/>
      <c r="CE649" s="124"/>
      <c r="CF649" s="124"/>
      <c r="CG649" s="124"/>
      <c r="CH649" s="124"/>
      <c r="CI649" s="124"/>
      <c r="CJ649" s="124"/>
      <c r="CK649" s="124"/>
      <c r="CL649" s="124"/>
    </row>
    <row r="650" spans="1:90" x14ac:dyDescent="0.3">
      <c r="A650" s="609" t="s">
        <v>476</v>
      </c>
      <c r="B650" s="192">
        <v>449</v>
      </c>
      <c r="C650" s="56" t="s">
        <v>144</v>
      </c>
      <c r="D650" s="56" t="s">
        <v>112</v>
      </c>
      <c r="E650" s="56"/>
      <c r="F650" s="38">
        <v>500000</v>
      </c>
      <c r="G650" s="76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8"/>
      <c r="S650" s="74"/>
      <c r="T650" s="75"/>
      <c r="U650" s="75"/>
      <c r="V650" s="205"/>
      <c r="W650" s="205"/>
      <c r="X650" s="205"/>
      <c r="Y650" s="205"/>
      <c r="Z650" s="205"/>
      <c r="AA650" s="205"/>
      <c r="AB650" s="205"/>
      <c r="AC650" s="77"/>
      <c r="AD650" s="78"/>
      <c r="AE650" s="76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8"/>
      <c r="AQ650" s="76"/>
      <c r="AR650" s="77"/>
      <c r="AS650" s="77"/>
      <c r="AT650" s="77"/>
      <c r="AU650" s="77"/>
      <c r="AV650" s="77"/>
      <c r="AW650" s="77"/>
      <c r="AX650" s="77"/>
      <c r="AY650" s="77"/>
      <c r="AZ650" s="77"/>
      <c r="BA650" s="77"/>
      <c r="BB650" s="78"/>
      <c r="BC650" s="76"/>
      <c r="BD650" s="77"/>
      <c r="BE650" s="77"/>
      <c r="BF650" s="77"/>
      <c r="BG650" s="77"/>
      <c r="BH650" s="77"/>
      <c r="BI650" s="77"/>
      <c r="BJ650" s="77"/>
      <c r="BK650" s="77"/>
      <c r="BL650" s="77"/>
      <c r="BM650" s="77"/>
      <c r="BN650" s="78"/>
      <c r="BO650" s="76"/>
      <c r="BP650" s="77"/>
      <c r="BQ650" s="77"/>
      <c r="BR650" s="77"/>
      <c r="BS650" s="77"/>
      <c r="BT650" s="77"/>
      <c r="BU650" s="77"/>
      <c r="BV650" s="77"/>
      <c r="BW650" s="77"/>
      <c r="BX650" s="77"/>
      <c r="BY650" s="77"/>
      <c r="BZ650" s="78"/>
      <c r="CA650" s="133"/>
      <c r="CB650" s="77"/>
      <c r="CC650" s="77"/>
      <c r="CD650" s="77"/>
      <c r="CE650" s="77"/>
      <c r="CF650" s="77"/>
      <c r="CG650" s="77"/>
      <c r="CH650" s="77"/>
      <c r="CI650" s="77"/>
      <c r="CJ650" s="77"/>
      <c r="CK650" s="77"/>
      <c r="CL650" s="78"/>
    </row>
    <row r="651" spans="1:90" x14ac:dyDescent="0.3">
      <c r="A651" s="610"/>
      <c r="B651" s="197"/>
      <c r="C651" s="60"/>
      <c r="D651" s="60"/>
      <c r="E651" s="60"/>
      <c r="F651" s="39"/>
      <c r="G651" s="84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6"/>
      <c r="S651" s="84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6"/>
      <c r="AE651" s="84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6"/>
      <c r="AQ651" s="84"/>
      <c r="AR651" s="85"/>
      <c r="AS651" s="85"/>
      <c r="AT651" s="85"/>
      <c r="AU651" s="85"/>
      <c r="AV651" s="85"/>
      <c r="AW651" s="85"/>
      <c r="AX651" s="85"/>
      <c r="AY651" s="85"/>
      <c r="AZ651" s="85"/>
      <c r="BA651" s="85"/>
      <c r="BB651" s="86"/>
      <c r="BC651" s="84"/>
      <c r="BD651" s="85"/>
      <c r="BE651" s="85"/>
      <c r="BF651" s="85"/>
      <c r="BG651" s="85"/>
      <c r="BH651" s="85"/>
      <c r="BI651" s="85"/>
      <c r="BJ651" s="85"/>
      <c r="BK651" s="85"/>
      <c r="BL651" s="85"/>
      <c r="BM651" s="85"/>
      <c r="BN651" s="86"/>
      <c r="BO651" s="84"/>
      <c r="BP651" s="85"/>
      <c r="BQ651" s="85"/>
      <c r="BR651" s="85"/>
      <c r="BS651" s="85"/>
      <c r="BT651" s="85"/>
      <c r="BU651" s="85"/>
      <c r="BV651" s="85"/>
      <c r="BW651" s="85"/>
      <c r="BX651" s="85"/>
      <c r="BY651" s="85"/>
      <c r="BZ651" s="86"/>
      <c r="CA651" s="134"/>
      <c r="CB651" s="85"/>
      <c r="CC651" s="85"/>
      <c r="CD651" s="85"/>
      <c r="CE651" s="85"/>
      <c r="CF651" s="85"/>
      <c r="CG651" s="85"/>
      <c r="CH651" s="85"/>
      <c r="CI651" s="85"/>
      <c r="CJ651" s="85"/>
      <c r="CK651" s="85"/>
      <c r="CL651" s="86"/>
    </row>
    <row r="652" spans="1:90" x14ac:dyDescent="0.3">
      <c r="A652" s="610"/>
      <c r="B652" s="197"/>
      <c r="C652" s="60"/>
      <c r="D652" s="60"/>
      <c r="E652" s="60"/>
      <c r="F652" s="39"/>
      <c r="G652" s="84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6"/>
      <c r="S652" s="84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6"/>
      <c r="AE652" s="84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6"/>
      <c r="AQ652" s="84"/>
      <c r="AR652" s="85"/>
      <c r="AS652" s="85"/>
      <c r="AT652" s="85"/>
      <c r="AU652" s="85"/>
      <c r="AV652" s="85"/>
      <c r="AW652" s="85"/>
      <c r="AX652" s="85"/>
      <c r="AY652" s="85"/>
      <c r="AZ652" s="85"/>
      <c r="BA652" s="85"/>
      <c r="BB652" s="86"/>
      <c r="BC652" s="84"/>
      <c r="BD652" s="85"/>
      <c r="BE652" s="85"/>
      <c r="BF652" s="85"/>
      <c r="BG652" s="85"/>
      <c r="BH652" s="85"/>
      <c r="BI652" s="85"/>
      <c r="BJ652" s="85"/>
      <c r="BK652" s="85"/>
      <c r="BL652" s="85"/>
      <c r="BM652" s="85"/>
      <c r="BN652" s="86"/>
      <c r="BO652" s="84"/>
      <c r="BP652" s="85"/>
      <c r="BQ652" s="85"/>
      <c r="BR652" s="85"/>
      <c r="BS652" s="85"/>
      <c r="BT652" s="85"/>
      <c r="BU652" s="85"/>
      <c r="BV652" s="85"/>
      <c r="BW652" s="85"/>
      <c r="BX652" s="85"/>
      <c r="BY652" s="85"/>
      <c r="BZ652" s="86"/>
      <c r="CA652" s="134"/>
      <c r="CB652" s="85"/>
      <c r="CC652" s="85"/>
      <c r="CD652" s="85"/>
      <c r="CE652" s="85"/>
      <c r="CF652" s="85"/>
      <c r="CG652" s="85"/>
      <c r="CH652" s="85"/>
      <c r="CI652" s="85"/>
      <c r="CJ652" s="85"/>
      <c r="CK652" s="85"/>
      <c r="CL652" s="86"/>
    </row>
    <row r="653" spans="1:90" x14ac:dyDescent="0.3">
      <c r="A653" s="610"/>
      <c r="B653" s="197"/>
      <c r="C653" s="60"/>
      <c r="D653" s="60"/>
      <c r="E653" s="60"/>
      <c r="F653" s="39"/>
      <c r="G653" s="84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6"/>
      <c r="S653" s="84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6"/>
      <c r="AE653" s="84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6"/>
      <c r="AQ653" s="84"/>
      <c r="AR653" s="85"/>
      <c r="AS653" s="85"/>
      <c r="AT653" s="85"/>
      <c r="AU653" s="85"/>
      <c r="AV653" s="85"/>
      <c r="AW653" s="85"/>
      <c r="AX653" s="85"/>
      <c r="AY653" s="85"/>
      <c r="AZ653" s="85"/>
      <c r="BA653" s="85"/>
      <c r="BB653" s="86"/>
      <c r="BC653" s="84"/>
      <c r="BD653" s="85"/>
      <c r="BE653" s="85"/>
      <c r="BF653" s="85"/>
      <c r="BG653" s="85"/>
      <c r="BH653" s="85"/>
      <c r="BI653" s="85"/>
      <c r="BJ653" s="85"/>
      <c r="BK653" s="85"/>
      <c r="BL653" s="85"/>
      <c r="BM653" s="85"/>
      <c r="BN653" s="86"/>
      <c r="BO653" s="84"/>
      <c r="BP653" s="85"/>
      <c r="BQ653" s="85"/>
      <c r="BR653" s="85"/>
      <c r="BS653" s="85"/>
      <c r="BT653" s="85"/>
      <c r="BU653" s="85"/>
      <c r="BV653" s="85"/>
      <c r="BW653" s="85"/>
      <c r="BX653" s="85"/>
      <c r="BY653" s="85"/>
      <c r="BZ653" s="86"/>
      <c r="CA653" s="134"/>
      <c r="CB653" s="85"/>
      <c r="CC653" s="85"/>
      <c r="CD653" s="85"/>
      <c r="CE653" s="85"/>
      <c r="CF653" s="85"/>
      <c r="CG653" s="85"/>
      <c r="CH653" s="85"/>
      <c r="CI653" s="85"/>
      <c r="CJ653" s="85"/>
      <c r="CK653" s="85"/>
      <c r="CL653" s="86"/>
    </row>
    <row r="654" spans="1:90" x14ac:dyDescent="0.3">
      <c r="A654" s="610"/>
      <c r="B654" s="197"/>
      <c r="C654" s="60"/>
      <c r="D654" s="60" t="s">
        <v>113</v>
      </c>
      <c r="E654" s="60"/>
      <c r="F654" s="39"/>
      <c r="G654" s="84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6"/>
      <c r="S654" s="84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6"/>
      <c r="AE654" s="84"/>
      <c r="AF654" s="85"/>
      <c r="AG654" s="85"/>
      <c r="AH654" s="82"/>
      <c r="AI654" s="82"/>
      <c r="AJ654" s="82"/>
      <c r="AK654" s="82"/>
      <c r="AL654" s="82"/>
      <c r="AM654" s="82"/>
      <c r="AN654" s="82"/>
      <c r="AO654" s="82"/>
      <c r="AP654" s="83"/>
      <c r="AQ654" s="84"/>
      <c r="AR654" s="85"/>
      <c r="AS654" s="85"/>
      <c r="AT654" s="85"/>
      <c r="AU654" s="85"/>
      <c r="AV654" s="85"/>
      <c r="AW654" s="85"/>
      <c r="AX654" s="85"/>
      <c r="AY654" s="85"/>
      <c r="AZ654" s="85"/>
      <c r="BA654" s="85"/>
      <c r="BB654" s="86"/>
      <c r="BC654" s="84"/>
      <c r="BD654" s="85"/>
      <c r="BE654" s="85"/>
      <c r="BF654" s="85"/>
      <c r="BG654" s="85"/>
      <c r="BH654" s="85"/>
      <c r="BI654" s="85"/>
      <c r="BJ654" s="85"/>
      <c r="BK654" s="85"/>
      <c r="BL654" s="85"/>
      <c r="BM654" s="85"/>
      <c r="BN654" s="86"/>
      <c r="BO654" s="84"/>
      <c r="BP654" s="85"/>
      <c r="BQ654" s="85"/>
      <c r="BR654" s="85"/>
      <c r="BS654" s="85"/>
      <c r="BT654" s="85"/>
      <c r="BU654" s="85"/>
      <c r="BV654" s="85"/>
      <c r="BW654" s="85"/>
      <c r="BX654" s="85"/>
      <c r="BY654" s="85"/>
      <c r="BZ654" s="86"/>
      <c r="CA654" s="134"/>
      <c r="CB654" s="85"/>
      <c r="CC654" s="85"/>
      <c r="CD654" s="85"/>
      <c r="CE654" s="85"/>
      <c r="CF654" s="85"/>
      <c r="CG654" s="85"/>
      <c r="CH654" s="85"/>
      <c r="CI654" s="85"/>
      <c r="CJ654" s="85"/>
      <c r="CK654" s="85"/>
      <c r="CL654" s="86"/>
    </row>
    <row r="655" spans="1:90" ht="15" thickBot="1" x14ac:dyDescent="0.35">
      <c r="A655" s="611"/>
      <c r="B655" s="193"/>
      <c r="C655" s="58" t="s">
        <v>136</v>
      </c>
      <c r="D655" s="58"/>
      <c r="E655" s="43" t="s">
        <v>160</v>
      </c>
      <c r="F655" s="199">
        <v>8400000</v>
      </c>
      <c r="G655" s="96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8"/>
      <c r="S655" s="96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8"/>
      <c r="AE655" s="96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8"/>
      <c r="AQ655" s="96"/>
      <c r="AR655" s="97"/>
      <c r="AS655" s="97"/>
      <c r="AT655" s="97"/>
      <c r="AU655" s="97"/>
      <c r="AV655" s="97"/>
      <c r="AW655" s="97"/>
      <c r="AX655" s="97"/>
      <c r="AY655" s="97"/>
      <c r="AZ655" s="97"/>
      <c r="BA655" s="97"/>
      <c r="BB655" s="98"/>
      <c r="BC655" s="96"/>
      <c r="BD655" s="97"/>
      <c r="BE655" s="97"/>
      <c r="BF655" s="97"/>
      <c r="BG655" s="97"/>
      <c r="BH655" s="97"/>
      <c r="BI655" s="97"/>
      <c r="BJ655" s="97"/>
      <c r="BK655" s="97"/>
      <c r="BL655" s="97"/>
      <c r="BM655" s="97"/>
      <c r="BN655" s="98"/>
      <c r="BO655" s="96"/>
      <c r="BP655" s="97"/>
      <c r="BQ655" s="97"/>
      <c r="BR655" s="97"/>
      <c r="BS655" s="97"/>
      <c r="BT655" s="97"/>
      <c r="BU655" s="97"/>
      <c r="BV655" s="97"/>
      <c r="BW655" s="97"/>
      <c r="BX655" s="97"/>
      <c r="BY655" s="97"/>
      <c r="BZ655" s="98"/>
      <c r="CA655" s="135"/>
      <c r="CB655" s="97"/>
      <c r="CC655" s="97"/>
      <c r="CD655" s="97"/>
      <c r="CE655" s="97"/>
      <c r="CF655" s="97"/>
      <c r="CG655" s="97"/>
      <c r="CH655" s="97"/>
      <c r="CI655" s="97"/>
      <c r="CJ655" s="97"/>
      <c r="CK655" s="97"/>
      <c r="CL655" s="98"/>
    </row>
    <row r="656" spans="1:90" x14ac:dyDescent="0.3">
      <c r="A656" s="612" t="s">
        <v>475</v>
      </c>
      <c r="B656" s="197">
        <v>452</v>
      </c>
      <c r="C656" s="60" t="s">
        <v>146</v>
      </c>
      <c r="D656" s="60" t="s">
        <v>112</v>
      </c>
      <c r="E656" s="60"/>
      <c r="F656" s="39"/>
      <c r="G656" s="212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213"/>
      <c r="S656" s="212"/>
      <c r="T656" s="125"/>
      <c r="U656" s="125"/>
      <c r="V656" s="207"/>
      <c r="W656" s="207"/>
      <c r="X656" s="207"/>
      <c r="Y656" s="207"/>
      <c r="Z656" s="207"/>
      <c r="AA656" s="125"/>
      <c r="AB656" s="125"/>
      <c r="AC656" s="125"/>
      <c r="AD656" s="213"/>
      <c r="AE656" s="212"/>
      <c r="AF656" s="125"/>
      <c r="AG656" s="125"/>
      <c r="AH656" s="125"/>
      <c r="AI656" s="125"/>
      <c r="AJ656" s="125"/>
      <c r="AK656" s="125"/>
      <c r="AL656" s="125"/>
      <c r="AM656" s="125"/>
      <c r="AN656" s="125"/>
      <c r="AO656" s="125"/>
      <c r="AP656" s="213"/>
      <c r="AQ656" s="212"/>
      <c r="AR656" s="125"/>
      <c r="AS656" s="125"/>
      <c r="AT656" s="125"/>
      <c r="AU656" s="125"/>
      <c r="AV656" s="125"/>
      <c r="AW656" s="125"/>
      <c r="AX656" s="125"/>
      <c r="AY656" s="125"/>
      <c r="AZ656" s="125"/>
      <c r="BA656" s="125"/>
      <c r="BB656" s="213"/>
      <c r="BC656" s="212"/>
      <c r="BD656" s="125"/>
      <c r="BE656" s="125"/>
      <c r="BF656" s="125"/>
      <c r="BG656" s="125"/>
      <c r="BH656" s="125"/>
      <c r="BI656" s="125"/>
      <c r="BJ656" s="125"/>
      <c r="BK656" s="125"/>
      <c r="BL656" s="125"/>
      <c r="BM656" s="125"/>
      <c r="BN656" s="213"/>
      <c r="BO656" s="212"/>
      <c r="BP656" s="125"/>
      <c r="BQ656" s="125"/>
      <c r="BR656" s="125"/>
      <c r="BS656" s="125"/>
      <c r="BT656" s="125"/>
      <c r="BU656" s="125"/>
      <c r="BV656" s="125"/>
      <c r="BW656" s="125"/>
      <c r="BX656" s="125"/>
      <c r="BY656" s="125"/>
      <c r="BZ656" s="213"/>
      <c r="CA656" s="136"/>
      <c r="CB656" s="125"/>
      <c r="CC656" s="125"/>
      <c r="CD656" s="125"/>
      <c r="CE656" s="125"/>
      <c r="CF656" s="125"/>
      <c r="CG656" s="125"/>
      <c r="CH656" s="125"/>
      <c r="CI656" s="125"/>
      <c r="CJ656" s="125"/>
      <c r="CK656" s="125"/>
      <c r="CL656" s="125"/>
    </row>
    <row r="657" spans="1:90" x14ac:dyDescent="0.3">
      <c r="A657" s="613"/>
      <c r="B657" s="197"/>
      <c r="C657" s="60"/>
      <c r="D657" s="60"/>
      <c r="E657" s="60"/>
      <c r="F657" s="39"/>
      <c r="G657" s="84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6"/>
      <c r="S657" s="84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6"/>
      <c r="AE657" s="84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6"/>
      <c r="AQ657" s="84"/>
      <c r="AR657" s="85"/>
      <c r="AS657" s="85"/>
      <c r="AT657" s="85"/>
      <c r="AU657" s="85"/>
      <c r="AV657" s="85"/>
      <c r="AW657" s="85"/>
      <c r="AX657" s="85"/>
      <c r="AY657" s="85"/>
      <c r="AZ657" s="85"/>
      <c r="BA657" s="85"/>
      <c r="BB657" s="86"/>
      <c r="BC657" s="84"/>
      <c r="BD657" s="85"/>
      <c r="BE657" s="85"/>
      <c r="BF657" s="85"/>
      <c r="BG657" s="85"/>
      <c r="BH657" s="85"/>
      <c r="BI657" s="85"/>
      <c r="BJ657" s="85"/>
      <c r="BK657" s="85"/>
      <c r="BL657" s="85"/>
      <c r="BM657" s="85"/>
      <c r="BN657" s="86"/>
      <c r="BO657" s="84"/>
      <c r="BP657" s="85"/>
      <c r="BQ657" s="85"/>
      <c r="BR657" s="85"/>
      <c r="BS657" s="85"/>
      <c r="BT657" s="85"/>
      <c r="BU657" s="85"/>
      <c r="BV657" s="85"/>
      <c r="BW657" s="85"/>
      <c r="BX657" s="85"/>
      <c r="BY657" s="85"/>
      <c r="BZ657" s="86"/>
      <c r="CA657" s="134"/>
      <c r="CB657" s="85"/>
      <c r="CC657" s="85"/>
      <c r="CD657" s="85"/>
      <c r="CE657" s="85"/>
      <c r="CF657" s="85"/>
      <c r="CG657" s="85"/>
      <c r="CH657" s="85"/>
      <c r="CI657" s="85"/>
      <c r="CJ657" s="85"/>
      <c r="CK657" s="85"/>
      <c r="CL657" s="85"/>
    </row>
    <row r="658" spans="1:90" x14ac:dyDescent="0.3">
      <c r="A658" s="613"/>
      <c r="B658" s="197"/>
      <c r="C658" s="60"/>
      <c r="D658" s="60"/>
      <c r="E658" s="60"/>
      <c r="F658" s="39"/>
      <c r="G658" s="84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6"/>
      <c r="S658" s="84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6"/>
      <c r="AE658" s="84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6"/>
      <c r="AQ658" s="84"/>
      <c r="AR658" s="85"/>
      <c r="AS658" s="85"/>
      <c r="AT658" s="85"/>
      <c r="AU658" s="85"/>
      <c r="AV658" s="85"/>
      <c r="AW658" s="85"/>
      <c r="AX658" s="85"/>
      <c r="AY658" s="85"/>
      <c r="AZ658" s="85"/>
      <c r="BA658" s="85"/>
      <c r="BB658" s="86"/>
      <c r="BC658" s="84"/>
      <c r="BD658" s="85"/>
      <c r="BE658" s="85"/>
      <c r="BF658" s="85"/>
      <c r="BG658" s="85"/>
      <c r="BH658" s="85"/>
      <c r="BI658" s="85"/>
      <c r="BJ658" s="85"/>
      <c r="BK658" s="85"/>
      <c r="BL658" s="85"/>
      <c r="BM658" s="85"/>
      <c r="BN658" s="86"/>
      <c r="BO658" s="84"/>
      <c r="BP658" s="85"/>
      <c r="BQ658" s="85"/>
      <c r="BR658" s="85"/>
      <c r="BS658" s="85"/>
      <c r="BT658" s="85"/>
      <c r="BU658" s="85"/>
      <c r="BV658" s="85"/>
      <c r="BW658" s="85"/>
      <c r="BX658" s="85"/>
      <c r="BY658" s="85"/>
      <c r="BZ658" s="86"/>
      <c r="CA658" s="134"/>
      <c r="CB658" s="85"/>
      <c r="CC658" s="85"/>
      <c r="CD658" s="85"/>
      <c r="CE658" s="85"/>
      <c r="CF658" s="85"/>
      <c r="CG658" s="85"/>
      <c r="CH658" s="85"/>
      <c r="CI658" s="85"/>
      <c r="CJ658" s="85"/>
      <c r="CK658" s="85"/>
      <c r="CL658" s="85"/>
    </row>
    <row r="659" spans="1:90" x14ac:dyDescent="0.3">
      <c r="A659" s="613"/>
      <c r="B659" s="197"/>
      <c r="C659" s="60"/>
      <c r="D659" s="60"/>
      <c r="E659" s="60"/>
      <c r="F659" s="39"/>
      <c r="G659" s="84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6"/>
      <c r="S659" s="84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6"/>
      <c r="AE659" s="84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6"/>
      <c r="AQ659" s="84"/>
      <c r="AR659" s="85"/>
      <c r="AS659" s="85"/>
      <c r="AT659" s="85"/>
      <c r="AU659" s="85"/>
      <c r="AV659" s="85"/>
      <c r="AW659" s="85"/>
      <c r="AX659" s="85"/>
      <c r="AY659" s="85"/>
      <c r="AZ659" s="85"/>
      <c r="BA659" s="85"/>
      <c r="BB659" s="86"/>
      <c r="BC659" s="84"/>
      <c r="BD659" s="85"/>
      <c r="BE659" s="85"/>
      <c r="BF659" s="85"/>
      <c r="BG659" s="85"/>
      <c r="BH659" s="85"/>
      <c r="BI659" s="85"/>
      <c r="BJ659" s="85"/>
      <c r="BK659" s="85"/>
      <c r="BL659" s="85"/>
      <c r="BM659" s="85"/>
      <c r="BN659" s="86"/>
      <c r="BO659" s="84"/>
      <c r="BP659" s="85"/>
      <c r="BQ659" s="85"/>
      <c r="BR659" s="85"/>
      <c r="BS659" s="85"/>
      <c r="BT659" s="85"/>
      <c r="BU659" s="85"/>
      <c r="BV659" s="85"/>
      <c r="BW659" s="85"/>
      <c r="BX659" s="85"/>
      <c r="BY659" s="85"/>
      <c r="BZ659" s="86"/>
      <c r="CA659" s="134"/>
      <c r="CB659" s="85"/>
      <c r="CC659" s="85"/>
      <c r="CD659" s="85"/>
      <c r="CE659" s="85"/>
      <c r="CF659" s="85"/>
      <c r="CG659" s="85"/>
      <c r="CH659" s="85"/>
      <c r="CI659" s="85"/>
      <c r="CJ659" s="85"/>
      <c r="CK659" s="85"/>
      <c r="CL659" s="85"/>
    </row>
    <row r="660" spans="1:90" x14ac:dyDescent="0.3">
      <c r="A660" s="613"/>
      <c r="B660" s="197"/>
      <c r="C660" s="60"/>
      <c r="D660" s="60" t="s">
        <v>113</v>
      </c>
      <c r="E660" s="60"/>
      <c r="F660" s="39"/>
      <c r="G660" s="84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6"/>
      <c r="S660" s="84"/>
      <c r="T660" s="85"/>
      <c r="U660" s="85"/>
      <c r="V660" s="85"/>
      <c r="W660" s="85"/>
      <c r="X660" s="85"/>
      <c r="Y660" s="85"/>
      <c r="Z660" s="85"/>
      <c r="AA660" s="90"/>
      <c r="AB660" s="90"/>
      <c r="AC660" s="90"/>
      <c r="AD660" s="91"/>
      <c r="AE660" s="84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6"/>
      <c r="AQ660" s="84"/>
      <c r="AR660" s="85"/>
      <c r="AS660" s="85"/>
      <c r="AT660" s="85"/>
      <c r="AU660" s="85"/>
      <c r="AV660" s="85"/>
      <c r="AW660" s="85"/>
      <c r="AX660" s="85"/>
      <c r="AY660" s="85"/>
      <c r="AZ660" s="85"/>
      <c r="BA660" s="85"/>
      <c r="BB660" s="86"/>
      <c r="BC660" s="84"/>
      <c r="BD660" s="85"/>
      <c r="BE660" s="85"/>
      <c r="BF660" s="85"/>
      <c r="BG660" s="85"/>
      <c r="BH660" s="85"/>
      <c r="BI660" s="85"/>
      <c r="BJ660" s="85"/>
      <c r="BK660" s="85"/>
      <c r="BL660" s="85"/>
      <c r="BM660" s="85"/>
      <c r="BN660" s="86"/>
      <c r="BO660" s="84"/>
      <c r="BP660" s="85"/>
      <c r="BQ660" s="85"/>
      <c r="BR660" s="85"/>
      <c r="BS660" s="85"/>
      <c r="BT660" s="85"/>
      <c r="BU660" s="85"/>
      <c r="BV660" s="85"/>
      <c r="BW660" s="85"/>
      <c r="BX660" s="85"/>
      <c r="BY660" s="85"/>
      <c r="BZ660" s="86"/>
      <c r="CA660" s="134"/>
      <c r="CB660" s="85"/>
      <c r="CC660" s="85"/>
      <c r="CD660" s="85"/>
      <c r="CE660" s="85"/>
      <c r="CF660" s="85"/>
      <c r="CG660" s="85"/>
      <c r="CH660" s="85"/>
      <c r="CI660" s="85"/>
      <c r="CJ660" s="85"/>
      <c r="CK660" s="85"/>
      <c r="CL660" s="85"/>
    </row>
    <row r="661" spans="1:90" ht="15" thickBot="1" x14ac:dyDescent="0.35">
      <c r="A661" s="613"/>
      <c r="B661" s="197"/>
      <c r="C661" s="60" t="s">
        <v>252</v>
      </c>
      <c r="D661" s="60"/>
      <c r="E661" s="204" t="s">
        <v>160</v>
      </c>
      <c r="F661" s="198">
        <v>50000000</v>
      </c>
      <c r="G661" s="145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40"/>
      <c r="S661" s="145"/>
      <c r="T661" s="124"/>
      <c r="U661" s="124"/>
      <c r="V661" s="124"/>
      <c r="W661" s="124"/>
      <c r="X661" s="124"/>
      <c r="Y661" s="124"/>
      <c r="Z661" s="124"/>
      <c r="AA661" s="124"/>
      <c r="AB661" s="124"/>
      <c r="AC661" s="124"/>
      <c r="AD661" s="140"/>
      <c r="AE661" s="145"/>
      <c r="AF661" s="124"/>
      <c r="AG661" s="124"/>
      <c r="AH661" s="124"/>
      <c r="AI661" s="124"/>
      <c r="AJ661" s="124"/>
      <c r="AK661" s="124"/>
      <c r="AL661" s="124"/>
      <c r="AM661" s="124"/>
      <c r="AN661" s="124"/>
      <c r="AO661" s="124"/>
      <c r="AP661" s="140"/>
      <c r="AQ661" s="145"/>
      <c r="AR661" s="124"/>
      <c r="AS661" s="124"/>
      <c r="AT661" s="124"/>
      <c r="AU661" s="124"/>
      <c r="AV661" s="124"/>
      <c r="AW661" s="124"/>
      <c r="AX661" s="124"/>
      <c r="AY661" s="124"/>
      <c r="AZ661" s="124"/>
      <c r="BA661" s="124"/>
      <c r="BB661" s="140"/>
      <c r="BC661" s="145"/>
      <c r="BD661" s="124"/>
      <c r="BE661" s="124"/>
      <c r="BF661" s="124"/>
      <c r="BG661" s="124"/>
      <c r="BH661" s="124"/>
      <c r="BI661" s="124"/>
      <c r="BJ661" s="124"/>
      <c r="BK661" s="124"/>
      <c r="BL661" s="124"/>
      <c r="BM661" s="124"/>
      <c r="BN661" s="140"/>
      <c r="BO661" s="145"/>
      <c r="BP661" s="124"/>
      <c r="BQ661" s="124"/>
      <c r="BR661" s="124"/>
      <c r="BS661" s="124"/>
      <c r="BT661" s="124"/>
      <c r="BU661" s="124"/>
      <c r="BV661" s="124"/>
      <c r="BW661" s="124"/>
      <c r="BX661" s="124"/>
      <c r="BY661" s="124"/>
      <c r="BZ661" s="140"/>
      <c r="CA661" s="132"/>
      <c r="CB661" s="124"/>
      <c r="CC661" s="124"/>
      <c r="CD661" s="124"/>
      <c r="CE661" s="124"/>
      <c r="CF661" s="124"/>
      <c r="CG661" s="124"/>
      <c r="CH661" s="124"/>
      <c r="CI661" s="124"/>
      <c r="CJ661" s="124"/>
      <c r="CK661" s="124"/>
      <c r="CL661" s="124"/>
    </row>
    <row r="662" spans="1:90" x14ac:dyDescent="0.3">
      <c r="A662" s="609" t="s">
        <v>465</v>
      </c>
      <c r="B662" s="192">
        <v>454</v>
      </c>
      <c r="C662" s="56" t="s">
        <v>148</v>
      </c>
      <c r="D662" s="56" t="s">
        <v>112</v>
      </c>
      <c r="E662" s="70" t="s">
        <v>164</v>
      </c>
      <c r="F662" s="65">
        <v>50000</v>
      </c>
      <c r="G662" s="76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8"/>
      <c r="S662" s="215"/>
      <c r="T662" s="205"/>
      <c r="U662" s="205"/>
      <c r="V662" s="205"/>
      <c r="W662" s="77"/>
      <c r="X662" s="77"/>
      <c r="Y662" s="77"/>
      <c r="Z662" s="77"/>
      <c r="AA662" s="77"/>
      <c r="AB662" s="77"/>
      <c r="AC662" s="77"/>
      <c r="AD662" s="78"/>
      <c r="AE662" s="76"/>
      <c r="AF662" s="77"/>
      <c r="AG662" s="77"/>
      <c r="AH662" s="77"/>
      <c r="AI662" s="77"/>
      <c r="AJ662" s="77"/>
      <c r="AK662" s="77"/>
      <c r="AL662" s="77"/>
      <c r="AM662" s="77"/>
      <c r="AN662" s="77"/>
      <c r="AO662" s="77"/>
      <c r="AP662" s="78"/>
      <c r="AQ662" s="76"/>
      <c r="AR662" s="77"/>
      <c r="AS662" s="77"/>
      <c r="AT662" s="77"/>
      <c r="AU662" s="77"/>
      <c r="AV662" s="77"/>
      <c r="AW662" s="77"/>
      <c r="AX662" s="77"/>
      <c r="AY662" s="77"/>
      <c r="AZ662" s="77"/>
      <c r="BA662" s="77"/>
      <c r="BB662" s="78"/>
      <c r="BC662" s="76"/>
      <c r="BD662" s="77"/>
      <c r="BE662" s="77"/>
      <c r="BF662" s="77"/>
      <c r="BG662" s="77"/>
      <c r="BH662" s="77"/>
      <c r="BI662" s="77"/>
      <c r="BJ662" s="77"/>
      <c r="BK662" s="77"/>
      <c r="BL662" s="77"/>
      <c r="BM662" s="77"/>
      <c r="BN662" s="78"/>
      <c r="BO662" s="76"/>
      <c r="BP662" s="77"/>
      <c r="BQ662" s="77"/>
      <c r="BR662" s="77"/>
      <c r="BS662" s="77"/>
      <c r="BT662" s="77"/>
      <c r="BU662" s="77"/>
      <c r="BV662" s="77"/>
      <c r="BW662" s="77"/>
      <c r="BX662" s="77"/>
      <c r="BY662" s="77"/>
      <c r="BZ662" s="78"/>
      <c r="CA662" s="133"/>
      <c r="CB662" s="77"/>
      <c r="CC662" s="77"/>
      <c r="CD662" s="77"/>
      <c r="CE662" s="77"/>
      <c r="CF662" s="77"/>
      <c r="CG662" s="77"/>
      <c r="CH662" s="77"/>
      <c r="CI662" s="77"/>
      <c r="CJ662" s="77"/>
      <c r="CK662" s="77"/>
      <c r="CL662" s="78"/>
    </row>
    <row r="663" spans="1:90" x14ac:dyDescent="0.3">
      <c r="A663" s="610"/>
      <c r="B663" s="197"/>
      <c r="C663" s="60"/>
      <c r="D663" s="60"/>
      <c r="E663" s="62" t="s">
        <v>159</v>
      </c>
      <c r="F663" s="66"/>
      <c r="G663" s="84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6"/>
      <c r="S663" s="84"/>
      <c r="T663" s="85"/>
      <c r="U663" s="85"/>
      <c r="V663" s="85"/>
      <c r="W663" s="85"/>
      <c r="X663" s="85"/>
      <c r="Y663" s="85"/>
      <c r="Z663" s="85"/>
      <c r="AA663" s="85"/>
      <c r="AB663" s="82"/>
      <c r="AC663" s="82"/>
      <c r="AD663" s="86"/>
      <c r="AE663" s="84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6"/>
      <c r="AQ663" s="84"/>
      <c r="AR663" s="85"/>
      <c r="AS663" s="85"/>
      <c r="AT663" s="85"/>
      <c r="AU663" s="85"/>
      <c r="AV663" s="85"/>
      <c r="AW663" s="85"/>
      <c r="AX663" s="85"/>
      <c r="AY663" s="85"/>
      <c r="AZ663" s="85"/>
      <c r="BA663" s="85"/>
      <c r="BB663" s="86"/>
      <c r="BC663" s="84"/>
      <c r="BD663" s="85"/>
      <c r="BE663" s="85"/>
      <c r="BF663" s="85"/>
      <c r="BG663" s="85"/>
      <c r="BH663" s="85"/>
      <c r="BI663" s="85"/>
      <c r="BJ663" s="85"/>
      <c r="BK663" s="85"/>
      <c r="BL663" s="85"/>
      <c r="BM663" s="85"/>
      <c r="BN663" s="86"/>
      <c r="BO663" s="84"/>
      <c r="BP663" s="85"/>
      <c r="BQ663" s="85"/>
      <c r="BR663" s="85"/>
      <c r="BS663" s="85"/>
      <c r="BT663" s="85"/>
      <c r="BU663" s="85"/>
      <c r="BV663" s="85"/>
      <c r="BW663" s="85"/>
      <c r="BX663" s="85"/>
      <c r="BY663" s="85"/>
      <c r="BZ663" s="86"/>
      <c r="CA663" s="134"/>
      <c r="CB663" s="85"/>
      <c r="CC663" s="85"/>
      <c r="CD663" s="85"/>
      <c r="CE663" s="85"/>
      <c r="CF663" s="85"/>
      <c r="CG663" s="85"/>
      <c r="CH663" s="85"/>
      <c r="CI663" s="85"/>
      <c r="CJ663" s="85"/>
      <c r="CK663" s="85"/>
      <c r="CL663" s="86"/>
    </row>
    <row r="664" spans="1:90" x14ac:dyDescent="0.3">
      <c r="A664" s="610"/>
      <c r="B664" s="197"/>
      <c r="C664" s="60"/>
      <c r="D664" s="60"/>
      <c r="E664" s="62" t="s">
        <v>395</v>
      </c>
      <c r="F664" s="66">
        <v>400000</v>
      </c>
      <c r="G664" s="84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6"/>
      <c r="S664" s="84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6"/>
      <c r="AE664" s="87"/>
      <c r="AF664" s="82"/>
      <c r="AG664" s="82"/>
      <c r="AH664" s="82"/>
      <c r="AI664" s="82"/>
      <c r="AJ664" s="82"/>
      <c r="AK664" s="82"/>
      <c r="AL664" s="82"/>
      <c r="AM664" s="85"/>
      <c r="AN664" s="85"/>
      <c r="AO664" s="85"/>
      <c r="AP664" s="86"/>
      <c r="AQ664" s="84"/>
      <c r="AR664" s="85"/>
      <c r="AS664" s="85"/>
      <c r="AT664" s="85"/>
      <c r="AU664" s="85"/>
      <c r="AV664" s="85"/>
      <c r="AW664" s="85"/>
      <c r="AX664" s="85"/>
      <c r="AY664" s="85"/>
      <c r="AZ664" s="85"/>
      <c r="BA664" s="85"/>
      <c r="BB664" s="86"/>
      <c r="BC664" s="84"/>
      <c r="BD664" s="85"/>
      <c r="BE664" s="85"/>
      <c r="BF664" s="85"/>
      <c r="BG664" s="85"/>
      <c r="BH664" s="85"/>
      <c r="BI664" s="85"/>
      <c r="BJ664" s="85"/>
      <c r="BK664" s="85"/>
      <c r="BL664" s="85"/>
      <c r="BM664" s="85"/>
      <c r="BN664" s="86"/>
      <c r="BO664" s="84"/>
      <c r="BP664" s="85"/>
      <c r="BQ664" s="85"/>
      <c r="BR664" s="85"/>
      <c r="BS664" s="85"/>
      <c r="BT664" s="85"/>
      <c r="BU664" s="85"/>
      <c r="BV664" s="85"/>
      <c r="BW664" s="85"/>
      <c r="BX664" s="85"/>
      <c r="BY664" s="85"/>
      <c r="BZ664" s="86"/>
      <c r="CA664" s="134"/>
      <c r="CB664" s="85"/>
      <c r="CC664" s="85"/>
      <c r="CD664" s="85"/>
      <c r="CE664" s="85"/>
      <c r="CF664" s="85"/>
      <c r="CG664" s="85"/>
      <c r="CH664" s="85"/>
      <c r="CI664" s="85"/>
      <c r="CJ664" s="85"/>
      <c r="CK664" s="85"/>
      <c r="CL664" s="86"/>
    </row>
    <row r="665" spans="1:90" x14ac:dyDescent="0.3">
      <c r="A665" s="610"/>
      <c r="B665" s="197"/>
      <c r="C665" s="60"/>
      <c r="D665" s="60"/>
      <c r="E665" s="62" t="s">
        <v>107</v>
      </c>
      <c r="F665" s="66">
        <v>250000</v>
      </c>
      <c r="G665" s="84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6"/>
      <c r="S665" s="84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6"/>
      <c r="AE665" s="84"/>
      <c r="AF665" s="85"/>
      <c r="AG665" s="85"/>
      <c r="AH665" s="85"/>
      <c r="AI665" s="85"/>
      <c r="AJ665" s="85"/>
      <c r="AK665" s="85"/>
      <c r="AL665" s="85"/>
      <c r="AM665" s="82"/>
      <c r="AN665" s="82"/>
      <c r="AO665" s="82"/>
      <c r="AP665" s="83"/>
      <c r="AQ665" s="84"/>
      <c r="AR665" s="85"/>
      <c r="AS665" s="85"/>
      <c r="AT665" s="85"/>
      <c r="AU665" s="85"/>
      <c r="AV665" s="85"/>
      <c r="AW665" s="85"/>
      <c r="AX665" s="85"/>
      <c r="AY665" s="85"/>
      <c r="AZ665" s="85"/>
      <c r="BA665" s="85"/>
      <c r="BB665" s="86"/>
      <c r="BC665" s="84"/>
      <c r="BD665" s="85"/>
      <c r="BE665" s="85"/>
      <c r="BF665" s="85"/>
      <c r="BG665" s="85"/>
      <c r="BH665" s="85"/>
      <c r="BI665" s="85"/>
      <c r="BJ665" s="85"/>
      <c r="BK665" s="85"/>
      <c r="BL665" s="85"/>
      <c r="BM665" s="85"/>
      <c r="BN665" s="86"/>
      <c r="BO665" s="84"/>
      <c r="BP665" s="85"/>
      <c r="BQ665" s="85"/>
      <c r="BR665" s="85"/>
      <c r="BS665" s="85"/>
      <c r="BT665" s="85"/>
      <c r="BU665" s="85"/>
      <c r="BV665" s="85"/>
      <c r="BW665" s="85"/>
      <c r="BX665" s="85"/>
      <c r="BY665" s="85"/>
      <c r="BZ665" s="86"/>
      <c r="CA665" s="134"/>
      <c r="CB665" s="85"/>
      <c r="CC665" s="85"/>
      <c r="CD665" s="85"/>
      <c r="CE665" s="85"/>
      <c r="CF665" s="85"/>
      <c r="CG665" s="85"/>
      <c r="CH665" s="85"/>
      <c r="CI665" s="85"/>
      <c r="CJ665" s="85"/>
      <c r="CK665" s="85"/>
      <c r="CL665" s="86"/>
    </row>
    <row r="666" spans="1:90" x14ac:dyDescent="0.3">
      <c r="A666" s="610"/>
      <c r="B666" s="197"/>
      <c r="C666" s="60"/>
      <c r="D666" s="60"/>
      <c r="E666" s="62" t="s">
        <v>157</v>
      </c>
      <c r="F666" s="66"/>
      <c r="G666" s="84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6"/>
      <c r="S666" s="84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6"/>
      <c r="AE666" s="84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6"/>
      <c r="AQ666" s="87"/>
      <c r="AR666" s="82"/>
      <c r="AS666" s="85"/>
      <c r="AT666" s="85"/>
      <c r="AU666" s="85"/>
      <c r="AV666" s="85"/>
      <c r="AW666" s="85"/>
      <c r="AX666" s="85"/>
      <c r="AY666" s="85"/>
      <c r="AZ666" s="85"/>
      <c r="BA666" s="85"/>
      <c r="BB666" s="86"/>
      <c r="BC666" s="84"/>
      <c r="BD666" s="85"/>
      <c r="BE666" s="85"/>
      <c r="BF666" s="85"/>
      <c r="BG666" s="85"/>
      <c r="BH666" s="85"/>
      <c r="BI666" s="85"/>
      <c r="BJ666" s="85"/>
      <c r="BK666" s="85"/>
      <c r="BL666" s="85"/>
      <c r="BM666" s="85"/>
      <c r="BN666" s="86"/>
      <c r="BO666" s="84"/>
      <c r="BP666" s="85"/>
      <c r="BQ666" s="85"/>
      <c r="BR666" s="85"/>
      <c r="BS666" s="85"/>
      <c r="BT666" s="85"/>
      <c r="BU666" s="85"/>
      <c r="BV666" s="85"/>
      <c r="BW666" s="85"/>
      <c r="BX666" s="85"/>
      <c r="BY666" s="85"/>
      <c r="BZ666" s="86"/>
      <c r="CA666" s="134"/>
      <c r="CB666" s="85"/>
      <c r="CC666" s="85"/>
      <c r="CD666" s="85"/>
      <c r="CE666" s="85"/>
      <c r="CF666" s="85"/>
      <c r="CG666" s="85"/>
      <c r="CH666" s="85"/>
      <c r="CI666" s="85"/>
      <c r="CJ666" s="85"/>
      <c r="CK666" s="85"/>
      <c r="CL666" s="86"/>
    </row>
    <row r="667" spans="1:90" x14ac:dyDescent="0.3">
      <c r="A667" s="610"/>
      <c r="B667" s="197"/>
      <c r="C667" s="60"/>
      <c r="D667" s="60" t="s">
        <v>113</v>
      </c>
      <c r="E667" s="60"/>
      <c r="F667" s="66"/>
      <c r="G667" s="84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6"/>
      <c r="S667" s="84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6"/>
      <c r="AE667" s="84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6"/>
      <c r="AQ667" s="84"/>
      <c r="AR667" s="85"/>
      <c r="AS667" s="85"/>
      <c r="AT667" s="203"/>
      <c r="AU667" s="203"/>
      <c r="AV667" s="203"/>
      <c r="AW667" s="203"/>
      <c r="AX667" s="203"/>
      <c r="AY667" s="203"/>
      <c r="AZ667" s="85"/>
      <c r="BA667" s="85"/>
      <c r="BB667" s="86"/>
      <c r="BC667" s="84"/>
      <c r="BD667" s="85"/>
      <c r="BE667" s="85"/>
      <c r="BF667" s="85"/>
      <c r="BG667" s="85"/>
      <c r="BH667" s="85"/>
      <c r="BI667" s="85"/>
      <c r="BJ667" s="85"/>
      <c r="BK667" s="85"/>
      <c r="BL667" s="85"/>
      <c r="BM667" s="85"/>
      <c r="BN667" s="86"/>
      <c r="BO667" s="84"/>
      <c r="BP667" s="85"/>
      <c r="BQ667" s="85"/>
      <c r="BR667" s="85"/>
      <c r="BS667" s="85"/>
      <c r="BT667" s="85"/>
      <c r="BU667" s="85"/>
      <c r="BV667" s="85"/>
      <c r="BW667" s="85"/>
      <c r="BX667" s="85"/>
      <c r="BY667" s="85"/>
      <c r="BZ667" s="86"/>
      <c r="CA667" s="134"/>
      <c r="CB667" s="85"/>
      <c r="CC667" s="85"/>
      <c r="CD667" s="85"/>
      <c r="CE667" s="85"/>
      <c r="CF667" s="85"/>
      <c r="CG667" s="85"/>
      <c r="CH667" s="85"/>
      <c r="CI667" s="85"/>
      <c r="CJ667" s="85"/>
      <c r="CK667" s="85"/>
      <c r="CL667" s="86"/>
    </row>
    <row r="668" spans="1:90" ht="15" thickBot="1" x14ac:dyDescent="0.35">
      <c r="A668" s="611"/>
      <c r="B668" s="193"/>
      <c r="C668" s="58" t="s">
        <v>115</v>
      </c>
      <c r="D668" s="58"/>
      <c r="E668" s="43" t="s">
        <v>160</v>
      </c>
      <c r="F668" s="42">
        <v>12000000</v>
      </c>
      <c r="G668" s="96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8"/>
      <c r="S668" s="96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8"/>
      <c r="AE668" s="96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8"/>
      <c r="AQ668" s="96"/>
      <c r="AR668" s="97"/>
      <c r="AS668" s="97"/>
      <c r="AT668" s="97"/>
      <c r="AU668" s="97"/>
      <c r="AV668" s="97"/>
      <c r="AW668" s="97"/>
      <c r="AX668" s="97"/>
      <c r="AY668" s="97"/>
      <c r="AZ668" s="97"/>
      <c r="BA668" s="97"/>
      <c r="BB668" s="98"/>
      <c r="BC668" s="96"/>
      <c r="BD668" s="97"/>
      <c r="BE668" s="97"/>
      <c r="BF668" s="97"/>
      <c r="BG668" s="97"/>
      <c r="BH668" s="97"/>
      <c r="BI668" s="97"/>
      <c r="BJ668" s="97"/>
      <c r="BK668" s="97"/>
      <c r="BL668" s="97"/>
      <c r="BM668" s="97"/>
      <c r="BN668" s="98"/>
      <c r="BO668" s="96"/>
      <c r="BP668" s="97"/>
      <c r="BQ668" s="97"/>
      <c r="BR668" s="97"/>
      <c r="BS668" s="97"/>
      <c r="BT668" s="97"/>
      <c r="BU668" s="97"/>
      <c r="BV668" s="97"/>
      <c r="BW668" s="97"/>
      <c r="BX668" s="97"/>
      <c r="BY668" s="97"/>
      <c r="BZ668" s="98"/>
      <c r="CA668" s="135"/>
      <c r="CB668" s="97"/>
      <c r="CC668" s="97"/>
      <c r="CD668" s="97"/>
      <c r="CE668" s="97"/>
      <c r="CF668" s="97"/>
      <c r="CG668" s="97"/>
      <c r="CH668" s="97"/>
      <c r="CI668" s="97"/>
      <c r="CJ668" s="97"/>
      <c r="CK668" s="97"/>
      <c r="CL668" s="98"/>
    </row>
    <row r="669" spans="1:90" x14ac:dyDescent="0.3">
      <c r="A669" s="609" t="s">
        <v>460</v>
      </c>
      <c r="B669" s="192">
        <v>417</v>
      </c>
      <c r="C669" s="56" t="s">
        <v>149</v>
      </c>
      <c r="D669" s="56" t="s">
        <v>112</v>
      </c>
      <c r="E669" s="56"/>
      <c r="F669" s="38"/>
      <c r="G669" s="76">
        <v>1</v>
      </c>
      <c r="H669" s="77">
        <v>2</v>
      </c>
      <c r="I669" s="77">
        <v>3</v>
      </c>
      <c r="J669" s="77">
        <v>4</v>
      </c>
      <c r="K669" s="77">
        <v>5</v>
      </c>
      <c r="L669" s="77">
        <v>6</v>
      </c>
      <c r="M669" s="77">
        <v>7</v>
      </c>
      <c r="N669" s="77">
        <v>8</v>
      </c>
      <c r="O669" s="77">
        <v>9</v>
      </c>
      <c r="P669" s="77">
        <v>10</v>
      </c>
      <c r="Q669" s="77">
        <v>11</v>
      </c>
      <c r="R669" s="78">
        <v>12</v>
      </c>
      <c r="S669" s="76">
        <v>1</v>
      </c>
      <c r="T669" s="77">
        <v>2</v>
      </c>
      <c r="U669" s="77">
        <v>3</v>
      </c>
      <c r="V669" s="77">
        <v>4</v>
      </c>
      <c r="W669" s="77">
        <v>5</v>
      </c>
      <c r="X669" s="77">
        <v>6</v>
      </c>
      <c r="Y669" s="77">
        <v>7</v>
      </c>
      <c r="Z669" s="77">
        <v>8</v>
      </c>
      <c r="AA669" s="77">
        <v>9</v>
      </c>
      <c r="AB669" s="77">
        <v>10</v>
      </c>
      <c r="AC669" s="77">
        <v>11</v>
      </c>
      <c r="AD669" s="78">
        <v>12</v>
      </c>
      <c r="AE669" s="76">
        <v>1</v>
      </c>
      <c r="AF669" s="77">
        <v>2</v>
      </c>
      <c r="AG669" s="77">
        <v>3</v>
      </c>
      <c r="AH669" s="77">
        <v>4</v>
      </c>
      <c r="AI669" s="77">
        <v>5</v>
      </c>
      <c r="AJ669" s="77">
        <v>6</v>
      </c>
      <c r="AK669" s="77">
        <v>7</v>
      </c>
      <c r="AL669" s="77">
        <v>8</v>
      </c>
      <c r="AM669" s="77">
        <v>9</v>
      </c>
      <c r="AN669" s="77">
        <v>10</v>
      </c>
      <c r="AO669" s="77">
        <v>11</v>
      </c>
      <c r="AP669" s="78">
        <v>12</v>
      </c>
      <c r="AQ669" s="76">
        <v>1</v>
      </c>
      <c r="AR669" s="77">
        <v>2</v>
      </c>
      <c r="AS669" s="77">
        <v>3</v>
      </c>
      <c r="AT669" s="77">
        <v>4</v>
      </c>
      <c r="AU669" s="77">
        <v>5</v>
      </c>
      <c r="AV669" s="77">
        <v>6</v>
      </c>
      <c r="AW669" s="77">
        <v>7</v>
      </c>
      <c r="AX669" s="77">
        <v>8</v>
      </c>
      <c r="AY669" s="77">
        <v>9</v>
      </c>
      <c r="AZ669" s="77">
        <v>10</v>
      </c>
      <c r="BA669" s="77">
        <v>11</v>
      </c>
      <c r="BB669" s="78">
        <v>12</v>
      </c>
      <c r="BC669" s="76">
        <v>1</v>
      </c>
      <c r="BD669" s="77">
        <v>2</v>
      </c>
      <c r="BE669" s="77">
        <v>3</v>
      </c>
      <c r="BF669" s="77">
        <v>4</v>
      </c>
      <c r="BG669" s="77">
        <v>5</v>
      </c>
      <c r="BH669" s="77">
        <v>6</v>
      </c>
      <c r="BI669" s="77">
        <v>7</v>
      </c>
      <c r="BJ669" s="77">
        <v>8</v>
      </c>
      <c r="BK669" s="77">
        <v>9</v>
      </c>
      <c r="BL669" s="77">
        <v>10</v>
      </c>
      <c r="BM669" s="77">
        <v>11</v>
      </c>
      <c r="BN669" s="78">
        <v>12</v>
      </c>
      <c r="BO669" s="76">
        <v>1</v>
      </c>
      <c r="BP669" s="77">
        <v>2</v>
      </c>
      <c r="BQ669" s="77">
        <v>3</v>
      </c>
      <c r="BR669" s="77">
        <v>4</v>
      </c>
      <c r="BS669" s="77">
        <v>5</v>
      </c>
      <c r="BT669" s="77">
        <v>6</v>
      </c>
      <c r="BU669" s="77">
        <v>7</v>
      </c>
      <c r="BV669" s="77">
        <v>8</v>
      </c>
      <c r="BW669" s="77">
        <v>9</v>
      </c>
      <c r="BX669" s="77">
        <v>10</v>
      </c>
      <c r="BY669" s="77">
        <v>11</v>
      </c>
      <c r="BZ669" s="78">
        <v>12</v>
      </c>
      <c r="CA669" s="133">
        <v>1</v>
      </c>
      <c r="CB669" s="77">
        <v>2</v>
      </c>
      <c r="CC669" s="77">
        <v>3</v>
      </c>
      <c r="CD669" s="77">
        <v>4</v>
      </c>
      <c r="CE669" s="77">
        <v>5</v>
      </c>
      <c r="CF669" s="77">
        <v>6</v>
      </c>
      <c r="CG669" s="77">
        <v>7</v>
      </c>
      <c r="CH669" s="77">
        <v>8</v>
      </c>
      <c r="CI669" s="77">
        <v>9</v>
      </c>
      <c r="CJ669" s="77">
        <v>10</v>
      </c>
      <c r="CK669" s="77">
        <v>11</v>
      </c>
      <c r="CL669" s="78">
        <v>12</v>
      </c>
    </row>
    <row r="670" spans="1:90" x14ac:dyDescent="0.3">
      <c r="A670" s="610"/>
      <c r="B670" s="197"/>
      <c r="C670" s="60"/>
      <c r="D670" s="60"/>
      <c r="E670" s="60" t="s">
        <v>246</v>
      </c>
      <c r="F670" s="39">
        <v>200000</v>
      </c>
      <c r="G670" s="84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6"/>
      <c r="S670" s="87"/>
      <c r="T670" s="82"/>
      <c r="U670" s="82"/>
      <c r="V670" s="82"/>
      <c r="W670" s="85"/>
      <c r="X670" s="85"/>
      <c r="Y670" s="85"/>
      <c r="Z670" s="85"/>
      <c r="AA670" s="85"/>
      <c r="AB670" s="85"/>
      <c r="AC670" s="85"/>
      <c r="AD670" s="86"/>
      <c r="AE670" s="84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6"/>
      <c r="AQ670" s="84"/>
      <c r="AR670" s="85"/>
      <c r="AS670" s="85"/>
      <c r="AT670" s="85"/>
      <c r="AU670" s="85"/>
      <c r="AV670" s="85"/>
      <c r="AW670" s="85"/>
      <c r="AX670" s="85"/>
      <c r="AY670" s="85"/>
      <c r="AZ670" s="85"/>
      <c r="BA670" s="85"/>
      <c r="BB670" s="86"/>
      <c r="BC670" s="84"/>
      <c r="BD670" s="85"/>
      <c r="BE670" s="85"/>
      <c r="BF670" s="85"/>
      <c r="BG670" s="85"/>
      <c r="BH670" s="85"/>
      <c r="BI670" s="85"/>
      <c r="BJ670" s="85"/>
      <c r="BK670" s="85"/>
      <c r="BL670" s="85"/>
      <c r="BM670" s="85"/>
      <c r="BN670" s="86"/>
      <c r="BO670" s="84"/>
      <c r="BP670" s="85"/>
      <c r="BQ670" s="85"/>
      <c r="BR670" s="85"/>
      <c r="BS670" s="85"/>
      <c r="BT670" s="85"/>
      <c r="BU670" s="85"/>
      <c r="BV670" s="85"/>
      <c r="BW670" s="85"/>
      <c r="BX670" s="85"/>
      <c r="BY670" s="85"/>
      <c r="BZ670" s="86"/>
      <c r="CA670" s="134"/>
      <c r="CB670" s="85"/>
      <c r="CC670" s="85"/>
      <c r="CD670" s="85"/>
      <c r="CE670" s="85"/>
      <c r="CF670" s="85"/>
      <c r="CG670" s="85"/>
      <c r="CH670" s="85"/>
      <c r="CI670" s="85"/>
      <c r="CJ670" s="85"/>
      <c r="CK670" s="85"/>
      <c r="CL670" s="86"/>
    </row>
    <row r="671" spans="1:90" x14ac:dyDescent="0.3">
      <c r="A671" s="610"/>
      <c r="B671" s="197"/>
      <c r="C671" s="60"/>
      <c r="D671" s="60"/>
      <c r="E671" s="60"/>
      <c r="F671" s="39"/>
      <c r="G671" s="84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6"/>
      <c r="S671" s="84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6"/>
      <c r="AE671" s="84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6"/>
      <c r="AQ671" s="84"/>
      <c r="AR671" s="85"/>
      <c r="AS671" s="85"/>
      <c r="AT671" s="85"/>
      <c r="AU671" s="85"/>
      <c r="AV671" s="85"/>
      <c r="AW671" s="85"/>
      <c r="AX671" s="85"/>
      <c r="AY671" s="85"/>
      <c r="AZ671" s="85"/>
      <c r="BA671" s="85"/>
      <c r="BB671" s="86"/>
      <c r="BC671" s="84"/>
      <c r="BD671" s="85"/>
      <c r="BE671" s="85"/>
      <c r="BF671" s="85"/>
      <c r="BG671" s="85"/>
      <c r="BH671" s="85"/>
      <c r="BI671" s="85"/>
      <c r="BJ671" s="85"/>
      <c r="BK671" s="85"/>
      <c r="BL671" s="85"/>
      <c r="BM671" s="85"/>
      <c r="BN671" s="86"/>
      <c r="BO671" s="84"/>
      <c r="BP671" s="85"/>
      <c r="BQ671" s="85"/>
      <c r="BR671" s="85"/>
      <c r="BS671" s="85"/>
      <c r="BT671" s="85"/>
      <c r="BU671" s="85"/>
      <c r="BV671" s="85"/>
      <c r="BW671" s="85"/>
      <c r="BX671" s="85"/>
      <c r="BY671" s="85"/>
      <c r="BZ671" s="86"/>
      <c r="CA671" s="134"/>
      <c r="CB671" s="85"/>
      <c r="CC671" s="85"/>
      <c r="CD671" s="85"/>
      <c r="CE671" s="85"/>
      <c r="CF671" s="85"/>
      <c r="CG671" s="85"/>
      <c r="CH671" s="85"/>
      <c r="CI671" s="85"/>
      <c r="CJ671" s="85"/>
      <c r="CK671" s="85"/>
      <c r="CL671" s="86"/>
    </row>
    <row r="672" spans="1:90" x14ac:dyDescent="0.3">
      <c r="A672" s="610"/>
      <c r="B672" s="197"/>
      <c r="C672" s="60"/>
      <c r="D672" s="60"/>
      <c r="E672" s="60"/>
      <c r="F672" s="39"/>
      <c r="G672" s="84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6"/>
      <c r="S672" s="84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6"/>
      <c r="AE672" s="84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6"/>
      <c r="AQ672" s="84"/>
      <c r="AR672" s="85"/>
      <c r="AS672" s="85"/>
      <c r="AT672" s="85"/>
      <c r="AU672" s="85"/>
      <c r="AV672" s="85"/>
      <c r="AW672" s="85"/>
      <c r="AX672" s="85"/>
      <c r="AY672" s="85"/>
      <c r="AZ672" s="85"/>
      <c r="BA672" s="85"/>
      <c r="BB672" s="86"/>
      <c r="BC672" s="84"/>
      <c r="BD672" s="85"/>
      <c r="BE672" s="85"/>
      <c r="BF672" s="85"/>
      <c r="BG672" s="85"/>
      <c r="BH672" s="85"/>
      <c r="BI672" s="85"/>
      <c r="BJ672" s="85"/>
      <c r="BK672" s="85"/>
      <c r="BL672" s="85"/>
      <c r="BM672" s="85"/>
      <c r="BN672" s="86"/>
      <c r="BO672" s="84"/>
      <c r="BP672" s="85"/>
      <c r="BQ672" s="85"/>
      <c r="BR672" s="85"/>
      <c r="BS672" s="85"/>
      <c r="BT672" s="85"/>
      <c r="BU672" s="85"/>
      <c r="BV672" s="85"/>
      <c r="BW672" s="85"/>
      <c r="BX672" s="85"/>
      <c r="BY672" s="85"/>
      <c r="BZ672" s="86"/>
      <c r="CA672" s="134"/>
      <c r="CB672" s="85"/>
      <c r="CC672" s="85"/>
      <c r="CD672" s="85"/>
      <c r="CE672" s="85"/>
      <c r="CF672" s="85"/>
      <c r="CG672" s="85"/>
      <c r="CH672" s="85"/>
      <c r="CI672" s="85"/>
      <c r="CJ672" s="85"/>
      <c r="CK672" s="85"/>
      <c r="CL672" s="86"/>
    </row>
    <row r="673" spans="1:90" x14ac:dyDescent="0.3">
      <c r="A673" s="610"/>
      <c r="B673" s="197"/>
      <c r="C673" s="60"/>
      <c r="D673" s="60" t="s">
        <v>113</v>
      </c>
      <c r="E673" s="60"/>
      <c r="F673" s="39"/>
      <c r="G673" s="84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6"/>
      <c r="S673" s="84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6"/>
      <c r="AE673" s="84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6"/>
      <c r="AQ673" s="84"/>
      <c r="AR673" s="85"/>
      <c r="AS673" s="85"/>
      <c r="AT673" s="85"/>
      <c r="AU673" s="85"/>
      <c r="AV673" s="85"/>
      <c r="AW673" s="85"/>
      <c r="AX673" s="85"/>
      <c r="AY673" s="85"/>
      <c r="AZ673" s="85"/>
      <c r="BA673" s="85"/>
      <c r="BB673" s="86"/>
      <c r="BC673" s="84"/>
      <c r="BD673" s="85"/>
      <c r="BE673" s="85"/>
      <c r="BF673" s="85"/>
      <c r="BG673" s="85"/>
      <c r="BH673" s="85"/>
      <c r="BI673" s="85"/>
      <c r="BJ673" s="85"/>
      <c r="BK673" s="85"/>
      <c r="BL673" s="85"/>
      <c r="BM673" s="85"/>
      <c r="BN673" s="86"/>
      <c r="BO673" s="84"/>
      <c r="BP673" s="85"/>
      <c r="BQ673" s="85"/>
      <c r="BR673" s="85"/>
      <c r="BS673" s="85"/>
      <c r="BT673" s="85"/>
      <c r="BU673" s="85"/>
      <c r="BV673" s="85"/>
      <c r="BW673" s="85"/>
      <c r="BX673" s="85"/>
      <c r="BY673" s="85"/>
      <c r="BZ673" s="86"/>
      <c r="CA673" s="134"/>
      <c r="CB673" s="85"/>
      <c r="CC673" s="85"/>
      <c r="CD673" s="85"/>
      <c r="CE673" s="85"/>
      <c r="CF673" s="85"/>
      <c r="CG673" s="85"/>
      <c r="CH673" s="85"/>
      <c r="CI673" s="85"/>
      <c r="CJ673" s="85"/>
      <c r="CK673" s="85"/>
      <c r="CL673" s="86"/>
    </row>
    <row r="674" spans="1:90" ht="15" thickBot="1" x14ac:dyDescent="0.35">
      <c r="A674" s="611"/>
      <c r="B674" s="193"/>
      <c r="C674" s="58" t="s">
        <v>132</v>
      </c>
      <c r="D674" s="58"/>
      <c r="E674" s="43" t="s">
        <v>160</v>
      </c>
      <c r="F674" s="199">
        <v>5000000</v>
      </c>
      <c r="G674" s="96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8"/>
      <c r="S674" s="96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8"/>
      <c r="AE674" s="96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8"/>
      <c r="AQ674" s="96"/>
      <c r="AR674" s="97"/>
      <c r="AS674" s="97"/>
      <c r="AT674" s="97"/>
      <c r="AU674" s="97"/>
      <c r="AV674" s="97"/>
      <c r="AW674" s="97"/>
      <c r="AX674" s="97"/>
      <c r="AY674" s="97"/>
      <c r="AZ674" s="97"/>
      <c r="BA674" s="97"/>
      <c r="BB674" s="98"/>
      <c r="BC674" s="96"/>
      <c r="BD674" s="97"/>
      <c r="BE674" s="97"/>
      <c r="BF674" s="97"/>
      <c r="BG674" s="97"/>
      <c r="BH674" s="97"/>
      <c r="BI674" s="97"/>
      <c r="BJ674" s="97"/>
      <c r="BK674" s="97"/>
      <c r="BL674" s="97"/>
      <c r="BM674" s="97"/>
      <c r="BN674" s="98"/>
      <c r="BO674" s="96"/>
      <c r="BP674" s="97"/>
      <c r="BQ674" s="97"/>
      <c r="BR674" s="97"/>
      <c r="BS674" s="97"/>
      <c r="BT674" s="97"/>
      <c r="BU674" s="97"/>
      <c r="BV674" s="97"/>
      <c r="BW674" s="97"/>
      <c r="BX674" s="97"/>
      <c r="BY674" s="97"/>
      <c r="BZ674" s="98"/>
      <c r="CA674" s="135"/>
      <c r="CB674" s="97"/>
      <c r="CC674" s="97"/>
      <c r="CD674" s="97"/>
      <c r="CE674" s="97"/>
      <c r="CF674" s="97"/>
      <c r="CG674" s="97"/>
      <c r="CH674" s="97"/>
      <c r="CI674" s="97"/>
      <c r="CJ674" s="97"/>
      <c r="CK674" s="97"/>
      <c r="CL674" s="98"/>
    </row>
    <row r="675" spans="1:90" x14ac:dyDescent="0.3">
      <c r="A675" s="612" t="s">
        <v>460</v>
      </c>
      <c r="B675" s="197">
        <v>418</v>
      </c>
      <c r="C675" s="60" t="s">
        <v>150</v>
      </c>
      <c r="D675" s="60" t="s">
        <v>112</v>
      </c>
      <c r="E675" s="60"/>
      <c r="F675" s="39"/>
      <c r="G675" s="76">
        <v>1</v>
      </c>
      <c r="H675" s="77">
        <v>2</v>
      </c>
      <c r="I675" s="77">
        <v>3</v>
      </c>
      <c r="J675" s="77">
        <v>4</v>
      </c>
      <c r="K675" s="77">
        <v>5</v>
      </c>
      <c r="L675" s="77">
        <v>6</v>
      </c>
      <c r="M675" s="77">
        <v>7</v>
      </c>
      <c r="N675" s="77">
        <v>8</v>
      </c>
      <c r="O675" s="77">
        <v>9</v>
      </c>
      <c r="P675" s="77">
        <v>10</v>
      </c>
      <c r="Q675" s="77">
        <v>11</v>
      </c>
      <c r="R675" s="78">
        <v>12</v>
      </c>
      <c r="S675" s="76">
        <v>1</v>
      </c>
      <c r="T675" s="77">
        <v>2</v>
      </c>
      <c r="U675" s="77">
        <v>3</v>
      </c>
      <c r="V675" s="77">
        <v>4</v>
      </c>
      <c r="W675" s="77">
        <v>5</v>
      </c>
      <c r="X675" s="77">
        <v>6</v>
      </c>
      <c r="Y675" s="77">
        <v>7</v>
      </c>
      <c r="Z675" s="77">
        <v>8</v>
      </c>
      <c r="AA675" s="77">
        <v>9</v>
      </c>
      <c r="AB675" s="77">
        <v>10</v>
      </c>
      <c r="AC675" s="77">
        <v>11</v>
      </c>
      <c r="AD675" s="78">
        <v>12</v>
      </c>
      <c r="AE675" s="76">
        <v>1</v>
      </c>
      <c r="AF675" s="77">
        <v>2</v>
      </c>
      <c r="AG675" s="77">
        <v>3</v>
      </c>
      <c r="AH675" s="77">
        <v>4</v>
      </c>
      <c r="AI675" s="77">
        <v>5</v>
      </c>
      <c r="AJ675" s="77">
        <v>6</v>
      </c>
      <c r="AK675" s="77">
        <v>7</v>
      </c>
      <c r="AL675" s="77">
        <v>8</v>
      </c>
      <c r="AM675" s="77">
        <v>9</v>
      </c>
      <c r="AN675" s="77">
        <v>10</v>
      </c>
      <c r="AO675" s="77">
        <v>11</v>
      </c>
      <c r="AP675" s="78">
        <v>12</v>
      </c>
      <c r="AQ675" s="76">
        <v>1</v>
      </c>
      <c r="AR675" s="77">
        <v>2</v>
      </c>
      <c r="AS675" s="77">
        <v>3</v>
      </c>
      <c r="AT675" s="77">
        <v>4</v>
      </c>
      <c r="AU675" s="77">
        <v>5</v>
      </c>
      <c r="AV675" s="77">
        <v>6</v>
      </c>
      <c r="AW675" s="77">
        <v>7</v>
      </c>
      <c r="AX675" s="77">
        <v>8</v>
      </c>
      <c r="AY675" s="77">
        <v>9</v>
      </c>
      <c r="AZ675" s="77">
        <v>10</v>
      </c>
      <c r="BA675" s="77">
        <v>11</v>
      </c>
      <c r="BB675" s="78">
        <v>12</v>
      </c>
      <c r="BC675" s="76">
        <v>1</v>
      </c>
      <c r="BD675" s="77">
        <v>2</v>
      </c>
      <c r="BE675" s="77">
        <v>3</v>
      </c>
      <c r="BF675" s="77">
        <v>4</v>
      </c>
      <c r="BG675" s="77">
        <v>5</v>
      </c>
      <c r="BH675" s="77">
        <v>6</v>
      </c>
      <c r="BI675" s="77">
        <v>7</v>
      </c>
      <c r="BJ675" s="77">
        <v>8</v>
      </c>
      <c r="BK675" s="77">
        <v>9</v>
      </c>
      <c r="BL675" s="77">
        <v>10</v>
      </c>
      <c r="BM675" s="77">
        <v>11</v>
      </c>
      <c r="BN675" s="78">
        <v>12</v>
      </c>
      <c r="BO675" s="76">
        <v>1</v>
      </c>
      <c r="BP675" s="77">
        <v>2</v>
      </c>
      <c r="BQ675" s="77">
        <v>3</v>
      </c>
      <c r="BR675" s="77">
        <v>4</v>
      </c>
      <c r="BS675" s="77">
        <v>5</v>
      </c>
      <c r="BT675" s="77">
        <v>6</v>
      </c>
      <c r="BU675" s="77">
        <v>7</v>
      </c>
      <c r="BV675" s="77">
        <v>8</v>
      </c>
      <c r="BW675" s="77">
        <v>9</v>
      </c>
      <c r="BX675" s="77">
        <v>10</v>
      </c>
      <c r="BY675" s="77">
        <v>11</v>
      </c>
      <c r="BZ675" s="78">
        <v>12</v>
      </c>
      <c r="CA675" s="133">
        <v>1</v>
      </c>
      <c r="CB675" s="77">
        <v>2</v>
      </c>
      <c r="CC675" s="77">
        <v>3</v>
      </c>
      <c r="CD675" s="77">
        <v>4</v>
      </c>
      <c r="CE675" s="77">
        <v>5</v>
      </c>
      <c r="CF675" s="77">
        <v>6</v>
      </c>
      <c r="CG675" s="77">
        <v>7</v>
      </c>
      <c r="CH675" s="77">
        <v>8</v>
      </c>
      <c r="CI675" s="77">
        <v>9</v>
      </c>
      <c r="CJ675" s="77">
        <v>10</v>
      </c>
      <c r="CK675" s="77">
        <v>11</v>
      </c>
      <c r="CL675" s="78">
        <v>12</v>
      </c>
    </row>
    <row r="676" spans="1:90" x14ac:dyDescent="0.3">
      <c r="A676" s="613"/>
      <c r="B676" s="197"/>
      <c r="C676" s="60"/>
      <c r="D676" s="60"/>
      <c r="E676" s="60" t="s">
        <v>197</v>
      </c>
      <c r="F676" s="39">
        <v>10000</v>
      </c>
      <c r="G676" s="84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6"/>
      <c r="S676" s="87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6"/>
      <c r="AE676" s="84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6"/>
      <c r="AQ676" s="84"/>
      <c r="AR676" s="85"/>
      <c r="AS676" s="85"/>
      <c r="AT676" s="85"/>
      <c r="AU676" s="85"/>
      <c r="AV676" s="85"/>
      <c r="AW676" s="85"/>
      <c r="AX676" s="85"/>
      <c r="AY676" s="85"/>
      <c r="AZ676" s="85"/>
      <c r="BA676" s="85"/>
      <c r="BB676" s="86"/>
      <c r="BC676" s="84"/>
      <c r="BD676" s="85"/>
      <c r="BE676" s="85"/>
      <c r="BF676" s="85"/>
      <c r="BG676" s="85"/>
      <c r="BH676" s="85"/>
      <c r="BI676" s="85"/>
      <c r="BJ676" s="85"/>
      <c r="BK676" s="85"/>
      <c r="BL676" s="85"/>
      <c r="BM676" s="85"/>
      <c r="BN676" s="86"/>
      <c r="BO676" s="84"/>
      <c r="BP676" s="85"/>
      <c r="BQ676" s="85"/>
      <c r="BR676" s="85"/>
      <c r="BS676" s="85"/>
      <c r="BT676" s="85"/>
      <c r="BU676" s="85"/>
      <c r="BV676" s="85"/>
      <c r="BW676" s="85"/>
      <c r="BX676" s="85"/>
      <c r="BY676" s="85"/>
      <c r="BZ676" s="86"/>
      <c r="CA676" s="134"/>
      <c r="CB676" s="85"/>
      <c r="CC676" s="85"/>
      <c r="CD676" s="85"/>
      <c r="CE676" s="85"/>
      <c r="CF676" s="85"/>
      <c r="CG676" s="85"/>
      <c r="CH676" s="85"/>
      <c r="CI676" s="85"/>
      <c r="CJ676" s="85"/>
      <c r="CK676" s="85"/>
      <c r="CL676" s="85"/>
    </row>
    <row r="677" spans="1:90" x14ac:dyDescent="0.3">
      <c r="A677" s="613"/>
      <c r="B677" s="197"/>
      <c r="C677" s="60"/>
      <c r="D677" s="60"/>
      <c r="E677" s="60"/>
      <c r="F677" s="39"/>
      <c r="G677" s="84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6"/>
      <c r="S677" s="84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6"/>
      <c r="AE677" s="84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6"/>
      <c r="AQ677" s="84"/>
      <c r="AR677" s="85"/>
      <c r="AS677" s="85"/>
      <c r="AT677" s="85"/>
      <c r="AU677" s="85"/>
      <c r="AV677" s="85"/>
      <c r="AW677" s="85"/>
      <c r="AX677" s="85"/>
      <c r="AY677" s="85"/>
      <c r="AZ677" s="85"/>
      <c r="BA677" s="85"/>
      <c r="BB677" s="86"/>
      <c r="BC677" s="84"/>
      <c r="BD677" s="85"/>
      <c r="BE677" s="85"/>
      <c r="BF677" s="85"/>
      <c r="BG677" s="85"/>
      <c r="BH677" s="85"/>
      <c r="BI677" s="85"/>
      <c r="BJ677" s="85"/>
      <c r="BK677" s="85"/>
      <c r="BL677" s="85"/>
      <c r="BM677" s="85"/>
      <c r="BN677" s="86"/>
      <c r="BO677" s="84"/>
      <c r="BP677" s="85"/>
      <c r="BQ677" s="85"/>
      <c r="BR677" s="85"/>
      <c r="BS677" s="85"/>
      <c r="BT677" s="85"/>
      <c r="BU677" s="85"/>
      <c r="BV677" s="85"/>
      <c r="BW677" s="85"/>
      <c r="BX677" s="85"/>
      <c r="BY677" s="85"/>
      <c r="BZ677" s="86"/>
      <c r="CA677" s="134"/>
      <c r="CB677" s="85"/>
      <c r="CC677" s="85"/>
      <c r="CD677" s="85"/>
      <c r="CE677" s="85"/>
      <c r="CF677" s="85"/>
      <c r="CG677" s="85"/>
      <c r="CH677" s="85"/>
      <c r="CI677" s="85"/>
      <c r="CJ677" s="85"/>
      <c r="CK677" s="85"/>
      <c r="CL677" s="85"/>
    </row>
    <row r="678" spans="1:90" x14ac:dyDescent="0.3">
      <c r="A678" s="613"/>
      <c r="B678" s="197"/>
      <c r="C678" s="60"/>
      <c r="D678" s="60"/>
      <c r="E678" s="60"/>
      <c r="F678" s="39"/>
      <c r="G678" s="84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6"/>
      <c r="S678" s="84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6"/>
      <c r="AE678" s="84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6"/>
      <c r="AQ678" s="84"/>
      <c r="AR678" s="85"/>
      <c r="AS678" s="85"/>
      <c r="AT678" s="85"/>
      <c r="AU678" s="85"/>
      <c r="AV678" s="85"/>
      <c r="AW678" s="85"/>
      <c r="AX678" s="85"/>
      <c r="AY678" s="85"/>
      <c r="AZ678" s="85"/>
      <c r="BA678" s="85"/>
      <c r="BB678" s="86"/>
      <c r="BC678" s="84"/>
      <c r="BD678" s="85"/>
      <c r="BE678" s="85"/>
      <c r="BF678" s="85"/>
      <c r="BG678" s="85"/>
      <c r="BH678" s="85"/>
      <c r="BI678" s="85"/>
      <c r="BJ678" s="85"/>
      <c r="BK678" s="85"/>
      <c r="BL678" s="85"/>
      <c r="BM678" s="85"/>
      <c r="BN678" s="86"/>
      <c r="BO678" s="84"/>
      <c r="BP678" s="85"/>
      <c r="BQ678" s="85"/>
      <c r="BR678" s="85"/>
      <c r="BS678" s="85"/>
      <c r="BT678" s="85"/>
      <c r="BU678" s="85"/>
      <c r="BV678" s="85"/>
      <c r="BW678" s="85"/>
      <c r="BX678" s="85"/>
      <c r="BY678" s="85"/>
      <c r="BZ678" s="86"/>
      <c r="CA678" s="134"/>
      <c r="CB678" s="85"/>
      <c r="CC678" s="85"/>
      <c r="CD678" s="85"/>
      <c r="CE678" s="85"/>
      <c r="CF678" s="85"/>
      <c r="CG678" s="85"/>
      <c r="CH678" s="85"/>
      <c r="CI678" s="85"/>
      <c r="CJ678" s="85"/>
      <c r="CK678" s="85"/>
      <c r="CL678" s="85"/>
    </row>
    <row r="679" spans="1:90" x14ac:dyDescent="0.3">
      <c r="A679" s="613"/>
      <c r="B679" s="197"/>
      <c r="C679" s="60"/>
      <c r="D679" s="60" t="s">
        <v>113</v>
      </c>
      <c r="E679" s="60"/>
      <c r="F679" s="39"/>
      <c r="G679" s="84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6"/>
      <c r="S679" s="84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6"/>
      <c r="AE679" s="84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6"/>
      <c r="AQ679" s="84"/>
      <c r="AR679" s="85"/>
      <c r="AS679" s="85"/>
      <c r="AT679" s="85"/>
      <c r="AU679" s="85"/>
      <c r="AV679" s="85"/>
      <c r="AW679" s="85"/>
      <c r="AX679" s="85"/>
      <c r="AY679" s="85"/>
      <c r="AZ679" s="85"/>
      <c r="BA679" s="85"/>
      <c r="BB679" s="86"/>
      <c r="BC679" s="84"/>
      <c r="BD679" s="85"/>
      <c r="BE679" s="85"/>
      <c r="BF679" s="85"/>
      <c r="BG679" s="85"/>
      <c r="BH679" s="85"/>
      <c r="BI679" s="85"/>
      <c r="BJ679" s="85"/>
      <c r="BK679" s="85"/>
      <c r="BL679" s="85"/>
      <c r="BM679" s="85"/>
      <c r="BN679" s="86"/>
      <c r="BO679" s="84"/>
      <c r="BP679" s="85"/>
      <c r="BQ679" s="85"/>
      <c r="BR679" s="85"/>
      <c r="BS679" s="85"/>
      <c r="BT679" s="85"/>
      <c r="BU679" s="85"/>
      <c r="BV679" s="85"/>
      <c r="BW679" s="85"/>
      <c r="BX679" s="85"/>
      <c r="BY679" s="85"/>
      <c r="BZ679" s="86"/>
      <c r="CA679" s="134"/>
      <c r="CB679" s="85"/>
      <c r="CC679" s="85"/>
      <c r="CD679" s="85"/>
      <c r="CE679" s="85"/>
      <c r="CF679" s="85"/>
      <c r="CG679" s="85"/>
      <c r="CH679" s="85"/>
      <c r="CI679" s="85"/>
      <c r="CJ679" s="85"/>
      <c r="CK679" s="85"/>
      <c r="CL679" s="85"/>
    </row>
    <row r="680" spans="1:90" ht="15" thickBot="1" x14ac:dyDescent="0.35">
      <c r="A680" s="614"/>
      <c r="B680" s="197"/>
      <c r="C680" s="60" t="s">
        <v>132</v>
      </c>
      <c r="D680" s="60"/>
      <c r="E680" s="204" t="s">
        <v>160</v>
      </c>
      <c r="F680" s="198">
        <v>4500000</v>
      </c>
      <c r="G680" s="145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40"/>
      <c r="S680" s="145"/>
      <c r="T680" s="124"/>
      <c r="U680" s="124"/>
      <c r="V680" s="124"/>
      <c r="W680" s="124"/>
      <c r="X680" s="124"/>
      <c r="Y680" s="124"/>
      <c r="Z680" s="124"/>
      <c r="AA680" s="124"/>
      <c r="AB680" s="124"/>
      <c r="AC680" s="124"/>
      <c r="AD680" s="140"/>
      <c r="AE680" s="145"/>
      <c r="AF680" s="124"/>
      <c r="AG680" s="124"/>
      <c r="AH680" s="124"/>
      <c r="AI680" s="124"/>
      <c r="AJ680" s="124"/>
      <c r="AK680" s="124"/>
      <c r="AL680" s="124"/>
      <c r="AM680" s="124"/>
      <c r="AN680" s="124"/>
      <c r="AO680" s="124"/>
      <c r="AP680" s="140"/>
      <c r="AQ680" s="145"/>
      <c r="AR680" s="124"/>
      <c r="AS680" s="124"/>
      <c r="AT680" s="124"/>
      <c r="AU680" s="124"/>
      <c r="AV680" s="124"/>
      <c r="AW680" s="124"/>
      <c r="AX680" s="124"/>
      <c r="AY680" s="124"/>
      <c r="AZ680" s="124"/>
      <c r="BA680" s="124"/>
      <c r="BB680" s="140"/>
      <c r="BC680" s="145"/>
      <c r="BD680" s="124"/>
      <c r="BE680" s="124"/>
      <c r="BF680" s="124"/>
      <c r="BG680" s="124"/>
      <c r="BH680" s="124"/>
      <c r="BI680" s="124"/>
      <c r="BJ680" s="124"/>
      <c r="BK680" s="124"/>
      <c r="BL680" s="124"/>
      <c r="BM680" s="124"/>
      <c r="BN680" s="140"/>
      <c r="BO680" s="145"/>
      <c r="BP680" s="124"/>
      <c r="BQ680" s="124"/>
      <c r="BR680" s="124"/>
      <c r="BS680" s="124"/>
      <c r="BT680" s="124"/>
      <c r="BU680" s="124"/>
      <c r="BV680" s="124"/>
      <c r="BW680" s="124"/>
      <c r="BX680" s="124"/>
      <c r="BY680" s="124"/>
      <c r="BZ680" s="140"/>
      <c r="CA680" s="132"/>
      <c r="CB680" s="124"/>
      <c r="CC680" s="124"/>
      <c r="CD680" s="124"/>
      <c r="CE680" s="124"/>
      <c r="CF680" s="124"/>
      <c r="CG680" s="124"/>
      <c r="CH680" s="124"/>
      <c r="CI680" s="124"/>
      <c r="CJ680" s="124"/>
      <c r="CK680" s="124"/>
      <c r="CL680" s="124"/>
    </row>
    <row r="681" spans="1:90" x14ac:dyDescent="0.3">
      <c r="A681" s="609" t="s">
        <v>474</v>
      </c>
      <c r="B681" s="192">
        <v>419</v>
      </c>
      <c r="C681" s="56" t="s">
        <v>151</v>
      </c>
      <c r="D681" s="56" t="s">
        <v>112</v>
      </c>
      <c r="E681" s="56"/>
      <c r="F681" s="38"/>
      <c r="G681" s="76">
        <v>1</v>
      </c>
      <c r="H681" s="77">
        <v>2</v>
      </c>
      <c r="I681" s="77">
        <v>3</v>
      </c>
      <c r="J681" s="77">
        <v>4</v>
      </c>
      <c r="K681" s="77">
        <v>5</v>
      </c>
      <c r="L681" s="77">
        <v>6</v>
      </c>
      <c r="M681" s="77">
        <v>7</v>
      </c>
      <c r="N681" s="77">
        <v>8</v>
      </c>
      <c r="O681" s="77">
        <v>9</v>
      </c>
      <c r="P681" s="77">
        <v>10</v>
      </c>
      <c r="Q681" s="77">
        <v>11</v>
      </c>
      <c r="R681" s="78">
        <v>12</v>
      </c>
      <c r="S681" s="76">
        <v>1</v>
      </c>
      <c r="T681" s="77">
        <v>2</v>
      </c>
      <c r="U681" s="77">
        <v>3</v>
      </c>
      <c r="V681" s="77">
        <v>4</v>
      </c>
      <c r="W681" s="77">
        <v>5</v>
      </c>
      <c r="X681" s="77">
        <v>6</v>
      </c>
      <c r="Y681" s="77">
        <v>7</v>
      </c>
      <c r="Z681" s="77">
        <v>8</v>
      </c>
      <c r="AA681" s="77">
        <v>9</v>
      </c>
      <c r="AB681" s="77">
        <v>10</v>
      </c>
      <c r="AC681" s="77">
        <v>11</v>
      </c>
      <c r="AD681" s="78">
        <v>12</v>
      </c>
      <c r="AE681" s="76">
        <v>1</v>
      </c>
      <c r="AF681" s="77">
        <v>2</v>
      </c>
      <c r="AG681" s="77">
        <v>3</v>
      </c>
      <c r="AH681" s="77">
        <v>4</v>
      </c>
      <c r="AI681" s="77">
        <v>5</v>
      </c>
      <c r="AJ681" s="77">
        <v>6</v>
      </c>
      <c r="AK681" s="77">
        <v>7</v>
      </c>
      <c r="AL681" s="77">
        <v>8</v>
      </c>
      <c r="AM681" s="77">
        <v>9</v>
      </c>
      <c r="AN681" s="77">
        <v>10</v>
      </c>
      <c r="AO681" s="77">
        <v>11</v>
      </c>
      <c r="AP681" s="78">
        <v>12</v>
      </c>
      <c r="AQ681" s="76">
        <v>1</v>
      </c>
      <c r="AR681" s="77">
        <v>2</v>
      </c>
      <c r="AS681" s="77">
        <v>3</v>
      </c>
      <c r="AT681" s="77">
        <v>4</v>
      </c>
      <c r="AU681" s="77">
        <v>5</v>
      </c>
      <c r="AV681" s="77">
        <v>6</v>
      </c>
      <c r="AW681" s="77">
        <v>7</v>
      </c>
      <c r="AX681" s="77">
        <v>8</v>
      </c>
      <c r="AY681" s="77">
        <v>9</v>
      </c>
      <c r="AZ681" s="77">
        <v>10</v>
      </c>
      <c r="BA681" s="77">
        <v>11</v>
      </c>
      <c r="BB681" s="78">
        <v>12</v>
      </c>
      <c r="BC681" s="76">
        <v>1</v>
      </c>
      <c r="BD681" s="77">
        <v>2</v>
      </c>
      <c r="BE681" s="77">
        <v>3</v>
      </c>
      <c r="BF681" s="77">
        <v>4</v>
      </c>
      <c r="BG681" s="77">
        <v>5</v>
      </c>
      <c r="BH681" s="77">
        <v>6</v>
      </c>
      <c r="BI681" s="77">
        <v>7</v>
      </c>
      <c r="BJ681" s="77">
        <v>8</v>
      </c>
      <c r="BK681" s="77">
        <v>9</v>
      </c>
      <c r="BL681" s="77">
        <v>10</v>
      </c>
      <c r="BM681" s="77">
        <v>11</v>
      </c>
      <c r="BN681" s="78">
        <v>12</v>
      </c>
      <c r="BO681" s="76">
        <v>1</v>
      </c>
      <c r="BP681" s="77">
        <v>2</v>
      </c>
      <c r="BQ681" s="77">
        <v>3</v>
      </c>
      <c r="BR681" s="77">
        <v>4</v>
      </c>
      <c r="BS681" s="77">
        <v>5</v>
      </c>
      <c r="BT681" s="77">
        <v>6</v>
      </c>
      <c r="BU681" s="77">
        <v>7</v>
      </c>
      <c r="BV681" s="77">
        <v>8</v>
      </c>
      <c r="BW681" s="77">
        <v>9</v>
      </c>
      <c r="BX681" s="77">
        <v>10</v>
      </c>
      <c r="BY681" s="77">
        <v>11</v>
      </c>
      <c r="BZ681" s="78">
        <v>12</v>
      </c>
      <c r="CA681" s="133">
        <v>1</v>
      </c>
      <c r="CB681" s="77">
        <v>2</v>
      </c>
      <c r="CC681" s="77">
        <v>3</v>
      </c>
      <c r="CD681" s="77">
        <v>4</v>
      </c>
      <c r="CE681" s="77">
        <v>5</v>
      </c>
      <c r="CF681" s="77">
        <v>6</v>
      </c>
      <c r="CG681" s="77">
        <v>7</v>
      </c>
      <c r="CH681" s="77">
        <v>8</v>
      </c>
      <c r="CI681" s="77">
        <v>9</v>
      </c>
      <c r="CJ681" s="77">
        <v>10</v>
      </c>
      <c r="CK681" s="77">
        <v>11</v>
      </c>
      <c r="CL681" s="78">
        <v>12</v>
      </c>
    </row>
    <row r="682" spans="1:90" x14ac:dyDescent="0.3">
      <c r="A682" s="610"/>
      <c r="B682" s="197"/>
      <c r="C682" s="60"/>
      <c r="D682" s="60"/>
      <c r="E682" s="60" t="s">
        <v>233</v>
      </c>
      <c r="F682" s="39">
        <v>250000</v>
      </c>
      <c r="G682" s="84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6"/>
      <c r="S682" s="87"/>
      <c r="T682" s="82"/>
      <c r="U682" s="82"/>
      <c r="V682" s="82"/>
      <c r="W682" s="82"/>
      <c r="X682" s="82"/>
      <c r="Y682" s="85"/>
      <c r="Z682" s="85"/>
      <c r="AA682" s="85"/>
      <c r="AB682" s="85"/>
      <c r="AC682" s="85"/>
      <c r="AD682" s="86"/>
      <c r="AE682" s="84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6"/>
      <c r="AQ682" s="84"/>
      <c r="AR682" s="85"/>
      <c r="AS682" s="85"/>
      <c r="AT682" s="85"/>
      <c r="AU682" s="85"/>
      <c r="AV682" s="85"/>
      <c r="AW682" s="85"/>
      <c r="AX682" s="85"/>
      <c r="AY682" s="85"/>
      <c r="AZ682" s="85"/>
      <c r="BA682" s="85"/>
      <c r="BB682" s="86"/>
      <c r="BC682" s="84"/>
      <c r="BD682" s="85"/>
      <c r="BE682" s="85"/>
      <c r="BF682" s="85"/>
      <c r="BG682" s="85"/>
      <c r="BH682" s="85"/>
      <c r="BI682" s="85"/>
      <c r="BJ682" s="85"/>
      <c r="BK682" s="85"/>
      <c r="BL682" s="85"/>
      <c r="BM682" s="85"/>
      <c r="BN682" s="86"/>
      <c r="BO682" s="84"/>
      <c r="BP682" s="85"/>
      <c r="BQ682" s="85"/>
      <c r="BR682" s="85"/>
      <c r="BS682" s="85"/>
      <c r="BT682" s="85"/>
      <c r="BU682" s="85"/>
      <c r="BV682" s="85"/>
      <c r="BW682" s="85"/>
      <c r="BX682" s="85"/>
      <c r="BY682" s="85"/>
      <c r="BZ682" s="86"/>
      <c r="CA682" s="134"/>
      <c r="CB682" s="85"/>
      <c r="CC682" s="85"/>
      <c r="CD682" s="85"/>
      <c r="CE682" s="85"/>
      <c r="CF682" s="85"/>
      <c r="CG682" s="85"/>
      <c r="CH682" s="85"/>
      <c r="CI682" s="85"/>
      <c r="CJ682" s="85"/>
      <c r="CK682" s="85"/>
      <c r="CL682" s="86"/>
    </row>
    <row r="683" spans="1:90" x14ac:dyDescent="0.3">
      <c r="A683" s="610"/>
      <c r="B683" s="197"/>
      <c r="C683" s="60"/>
      <c r="D683" s="60"/>
      <c r="E683" s="60"/>
      <c r="F683" s="39"/>
      <c r="G683" s="84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6"/>
      <c r="S683" s="84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6"/>
      <c r="AE683" s="84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6"/>
      <c r="AQ683" s="84"/>
      <c r="AR683" s="85"/>
      <c r="AS683" s="85"/>
      <c r="AT683" s="85"/>
      <c r="AU683" s="85"/>
      <c r="AV683" s="85"/>
      <c r="AW683" s="85"/>
      <c r="AX683" s="85"/>
      <c r="AY683" s="85"/>
      <c r="AZ683" s="85"/>
      <c r="BA683" s="85"/>
      <c r="BB683" s="86"/>
      <c r="BC683" s="84"/>
      <c r="BD683" s="85"/>
      <c r="BE683" s="85"/>
      <c r="BF683" s="85"/>
      <c r="BG683" s="85"/>
      <c r="BH683" s="85"/>
      <c r="BI683" s="85"/>
      <c r="BJ683" s="85"/>
      <c r="BK683" s="85"/>
      <c r="BL683" s="85"/>
      <c r="BM683" s="85"/>
      <c r="BN683" s="86"/>
      <c r="BO683" s="84"/>
      <c r="BP683" s="85"/>
      <c r="BQ683" s="85"/>
      <c r="BR683" s="85"/>
      <c r="BS683" s="85"/>
      <c r="BT683" s="85"/>
      <c r="BU683" s="85"/>
      <c r="BV683" s="85"/>
      <c r="BW683" s="85"/>
      <c r="BX683" s="85"/>
      <c r="BY683" s="85"/>
      <c r="BZ683" s="86"/>
      <c r="CA683" s="134"/>
      <c r="CB683" s="85"/>
      <c r="CC683" s="85"/>
      <c r="CD683" s="85"/>
      <c r="CE683" s="85"/>
      <c r="CF683" s="85"/>
      <c r="CG683" s="85"/>
      <c r="CH683" s="85"/>
      <c r="CI683" s="85"/>
      <c r="CJ683" s="85"/>
      <c r="CK683" s="85"/>
      <c r="CL683" s="86"/>
    </row>
    <row r="684" spans="1:90" x14ac:dyDescent="0.3">
      <c r="A684" s="610"/>
      <c r="B684" s="197"/>
      <c r="C684" s="60"/>
      <c r="D684" s="60"/>
      <c r="E684" s="60"/>
      <c r="F684" s="39"/>
      <c r="G684" s="84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6"/>
      <c r="S684" s="84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6"/>
      <c r="AE684" s="84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6"/>
      <c r="AQ684" s="84"/>
      <c r="AR684" s="85"/>
      <c r="AS684" s="85"/>
      <c r="AT684" s="85"/>
      <c r="AU684" s="85"/>
      <c r="AV684" s="85"/>
      <c r="AW684" s="85"/>
      <c r="AX684" s="85"/>
      <c r="AY684" s="85"/>
      <c r="AZ684" s="85"/>
      <c r="BA684" s="85"/>
      <c r="BB684" s="86"/>
      <c r="BC684" s="84"/>
      <c r="BD684" s="85"/>
      <c r="BE684" s="85"/>
      <c r="BF684" s="85"/>
      <c r="BG684" s="85"/>
      <c r="BH684" s="85"/>
      <c r="BI684" s="85"/>
      <c r="BJ684" s="85"/>
      <c r="BK684" s="85"/>
      <c r="BL684" s="85"/>
      <c r="BM684" s="85"/>
      <c r="BN684" s="86"/>
      <c r="BO684" s="84"/>
      <c r="BP684" s="85"/>
      <c r="BQ684" s="85"/>
      <c r="BR684" s="85"/>
      <c r="BS684" s="85"/>
      <c r="BT684" s="85"/>
      <c r="BU684" s="85"/>
      <c r="BV684" s="85"/>
      <c r="BW684" s="85"/>
      <c r="BX684" s="85"/>
      <c r="BY684" s="85"/>
      <c r="BZ684" s="86"/>
      <c r="CA684" s="134"/>
      <c r="CB684" s="85"/>
      <c r="CC684" s="85"/>
      <c r="CD684" s="85"/>
      <c r="CE684" s="85"/>
      <c r="CF684" s="85"/>
      <c r="CG684" s="85"/>
      <c r="CH684" s="85"/>
      <c r="CI684" s="85"/>
      <c r="CJ684" s="85"/>
      <c r="CK684" s="85"/>
      <c r="CL684" s="86"/>
    </row>
    <row r="685" spans="1:90" x14ac:dyDescent="0.3">
      <c r="A685" s="610"/>
      <c r="B685" s="197"/>
      <c r="C685" s="60"/>
      <c r="D685" s="60" t="s">
        <v>113</v>
      </c>
      <c r="E685" s="60"/>
      <c r="F685" s="39"/>
      <c r="G685" s="84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6"/>
      <c r="S685" s="84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6"/>
      <c r="AE685" s="84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6"/>
      <c r="AQ685" s="84"/>
      <c r="AR685" s="85"/>
      <c r="AS685" s="85"/>
      <c r="AT685" s="85"/>
      <c r="AU685" s="85"/>
      <c r="AV685" s="85"/>
      <c r="AW685" s="85"/>
      <c r="AX685" s="85"/>
      <c r="AY685" s="85"/>
      <c r="AZ685" s="85"/>
      <c r="BA685" s="85"/>
      <c r="BB685" s="86"/>
      <c r="BC685" s="84"/>
      <c r="BD685" s="85"/>
      <c r="BE685" s="85"/>
      <c r="BF685" s="85"/>
      <c r="BG685" s="85"/>
      <c r="BH685" s="85"/>
      <c r="BI685" s="85"/>
      <c r="BJ685" s="85"/>
      <c r="BK685" s="85"/>
      <c r="BL685" s="85"/>
      <c r="BM685" s="85"/>
      <c r="BN685" s="86"/>
      <c r="BO685" s="84"/>
      <c r="BP685" s="85"/>
      <c r="BQ685" s="85"/>
      <c r="BR685" s="85"/>
      <c r="BS685" s="85"/>
      <c r="BT685" s="85"/>
      <c r="BU685" s="85"/>
      <c r="BV685" s="85"/>
      <c r="BW685" s="85"/>
      <c r="BX685" s="85"/>
      <c r="BY685" s="85"/>
      <c r="BZ685" s="86"/>
      <c r="CA685" s="134"/>
      <c r="CB685" s="85"/>
      <c r="CC685" s="85"/>
      <c r="CD685" s="85"/>
      <c r="CE685" s="85"/>
      <c r="CF685" s="85"/>
      <c r="CG685" s="85"/>
      <c r="CH685" s="85"/>
      <c r="CI685" s="85"/>
      <c r="CJ685" s="85"/>
      <c r="CK685" s="85"/>
      <c r="CL685" s="86"/>
    </row>
    <row r="686" spans="1:90" ht="15" thickBot="1" x14ac:dyDescent="0.35">
      <c r="A686" s="611"/>
      <c r="B686" s="193"/>
      <c r="C686" s="58" t="s">
        <v>132</v>
      </c>
      <c r="D686" s="58"/>
      <c r="E686" s="43" t="s">
        <v>160</v>
      </c>
      <c r="F686" s="199">
        <v>2500000</v>
      </c>
      <c r="G686" s="96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8"/>
      <c r="S686" s="96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8"/>
      <c r="AE686" s="96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8"/>
      <c r="AQ686" s="96"/>
      <c r="AR686" s="97"/>
      <c r="AS686" s="97"/>
      <c r="AT686" s="97"/>
      <c r="AU686" s="97"/>
      <c r="AV686" s="97"/>
      <c r="AW686" s="97"/>
      <c r="AX686" s="97"/>
      <c r="AY686" s="97"/>
      <c r="AZ686" s="97"/>
      <c r="BA686" s="97"/>
      <c r="BB686" s="98"/>
      <c r="BC686" s="96"/>
      <c r="BD686" s="97"/>
      <c r="BE686" s="97"/>
      <c r="BF686" s="97"/>
      <c r="BG686" s="97"/>
      <c r="BH686" s="97"/>
      <c r="BI686" s="97"/>
      <c r="BJ686" s="97"/>
      <c r="BK686" s="97"/>
      <c r="BL686" s="97"/>
      <c r="BM686" s="97"/>
      <c r="BN686" s="98"/>
      <c r="BO686" s="96"/>
      <c r="BP686" s="97"/>
      <c r="BQ686" s="97"/>
      <c r="BR686" s="97"/>
      <c r="BS686" s="97"/>
      <c r="BT686" s="97"/>
      <c r="BU686" s="97"/>
      <c r="BV686" s="97"/>
      <c r="BW686" s="97"/>
      <c r="BX686" s="97"/>
      <c r="BY686" s="97"/>
      <c r="BZ686" s="98"/>
      <c r="CA686" s="135"/>
      <c r="CB686" s="97"/>
      <c r="CC686" s="97"/>
      <c r="CD686" s="97"/>
      <c r="CE686" s="97"/>
      <c r="CF686" s="97"/>
      <c r="CG686" s="97"/>
      <c r="CH686" s="97"/>
      <c r="CI686" s="97"/>
      <c r="CJ686" s="97"/>
      <c r="CK686" s="97"/>
      <c r="CL686" s="98"/>
    </row>
    <row r="687" spans="1:90" x14ac:dyDescent="0.3">
      <c r="A687" s="612" t="s">
        <v>474</v>
      </c>
      <c r="B687" s="197">
        <v>420</v>
      </c>
      <c r="C687" s="60" t="s">
        <v>152</v>
      </c>
      <c r="D687" s="60" t="s">
        <v>112</v>
      </c>
      <c r="E687" s="60"/>
      <c r="F687" s="39"/>
      <c r="G687" s="76">
        <v>1</v>
      </c>
      <c r="H687" s="77">
        <v>2</v>
      </c>
      <c r="I687" s="77">
        <v>3</v>
      </c>
      <c r="J687" s="77">
        <v>4</v>
      </c>
      <c r="K687" s="77">
        <v>5</v>
      </c>
      <c r="L687" s="77">
        <v>6</v>
      </c>
      <c r="M687" s="77">
        <v>7</v>
      </c>
      <c r="N687" s="77">
        <v>8</v>
      </c>
      <c r="O687" s="77">
        <v>9</v>
      </c>
      <c r="P687" s="77">
        <v>10</v>
      </c>
      <c r="Q687" s="77">
        <v>11</v>
      </c>
      <c r="R687" s="78">
        <v>12</v>
      </c>
      <c r="S687" s="76">
        <v>1</v>
      </c>
      <c r="T687" s="77">
        <v>2</v>
      </c>
      <c r="U687" s="77">
        <v>3</v>
      </c>
      <c r="V687" s="77">
        <v>4</v>
      </c>
      <c r="W687" s="77">
        <v>5</v>
      </c>
      <c r="X687" s="77">
        <v>6</v>
      </c>
      <c r="Y687" s="77">
        <v>7</v>
      </c>
      <c r="Z687" s="77">
        <v>8</v>
      </c>
      <c r="AA687" s="77">
        <v>9</v>
      </c>
      <c r="AB687" s="77">
        <v>10</v>
      </c>
      <c r="AC687" s="77">
        <v>11</v>
      </c>
      <c r="AD687" s="78">
        <v>12</v>
      </c>
      <c r="AE687" s="76">
        <v>1</v>
      </c>
      <c r="AF687" s="77">
        <v>2</v>
      </c>
      <c r="AG687" s="77">
        <v>3</v>
      </c>
      <c r="AH687" s="77">
        <v>4</v>
      </c>
      <c r="AI687" s="77">
        <v>5</v>
      </c>
      <c r="AJ687" s="77">
        <v>6</v>
      </c>
      <c r="AK687" s="77">
        <v>7</v>
      </c>
      <c r="AL687" s="77">
        <v>8</v>
      </c>
      <c r="AM687" s="77">
        <v>9</v>
      </c>
      <c r="AN687" s="77">
        <v>10</v>
      </c>
      <c r="AO687" s="77">
        <v>11</v>
      </c>
      <c r="AP687" s="78">
        <v>12</v>
      </c>
      <c r="AQ687" s="76">
        <v>1</v>
      </c>
      <c r="AR687" s="77">
        <v>2</v>
      </c>
      <c r="AS687" s="77">
        <v>3</v>
      </c>
      <c r="AT687" s="77">
        <v>4</v>
      </c>
      <c r="AU687" s="77">
        <v>5</v>
      </c>
      <c r="AV687" s="77">
        <v>6</v>
      </c>
      <c r="AW687" s="77">
        <v>7</v>
      </c>
      <c r="AX687" s="77">
        <v>8</v>
      </c>
      <c r="AY687" s="77">
        <v>9</v>
      </c>
      <c r="AZ687" s="77">
        <v>10</v>
      </c>
      <c r="BA687" s="77">
        <v>11</v>
      </c>
      <c r="BB687" s="78">
        <v>12</v>
      </c>
      <c r="BC687" s="76">
        <v>1</v>
      </c>
      <c r="BD687" s="77">
        <v>2</v>
      </c>
      <c r="BE687" s="77">
        <v>3</v>
      </c>
      <c r="BF687" s="77">
        <v>4</v>
      </c>
      <c r="BG687" s="77">
        <v>5</v>
      </c>
      <c r="BH687" s="77">
        <v>6</v>
      </c>
      <c r="BI687" s="77">
        <v>7</v>
      </c>
      <c r="BJ687" s="77">
        <v>8</v>
      </c>
      <c r="BK687" s="77">
        <v>9</v>
      </c>
      <c r="BL687" s="77">
        <v>10</v>
      </c>
      <c r="BM687" s="77">
        <v>11</v>
      </c>
      <c r="BN687" s="78">
        <v>12</v>
      </c>
      <c r="BO687" s="76">
        <v>1</v>
      </c>
      <c r="BP687" s="77">
        <v>2</v>
      </c>
      <c r="BQ687" s="77">
        <v>3</v>
      </c>
      <c r="BR687" s="77">
        <v>4</v>
      </c>
      <c r="BS687" s="77">
        <v>5</v>
      </c>
      <c r="BT687" s="77">
        <v>6</v>
      </c>
      <c r="BU687" s="77">
        <v>7</v>
      </c>
      <c r="BV687" s="77">
        <v>8</v>
      </c>
      <c r="BW687" s="77">
        <v>9</v>
      </c>
      <c r="BX687" s="77">
        <v>10</v>
      </c>
      <c r="BY687" s="77">
        <v>11</v>
      </c>
      <c r="BZ687" s="78">
        <v>12</v>
      </c>
      <c r="CA687" s="133">
        <v>1</v>
      </c>
      <c r="CB687" s="77">
        <v>2</v>
      </c>
      <c r="CC687" s="77">
        <v>3</v>
      </c>
      <c r="CD687" s="77">
        <v>4</v>
      </c>
      <c r="CE687" s="77">
        <v>5</v>
      </c>
      <c r="CF687" s="77">
        <v>6</v>
      </c>
      <c r="CG687" s="77">
        <v>7</v>
      </c>
      <c r="CH687" s="77">
        <v>8</v>
      </c>
      <c r="CI687" s="77">
        <v>9</v>
      </c>
      <c r="CJ687" s="77">
        <v>10</v>
      </c>
      <c r="CK687" s="77">
        <v>11</v>
      </c>
      <c r="CL687" s="78">
        <v>12</v>
      </c>
    </row>
    <row r="688" spans="1:90" x14ac:dyDescent="0.3">
      <c r="A688" s="613"/>
      <c r="B688" s="197"/>
      <c r="C688" s="60"/>
      <c r="D688" s="60"/>
      <c r="E688" s="60" t="s">
        <v>247</v>
      </c>
      <c r="F688" s="39">
        <v>30000</v>
      </c>
      <c r="G688" s="84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6"/>
      <c r="S688" s="87"/>
      <c r="T688" s="82"/>
      <c r="U688" s="85"/>
      <c r="V688" s="85"/>
      <c r="W688" s="85"/>
      <c r="X688" s="85"/>
      <c r="Y688" s="85"/>
      <c r="Z688" s="85"/>
      <c r="AA688" s="85"/>
      <c r="AB688" s="85"/>
      <c r="AC688" s="85"/>
      <c r="AD688" s="86"/>
      <c r="AE688" s="84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6"/>
      <c r="AQ688" s="84"/>
      <c r="AR688" s="85"/>
      <c r="AS688" s="85"/>
      <c r="AT688" s="85"/>
      <c r="AU688" s="85"/>
      <c r="AV688" s="85"/>
      <c r="AW688" s="85"/>
      <c r="AX688" s="85"/>
      <c r="AY688" s="85"/>
      <c r="AZ688" s="85"/>
      <c r="BA688" s="85"/>
      <c r="BB688" s="86"/>
      <c r="BC688" s="84"/>
      <c r="BD688" s="85"/>
      <c r="BE688" s="85"/>
      <c r="BF688" s="85"/>
      <c r="BG688" s="85"/>
      <c r="BH688" s="85"/>
      <c r="BI688" s="85"/>
      <c r="BJ688" s="85"/>
      <c r="BK688" s="85"/>
      <c r="BL688" s="85"/>
      <c r="BM688" s="85"/>
      <c r="BN688" s="86"/>
      <c r="BO688" s="84"/>
      <c r="BP688" s="85"/>
      <c r="BQ688" s="85"/>
      <c r="BR688" s="85"/>
      <c r="BS688" s="85"/>
      <c r="BT688" s="85"/>
      <c r="BU688" s="85"/>
      <c r="BV688" s="85"/>
      <c r="BW688" s="85"/>
      <c r="BX688" s="85"/>
      <c r="BY688" s="85"/>
      <c r="BZ688" s="86"/>
      <c r="CA688" s="134"/>
      <c r="CB688" s="85"/>
      <c r="CC688" s="85"/>
      <c r="CD688" s="85"/>
      <c r="CE688" s="85"/>
      <c r="CF688" s="85"/>
      <c r="CG688" s="85"/>
      <c r="CH688" s="85"/>
      <c r="CI688" s="85"/>
      <c r="CJ688" s="85"/>
      <c r="CK688" s="85"/>
      <c r="CL688" s="85"/>
    </row>
    <row r="689" spans="1:90" x14ac:dyDescent="0.3">
      <c r="A689" s="613"/>
      <c r="B689" s="197"/>
      <c r="C689" s="60"/>
      <c r="D689" s="60"/>
      <c r="E689" s="60"/>
      <c r="F689" s="39"/>
      <c r="G689" s="84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6"/>
      <c r="S689" s="84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6"/>
      <c r="AE689" s="84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6"/>
      <c r="AQ689" s="84"/>
      <c r="AR689" s="85"/>
      <c r="AS689" s="85"/>
      <c r="AT689" s="85"/>
      <c r="AU689" s="85"/>
      <c r="AV689" s="85"/>
      <c r="AW689" s="85"/>
      <c r="AX689" s="85"/>
      <c r="AY689" s="85"/>
      <c r="AZ689" s="85"/>
      <c r="BA689" s="85"/>
      <c r="BB689" s="86"/>
      <c r="BC689" s="84"/>
      <c r="BD689" s="85"/>
      <c r="BE689" s="85"/>
      <c r="BF689" s="85"/>
      <c r="BG689" s="85"/>
      <c r="BH689" s="85"/>
      <c r="BI689" s="85"/>
      <c r="BJ689" s="85"/>
      <c r="BK689" s="85"/>
      <c r="BL689" s="85"/>
      <c r="BM689" s="85"/>
      <c r="BN689" s="86"/>
      <c r="BO689" s="84"/>
      <c r="BP689" s="85"/>
      <c r="BQ689" s="85"/>
      <c r="BR689" s="85"/>
      <c r="BS689" s="85"/>
      <c r="BT689" s="85"/>
      <c r="BU689" s="85"/>
      <c r="BV689" s="85"/>
      <c r="BW689" s="85"/>
      <c r="BX689" s="85"/>
      <c r="BY689" s="85"/>
      <c r="BZ689" s="86"/>
      <c r="CA689" s="134"/>
      <c r="CB689" s="85"/>
      <c r="CC689" s="85"/>
      <c r="CD689" s="85"/>
      <c r="CE689" s="85"/>
      <c r="CF689" s="85"/>
      <c r="CG689" s="85"/>
      <c r="CH689" s="85"/>
      <c r="CI689" s="85"/>
      <c r="CJ689" s="85"/>
      <c r="CK689" s="85"/>
      <c r="CL689" s="85"/>
    </row>
    <row r="690" spans="1:90" x14ac:dyDescent="0.3">
      <c r="A690" s="613"/>
      <c r="B690" s="197"/>
      <c r="C690" s="60"/>
      <c r="D690" s="60"/>
      <c r="E690" s="60"/>
      <c r="F690" s="39"/>
      <c r="G690" s="84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6"/>
      <c r="S690" s="84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6"/>
      <c r="AE690" s="84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6"/>
      <c r="AQ690" s="84"/>
      <c r="AR690" s="85"/>
      <c r="AS690" s="85"/>
      <c r="AT690" s="85"/>
      <c r="AU690" s="85"/>
      <c r="AV690" s="85"/>
      <c r="AW690" s="85"/>
      <c r="AX690" s="85"/>
      <c r="AY690" s="85"/>
      <c r="AZ690" s="85"/>
      <c r="BA690" s="85"/>
      <c r="BB690" s="86"/>
      <c r="BC690" s="84"/>
      <c r="BD690" s="85"/>
      <c r="BE690" s="85"/>
      <c r="BF690" s="85"/>
      <c r="BG690" s="85"/>
      <c r="BH690" s="85"/>
      <c r="BI690" s="85"/>
      <c r="BJ690" s="85"/>
      <c r="BK690" s="85"/>
      <c r="BL690" s="85"/>
      <c r="BM690" s="85"/>
      <c r="BN690" s="86"/>
      <c r="BO690" s="84"/>
      <c r="BP690" s="85"/>
      <c r="BQ690" s="85"/>
      <c r="BR690" s="85"/>
      <c r="BS690" s="85"/>
      <c r="BT690" s="85"/>
      <c r="BU690" s="85"/>
      <c r="BV690" s="85"/>
      <c r="BW690" s="85"/>
      <c r="BX690" s="85"/>
      <c r="BY690" s="85"/>
      <c r="BZ690" s="86"/>
      <c r="CA690" s="134"/>
      <c r="CB690" s="85"/>
      <c r="CC690" s="85"/>
      <c r="CD690" s="85"/>
      <c r="CE690" s="85"/>
      <c r="CF690" s="85"/>
      <c r="CG690" s="85"/>
      <c r="CH690" s="85"/>
      <c r="CI690" s="85"/>
      <c r="CJ690" s="85"/>
      <c r="CK690" s="85"/>
      <c r="CL690" s="85"/>
    </row>
    <row r="691" spans="1:90" x14ac:dyDescent="0.3">
      <c r="A691" s="613"/>
      <c r="B691" s="197"/>
      <c r="C691" s="60"/>
      <c r="D691" s="60" t="s">
        <v>113</v>
      </c>
      <c r="E691" s="60"/>
      <c r="F691" s="39"/>
      <c r="G691" s="84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6"/>
      <c r="S691" s="84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6"/>
      <c r="AE691" s="84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6"/>
      <c r="AQ691" s="84"/>
      <c r="AR691" s="85"/>
      <c r="AS691" s="85"/>
      <c r="AT691" s="85"/>
      <c r="AU691" s="85"/>
      <c r="AV691" s="85"/>
      <c r="AW691" s="85"/>
      <c r="AX691" s="85"/>
      <c r="AY691" s="85"/>
      <c r="AZ691" s="85"/>
      <c r="BA691" s="85"/>
      <c r="BB691" s="86"/>
      <c r="BC691" s="84"/>
      <c r="BD691" s="85"/>
      <c r="BE691" s="85"/>
      <c r="BF691" s="85"/>
      <c r="BG691" s="85"/>
      <c r="BH691" s="85"/>
      <c r="BI691" s="85"/>
      <c r="BJ691" s="85"/>
      <c r="BK691" s="85"/>
      <c r="BL691" s="85"/>
      <c r="BM691" s="85"/>
      <c r="BN691" s="86"/>
      <c r="BO691" s="84"/>
      <c r="BP691" s="85"/>
      <c r="BQ691" s="85"/>
      <c r="BR691" s="85"/>
      <c r="BS691" s="85"/>
      <c r="BT691" s="85"/>
      <c r="BU691" s="85"/>
      <c r="BV691" s="85"/>
      <c r="BW691" s="85"/>
      <c r="BX691" s="85"/>
      <c r="BY691" s="85"/>
      <c r="BZ691" s="86"/>
      <c r="CA691" s="134"/>
      <c r="CB691" s="85"/>
      <c r="CC691" s="85"/>
      <c r="CD691" s="85"/>
      <c r="CE691" s="85"/>
      <c r="CF691" s="85"/>
      <c r="CG691" s="85"/>
      <c r="CH691" s="85"/>
      <c r="CI691" s="85"/>
      <c r="CJ691" s="85"/>
      <c r="CK691" s="85"/>
      <c r="CL691" s="85"/>
    </row>
    <row r="692" spans="1:90" ht="15" thickBot="1" x14ac:dyDescent="0.35">
      <c r="A692" s="614"/>
      <c r="B692" s="197"/>
      <c r="C692" s="60" t="s">
        <v>132</v>
      </c>
      <c r="D692" s="60"/>
      <c r="E692" s="204" t="s">
        <v>160</v>
      </c>
      <c r="F692" s="198">
        <v>1500000</v>
      </c>
      <c r="G692" s="145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40"/>
      <c r="S692" s="145"/>
      <c r="T692" s="124"/>
      <c r="U692" s="124"/>
      <c r="V692" s="124"/>
      <c r="W692" s="124"/>
      <c r="X692" s="124"/>
      <c r="Y692" s="124"/>
      <c r="Z692" s="124"/>
      <c r="AA692" s="124"/>
      <c r="AB692" s="124"/>
      <c r="AC692" s="124"/>
      <c r="AD692" s="140"/>
      <c r="AE692" s="145"/>
      <c r="AF692" s="124"/>
      <c r="AG692" s="124"/>
      <c r="AH692" s="124"/>
      <c r="AI692" s="124"/>
      <c r="AJ692" s="124"/>
      <c r="AK692" s="124"/>
      <c r="AL692" s="124"/>
      <c r="AM692" s="124"/>
      <c r="AN692" s="124"/>
      <c r="AO692" s="124"/>
      <c r="AP692" s="140"/>
      <c r="AQ692" s="145"/>
      <c r="AR692" s="124"/>
      <c r="AS692" s="124"/>
      <c r="AT692" s="124"/>
      <c r="AU692" s="124"/>
      <c r="AV692" s="124"/>
      <c r="AW692" s="124"/>
      <c r="AX692" s="124"/>
      <c r="AY692" s="124"/>
      <c r="AZ692" s="124"/>
      <c r="BA692" s="124"/>
      <c r="BB692" s="140"/>
      <c r="BC692" s="145"/>
      <c r="BD692" s="124"/>
      <c r="BE692" s="124"/>
      <c r="BF692" s="124"/>
      <c r="BG692" s="124"/>
      <c r="BH692" s="124"/>
      <c r="BI692" s="124"/>
      <c r="BJ692" s="124"/>
      <c r="BK692" s="124"/>
      <c r="BL692" s="124"/>
      <c r="BM692" s="124"/>
      <c r="BN692" s="140"/>
      <c r="BO692" s="145"/>
      <c r="BP692" s="124"/>
      <c r="BQ692" s="124"/>
      <c r="BR692" s="124"/>
      <c r="BS692" s="124"/>
      <c r="BT692" s="124"/>
      <c r="BU692" s="124"/>
      <c r="BV692" s="124"/>
      <c r="BW692" s="124"/>
      <c r="BX692" s="124"/>
      <c r="BY692" s="124"/>
      <c r="BZ692" s="140"/>
      <c r="CA692" s="132"/>
      <c r="CB692" s="124"/>
      <c r="CC692" s="124"/>
      <c r="CD692" s="124"/>
      <c r="CE692" s="124"/>
      <c r="CF692" s="124"/>
      <c r="CG692" s="124"/>
      <c r="CH692" s="124"/>
      <c r="CI692" s="124"/>
      <c r="CJ692" s="124"/>
      <c r="CK692" s="124"/>
      <c r="CL692" s="124"/>
    </row>
    <row r="693" spans="1:90" x14ac:dyDescent="0.3">
      <c r="A693" s="609" t="s">
        <v>473</v>
      </c>
      <c r="B693" s="192">
        <v>205</v>
      </c>
      <c r="C693" s="56" t="s">
        <v>253</v>
      </c>
      <c r="D693" s="56" t="s">
        <v>112</v>
      </c>
      <c r="E693" s="56" t="s">
        <v>392</v>
      </c>
      <c r="F693" s="38"/>
      <c r="G693" s="76"/>
      <c r="H693" s="77"/>
      <c r="I693" s="77"/>
      <c r="J693" s="77"/>
      <c r="K693" s="77"/>
      <c r="L693" s="77"/>
      <c r="M693" s="77"/>
      <c r="N693" s="77"/>
      <c r="O693" s="77"/>
      <c r="P693" s="205"/>
      <c r="Q693" s="205"/>
      <c r="R693" s="211"/>
      <c r="S693" s="215"/>
      <c r="T693" s="205"/>
      <c r="U693" s="77"/>
      <c r="V693" s="77"/>
      <c r="W693" s="77"/>
      <c r="X693" s="77"/>
      <c r="Y693" s="77"/>
      <c r="Z693" s="77"/>
      <c r="AA693" s="77"/>
      <c r="AB693" s="77"/>
      <c r="AC693" s="77"/>
      <c r="AD693" s="78"/>
      <c r="AE693" s="76"/>
      <c r="AF693" s="77"/>
      <c r="AG693" s="77"/>
      <c r="AH693" s="77"/>
      <c r="AI693" s="77"/>
      <c r="AJ693" s="77"/>
      <c r="AK693" s="77"/>
      <c r="AL693" s="77"/>
      <c r="AM693" s="77"/>
      <c r="AN693" s="77"/>
      <c r="AO693" s="77"/>
      <c r="AP693" s="78"/>
      <c r="AQ693" s="76"/>
      <c r="AR693" s="77"/>
      <c r="AS693" s="77"/>
      <c r="AT693" s="77"/>
      <c r="AU693" s="77"/>
      <c r="AV693" s="77"/>
      <c r="AW693" s="77"/>
      <c r="AX693" s="77"/>
      <c r="AY693" s="77"/>
      <c r="AZ693" s="77"/>
      <c r="BA693" s="77"/>
      <c r="BB693" s="78"/>
      <c r="BC693" s="76"/>
      <c r="BD693" s="77"/>
      <c r="BE693" s="77"/>
      <c r="BF693" s="77"/>
      <c r="BG693" s="77"/>
      <c r="BH693" s="77"/>
      <c r="BI693" s="77"/>
      <c r="BJ693" s="77"/>
      <c r="BK693" s="77"/>
      <c r="BL693" s="77"/>
      <c r="BM693" s="77"/>
      <c r="BN693" s="78"/>
      <c r="BO693" s="76"/>
      <c r="BP693" s="77"/>
      <c r="BQ693" s="77"/>
      <c r="BR693" s="77"/>
      <c r="BS693" s="77"/>
      <c r="BT693" s="77"/>
      <c r="BU693" s="77"/>
      <c r="BV693" s="77"/>
      <c r="BW693" s="77"/>
      <c r="BX693" s="77"/>
      <c r="BY693" s="77"/>
      <c r="BZ693" s="78"/>
      <c r="CA693" s="133"/>
      <c r="CB693" s="77"/>
      <c r="CC693" s="77"/>
      <c r="CD693" s="77"/>
      <c r="CE693" s="77"/>
      <c r="CF693" s="77"/>
      <c r="CG693" s="77"/>
      <c r="CH693" s="77"/>
      <c r="CI693" s="77"/>
      <c r="CJ693" s="77"/>
      <c r="CK693" s="77"/>
      <c r="CL693" s="78"/>
    </row>
    <row r="694" spans="1:90" x14ac:dyDescent="0.3">
      <c r="A694" s="610"/>
      <c r="B694" s="197"/>
      <c r="C694" s="60"/>
      <c r="D694" s="60"/>
      <c r="E694" s="60" t="s">
        <v>393</v>
      </c>
      <c r="F694" s="39"/>
      <c r="G694" s="84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6"/>
      <c r="S694" s="87"/>
      <c r="T694" s="82"/>
      <c r="U694" s="85"/>
      <c r="V694" s="85"/>
      <c r="W694" s="85"/>
      <c r="X694" s="85"/>
      <c r="Y694" s="85"/>
      <c r="Z694" s="85"/>
      <c r="AA694" s="85"/>
      <c r="AB694" s="85"/>
      <c r="AC694" s="85"/>
      <c r="AD694" s="86"/>
      <c r="AE694" s="84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6"/>
      <c r="AQ694" s="84"/>
      <c r="AR694" s="85"/>
      <c r="AS694" s="85"/>
      <c r="AT694" s="85"/>
      <c r="AU694" s="85"/>
      <c r="AV694" s="85"/>
      <c r="AW694" s="85"/>
      <c r="AX694" s="85"/>
      <c r="AY694" s="85"/>
      <c r="AZ694" s="85"/>
      <c r="BA694" s="85"/>
      <c r="BB694" s="86"/>
      <c r="BC694" s="84"/>
      <c r="BD694" s="85"/>
      <c r="BE694" s="85"/>
      <c r="BF694" s="85"/>
      <c r="BG694" s="85"/>
      <c r="BH694" s="85"/>
      <c r="BI694" s="85"/>
      <c r="BJ694" s="85"/>
      <c r="BK694" s="85"/>
      <c r="BL694" s="85"/>
      <c r="BM694" s="85"/>
      <c r="BN694" s="86"/>
      <c r="BO694" s="84"/>
      <c r="BP694" s="85"/>
      <c r="BQ694" s="85"/>
      <c r="BR694" s="85"/>
      <c r="BS694" s="85"/>
      <c r="BT694" s="85"/>
      <c r="BU694" s="85"/>
      <c r="BV694" s="85"/>
      <c r="BW694" s="85"/>
      <c r="BX694" s="85"/>
      <c r="BY694" s="85"/>
      <c r="BZ694" s="86"/>
      <c r="CA694" s="134"/>
      <c r="CB694" s="85"/>
      <c r="CC694" s="85"/>
      <c r="CD694" s="85"/>
      <c r="CE694" s="85"/>
      <c r="CF694" s="85"/>
      <c r="CG694" s="85"/>
      <c r="CH694" s="85"/>
      <c r="CI694" s="85"/>
      <c r="CJ694" s="85"/>
      <c r="CK694" s="85"/>
      <c r="CL694" s="86"/>
    </row>
    <row r="695" spans="1:90" x14ac:dyDescent="0.3">
      <c r="A695" s="610"/>
      <c r="B695" s="197"/>
      <c r="C695" s="60"/>
      <c r="D695" s="60"/>
      <c r="E695" s="62" t="s">
        <v>164</v>
      </c>
      <c r="F695" s="39">
        <v>500000</v>
      </c>
      <c r="G695" s="84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6"/>
      <c r="S695" s="84"/>
      <c r="T695" s="85"/>
      <c r="U695" s="82"/>
      <c r="V695" s="82"/>
      <c r="W695" s="82"/>
      <c r="X695" s="82"/>
      <c r="Y695" s="85"/>
      <c r="Z695" s="85"/>
      <c r="AA695" s="85"/>
      <c r="AB695" s="85"/>
      <c r="AC695" s="85"/>
      <c r="AD695" s="86"/>
      <c r="AE695" s="84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6"/>
      <c r="AQ695" s="84"/>
      <c r="AR695" s="85"/>
      <c r="AS695" s="85"/>
      <c r="AT695" s="85"/>
      <c r="AU695" s="85"/>
      <c r="AV695" s="85"/>
      <c r="AW695" s="85"/>
      <c r="AX695" s="85"/>
      <c r="AY695" s="85"/>
      <c r="AZ695" s="85"/>
      <c r="BA695" s="85"/>
      <c r="BB695" s="86"/>
      <c r="BC695" s="84"/>
      <c r="BD695" s="85"/>
      <c r="BE695" s="85"/>
      <c r="BF695" s="85"/>
      <c r="BG695" s="85"/>
      <c r="BH695" s="85"/>
      <c r="BI695" s="85"/>
      <c r="BJ695" s="85"/>
      <c r="BK695" s="85"/>
      <c r="BL695" s="85"/>
      <c r="BM695" s="85"/>
      <c r="BN695" s="86"/>
      <c r="BO695" s="84"/>
      <c r="BP695" s="85"/>
      <c r="BQ695" s="85"/>
      <c r="BR695" s="85"/>
      <c r="BS695" s="85"/>
      <c r="BT695" s="85"/>
      <c r="BU695" s="85"/>
      <c r="BV695" s="85"/>
      <c r="BW695" s="85"/>
      <c r="BX695" s="85"/>
      <c r="BY695" s="85"/>
      <c r="BZ695" s="86"/>
      <c r="CA695" s="134"/>
      <c r="CB695" s="85"/>
      <c r="CC695" s="85"/>
      <c r="CD695" s="85"/>
      <c r="CE695" s="85"/>
      <c r="CF695" s="85"/>
      <c r="CG695" s="85"/>
      <c r="CH695" s="85"/>
      <c r="CI695" s="85"/>
      <c r="CJ695" s="85"/>
      <c r="CK695" s="85"/>
      <c r="CL695" s="86"/>
    </row>
    <row r="696" spans="1:90" x14ac:dyDescent="0.3">
      <c r="A696" s="610"/>
      <c r="B696" s="197"/>
      <c r="C696" s="60"/>
      <c r="D696" s="60"/>
      <c r="E696" s="62" t="s">
        <v>159</v>
      </c>
      <c r="F696" s="39"/>
      <c r="G696" s="84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6"/>
      <c r="S696" s="84"/>
      <c r="T696" s="85"/>
      <c r="U696" s="85"/>
      <c r="V696" s="85"/>
      <c r="W696" s="85"/>
      <c r="X696" s="85"/>
      <c r="Y696" s="85"/>
      <c r="Z696" s="85"/>
      <c r="AA696" s="85"/>
      <c r="AB696" s="85"/>
      <c r="AC696" s="82"/>
      <c r="AD696" s="83"/>
      <c r="AE696" s="84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6"/>
      <c r="AQ696" s="84"/>
      <c r="AR696" s="85"/>
      <c r="AS696" s="85"/>
      <c r="AT696" s="85"/>
      <c r="AU696" s="85"/>
      <c r="AV696" s="85"/>
      <c r="AW696" s="85"/>
      <c r="AX696" s="85"/>
      <c r="AY696" s="85"/>
      <c r="AZ696" s="85"/>
      <c r="BA696" s="85"/>
      <c r="BB696" s="86"/>
      <c r="BC696" s="84"/>
      <c r="BD696" s="85"/>
      <c r="BE696" s="85"/>
      <c r="BF696" s="85"/>
      <c r="BG696" s="85"/>
      <c r="BH696" s="85"/>
      <c r="BI696" s="85"/>
      <c r="BJ696" s="85"/>
      <c r="BK696" s="85"/>
      <c r="BL696" s="85"/>
      <c r="BM696" s="85"/>
      <c r="BN696" s="86"/>
      <c r="BO696" s="84"/>
      <c r="BP696" s="85"/>
      <c r="BQ696" s="85"/>
      <c r="BR696" s="85"/>
      <c r="BS696" s="85"/>
      <c r="BT696" s="85"/>
      <c r="BU696" s="85"/>
      <c r="BV696" s="85"/>
      <c r="BW696" s="85"/>
      <c r="BX696" s="85"/>
      <c r="BY696" s="85"/>
      <c r="BZ696" s="86"/>
      <c r="CA696" s="134"/>
      <c r="CB696" s="85"/>
      <c r="CC696" s="85"/>
      <c r="CD696" s="85"/>
      <c r="CE696" s="85"/>
      <c r="CF696" s="85"/>
      <c r="CG696" s="85"/>
      <c r="CH696" s="85"/>
      <c r="CI696" s="85"/>
      <c r="CJ696" s="85"/>
      <c r="CK696" s="85"/>
      <c r="CL696" s="86"/>
    </row>
    <row r="697" spans="1:90" x14ac:dyDescent="0.3">
      <c r="A697" s="610"/>
      <c r="B697" s="197"/>
      <c r="C697" s="60"/>
      <c r="D697" s="60"/>
      <c r="E697" s="62" t="s">
        <v>395</v>
      </c>
      <c r="F697" s="39">
        <v>1500000</v>
      </c>
      <c r="G697" s="84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6"/>
      <c r="S697" s="84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6"/>
      <c r="AE697" s="87"/>
      <c r="AF697" s="82"/>
      <c r="AG697" s="82"/>
      <c r="AH697" s="82"/>
      <c r="AI697" s="82"/>
      <c r="AJ697" s="82"/>
      <c r="AK697" s="85"/>
      <c r="AL697" s="85"/>
      <c r="AM697" s="85"/>
      <c r="AN697" s="85"/>
      <c r="AO697" s="85"/>
      <c r="AP697" s="86"/>
      <c r="AQ697" s="84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  <c r="BB697" s="86"/>
      <c r="BC697" s="84"/>
      <c r="BD697" s="85"/>
      <c r="BE697" s="85"/>
      <c r="BF697" s="85"/>
      <c r="BG697" s="85"/>
      <c r="BH697" s="85"/>
      <c r="BI697" s="85"/>
      <c r="BJ697" s="85"/>
      <c r="BK697" s="85"/>
      <c r="BL697" s="85"/>
      <c r="BM697" s="85"/>
      <c r="BN697" s="86"/>
      <c r="BO697" s="84"/>
      <c r="BP697" s="85"/>
      <c r="BQ697" s="85"/>
      <c r="BR697" s="85"/>
      <c r="BS697" s="85"/>
      <c r="BT697" s="85"/>
      <c r="BU697" s="85"/>
      <c r="BV697" s="85"/>
      <c r="BW697" s="85"/>
      <c r="BX697" s="85"/>
      <c r="BY697" s="85"/>
      <c r="BZ697" s="86"/>
      <c r="CA697" s="134"/>
      <c r="CB697" s="85"/>
      <c r="CC697" s="85"/>
      <c r="CD697" s="85"/>
      <c r="CE697" s="85"/>
      <c r="CF697" s="85"/>
      <c r="CG697" s="85"/>
      <c r="CH697" s="85"/>
      <c r="CI697" s="85"/>
      <c r="CJ697" s="85"/>
      <c r="CK697" s="85"/>
      <c r="CL697" s="86"/>
    </row>
    <row r="698" spans="1:90" x14ac:dyDescent="0.3">
      <c r="A698" s="610"/>
      <c r="B698" s="197"/>
      <c r="C698" s="60"/>
      <c r="D698" s="60"/>
      <c r="E698" s="62" t="s">
        <v>107</v>
      </c>
      <c r="F698" s="39">
        <v>1000000</v>
      </c>
      <c r="G698" s="84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6"/>
      <c r="S698" s="84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6"/>
      <c r="AE698" s="84"/>
      <c r="AF698" s="85"/>
      <c r="AG698" s="85"/>
      <c r="AH698" s="85"/>
      <c r="AI698" s="85"/>
      <c r="AJ698" s="85"/>
      <c r="AK698" s="82"/>
      <c r="AL698" s="82"/>
      <c r="AM698" s="82"/>
      <c r="AN698" s="85"/>
      <c r="AO698" s="85"/>
      <c r="AP698" s="86"/>
      <c r="AQ698" s="84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  <c r="BB698" s="86"/>
      <c r="BC698" s="84"/>
      <c r="BD698" s="85"/>
      <c r="BE698" s="85"/>
      <c r="BF698" s="85"/>
      <c r="BG698" s="85"/>
      <c r="BH698" s="85"/>
      <c r="BI698" s="85"/>
      <c r="BJ698" s="85"/>
      <c r="BK698" s="85"/>
      <c r="BL698" s="85"/>
      <c r="BM698" s="85"/>
      <c r="BN698" s="86"/>
      <c r="BO698" s="84"/>
      <c r="BP698" s="85"/>
      <c r="BQ698" s="85"/>
      <c r="BR698" s="85"/>
      <c r="BS698" s="85"/>
      <c r="BT698" s="85"/>
      <c r="BU698" s="85"/>
      <c r="BV698" s="85"/>
      <c r="BW698" s="85"/>
      <c r="BX698" s="85"/>
      <c r="BY698" s="85"/>
      <c r="BZ698" s="86"/>
      <c r="CA698" s="134"/>
      <c r="CB698" s="85"/>
      <c r="CC698" s="85"/>
      <c r="CD698" s="85"/>
      <c r="CE698" s="85"/>
      <c r="CF698" s="85"/>
      <c r="CG698" s="85"/>
      <c r="CH698" s="85"/>
      <c r="CI698" s="85"/>
      <c r="CJ698" s="85"/>
      <c r="CK698" s="85"/>
      <c r="CL698" s="86"/>
    </row>
    <row r="699" spans="1:90" x14ac:dyDescent="0.3">
      <c r="A699" s="610"/>
      <c r="B699" s="197"/>
      <c r="C699" s="60"/>
      <c r="D699" s="60"/>
      <c r="E699" s="62" t="s">
        <v>157</v>
      </c>
      <c r="F699" s="39"/>
      <c r="G699" s="84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6"/>
      <c r="S699" s="84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6"/>
      <c r="AE699" s="84"/>
      <c r="AF699" s="85"/>
      <c r="AG699" s="85"/>
      <c r="AH699" s="85"/>
      <c r="AI699" s="85"/>
      <c r="AJ699" s="85"/>
      <c r="AK699" s="85"/>
      <c r="AL699" s="85"/>
      <c r="AM699" s="85"/>
      <c r="AN699" s="82"/>
      <c r="AO699" s="82"/>
      <c r="AP699" s="86"/>
      <c r="AQ699" s="84"/>
      <c r="AR699" s="85"/>
      <c r="AS699" s="85"/>
      <c r="AT699" s="85"/>
      <c r="AU699" s="85"/>
      <c r="AV699" s="85"/>
      <c r="AW699" s="85"/>
      <c r="AX699" s="85"/>
      <c r="AY699" s="85"/>
      <c r="AZ699" s="85"/>
      <c r="BA699" s="85"/>
      <c r="BB699" s="86"/>
      <c r="BC699" s="84"/>
      <c r="BD699" s="85"/>
      <c r="BE699" s="85"/>
      <c r="BF699" s="85"/>
      <c r="BG699" s="85"/>
      <c r="BH699" s="85"/>
      <c r="BI699" s="85"/>
      <c r="BJ699" s="85"/>
      <c r="BK699" s="85"/>
      <c r="BL699" s="85"/>
      <c r="BM699" s="85"/>
      <c r="BN699" s="86"/>
      <c r="BO699" s="84"/>
      <c r="BP699" s="85"/>
      <c r="BQ699" s="85"/>
      <c r="BR699" s="85"/>
      <c r="BS699" s="85"/>
      <c r="BT699" s="85"/>
      <c r="BU699" s="85"/>
      <c r="BV699" s="85"/>
      <c r="BW699" s="85"/>
      <c r="BX699" s="85"/>
      <c r="BY699" s="85"/>
      <c r="BZ699" s="86"/>
      <c r="CA699" s="134"/>
      <c r="CB699" s="85"/>
      <c r="CC699" s="85"/>
      <c r="CD699" s="85"/>
      <c r="CE699" s="85"/>
      <c r="CF699" s="85"/>
      <c r="CG699" s="85"/>
      <c r="CH699" s="85"/>
      <c r="CI699" s="85"/>
      <c r="CJ699" s="85"/>
      <c r="CK699" s="85"/>
      <c r="CL699" s="86"/>
    </row>
    <row r="700" spans="1:90" x14ac:dyDescent="0.3">
      <c r="A700" s="610"/>
      <c r="B700" s="197"/>
      <c r="C700" s="60"/>
      <c r="D700" s="60" t="s">
        <v>113</v>
      </c>
      <c r="E700" s="60"/>
      <c r="F700" s="39"/>
      <c r="G700" s="84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6"/>
      <c r="S700" s="84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6"/>
      <c r="AE700" s="84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6"/>
      <c r="AQ700" s="84"/>
      <c r="AR700" s="85"/>
      <c r="AS700" s="203"/>
      <c r="AT700" s="203"/>
      <c r="AU700" s="203"/>
      <c r="AV700" s="203"/>
      <c r="AW700" s="203"/>
      <c r="AX700" s="203"/>
      <c r="AY700" s="203"/>
      <c r="AZ700" s="85"/>
      <c r="BA700" s="85"/>
      <c r="BB700" s="86"/>
      <c r="BC700" s="84"/>
      <c r="BD700" s="85"/>
      <c r="BE700" s="85"/>
      <c r="BF700" s="85"/>
      <c r="BG700" s="85"/>
      <c r="BH700" s="85"/>
      <c r="BI700" s="85"/>
      <c r="BJ700" s="85"/>
      <c r="BK700" s="85"/>
      <c r="BL700" s="85"/>
      <c r="BM700" s="85"/>
      <c r="BN700" s="86"/>
      <c r="BO700" s="84"/>
      <c r="BP700" s="85"/>
      <c r="BQ700" s="85"/>
      <c r="BR700" s="85"/>
      <c r="BS700" s="85"/>
      <c r="BT700" s="85"/>
      <c r="BU700" s="85"/>
      <c r="BV700" s="85"/>
      <c r="BW700" s="85"/>
      <c r="BX700" s="85"/>
      <c r="BY700" s="85"/>
      <c r="BZ700" s="86"/>
      <c r="CA700" s="134"/>
      <c r="CB700" s="85"/>
      <c r="CC700" s="85"/>
      <c r="CD700" s="85"/>
      <c r="CE700" s="85"/>
      <c r="CF700" s="85"/>
      <c r="CG700" s="85"/>
      <c r="CH700" s="85"/>
      <c r="CI700" s="85"/>
      <c r="CJ700" s="85"/>
      <c r="CK700" s="85"/>
      <c r="CL700" s="86"/>
    </row>
    <row r="701" spans="1:90" ht="15" thickBot="1" x14ac:dyDescent="0.35">
      <c r="A701" s="611"/>
      <c r="B701" s="193"/>
      <c r="C701" s="58"/>
      <c r="D701" s="58"/>
      <c r="E701" s="43" t="s">
        <v>160</v>
      </c>
      <c r="F701" s="199">
        <v>60000000</v>
      </c>
      <c r="G701" s="96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8"/>
      <c r="S701" s="96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8"/>
      <c r="AE701" s="96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8"/>
      <c r="AQ701" s="96"/>
      <c r="AR701" s="97"/>
      <c r="AS701" s="97"/>
      <c r="AT701" s="97"/>
      <c r="AU701" s="97"/>
      <c r="AV701" s="97"/>
      <c r="AW701" s="97"/>
      <c r="AX701" s="97"/>
      <c r="AY701" s="97"/>
      <c r="AZ701" s="97"/>
      <c r="BA701" s="97"/>
      <c r="BB701" s="98"/>
      <c r="BC701" s="96"/>
      <c r="BD701" s="97"/>
      <c r="BE701" s="97"/>
      <c r="BF701" s="97"/>
      <c r="BG701" s="97"/>
      <c r="BH701" s="97"/>
      <c r="BI701" s="97"/>
      <c r="BJ701" s="97"/>
      <c r="BK701" s="97"/>
      <c r="BL701" s="97"/>
      <c r="BM701" s="97"/>
      <c r="BN701" s="98"/>
      <c r="BO701" s="96"/>
      <c r="BP701" s="97"/>
      <c r="BQ701" s="97"/>
      <c r="BR701" s="97"/>
      <c r="BS701" s="97"/>
      <c r="BT701" s="97"/>
      <c r="BU701" s="97"/>
      <c r="BV701" s="97"/>
      <c r="BW701" s="97"/>
      <c r="BX701" s="97"/>
      <c r="BY701" s="97"/>
      <c r="BZ701" s="98"/>
      <c r="CA701" s="135"/>
      <c r="CB701" s="97"/>
      <c r="CC701" s="97"/>
      <c r="CD701" s="97"/>
      <c r="CE701" s="97"/>
      <c r="CF701" s="97"/>
      <c r="CG701" s="97"/>
      <c r="CH701" s="97"/>
      <c r="CI701" s="97"/>
      <c r="CJ701" s="97"/>
      <c r="CK701" s="97"/>
      <c r="CL701" s="98"/>
    </row>
    <row r="702" spans="1:90" x14ac:dyDescent="0.3">
      <c r="A702" s="609"/>
      <c r="B702" s="192"/>
      <c r="C702" s="56" t="s">
        <v>254</v>
      </c>
      <c r="D702" s="56" t="s">
        <v>112</v>
      </c>
      <c r="E702" s="37" t="s">
        <v>164</v>
      </c>
      <c r="F702" s="38"/>
      <c r="G702" s="76"/>
      <c r="H702" s="77"/>
      <c r="I702" s="77"/>
      <c r="J702" s="77"/>
      <c r="K702" s="77"/>
      <c r="L702" s="205"/>
      <c r="M702" s="205"/>
      <c r="N702" s="205"/>
      <c r="O702" s="205"/>
      <c r="P702" s="126"/>
      <c r="Q702" s="77"/>
      <c r="R702" s="78"/>
      <c r="S702" s="76"/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78"/>
      <c r="AE702" s="76"/>
      <c r="AF702" s="77"/>
      <c r="AG702" s="77"/>
      <c r="AH702" s="77"/>
      <c r="AI702" s="77"/>
      <c r="AJ702" s="77"/>
      <c r="AK702" s="77"/>
      <c r="AL702" s="77"/>
      <c r="AM702" s="77"/>
      <c r="AN702" s="77"/>
      <c r="AO702" s="77"/>
      <c r="AP702" s="78"/>
      <c r="AQ702" s="76"/>
      <c r="AR702" s="77"/>
      <c r="AS702" s="77"/>
      <c r="AT702" s="77"/>
      <c r="AU702" s="77"/>
      <c r="AV702" s="77"/>
      <c r="AW702" s="77"/>
      <c r="AX702" s="77"/>
      <c r="AY702" s="77"/>
      <c r="AZ702" s="77"/>
      <c r="BA702" s="77"/>
      <c r="BB702" s="78"/>
      <c r="BC702" s="76"/>
      <c r="BD702" s="77"/>
      <c r="BE702" s="77"/>
      <c r="BF702" s="77"/>
      <c r="BG702" s="77"/>
      <c r="BH702" s="77"/>
      <c r="BI702" s="77"/>
      <c r="BJ702" s="77"/>
      <c r="BK702" s="77"/>
      <c r="BL702" s="77"/>
      <c r="BM702" s="77"/>
      <c r="BN702" s="78"/>
      <c r="BO702" s="76"/>
      <c r="BP702" s="77"/>
      <c r="BQ702" s="77"/>
      <c r="BR702" s="77"/>
      <c r="BS702" s="77"/>
      <c r="BT702" s="77"/>
      <c r="BU702" s="77"/>
      <c r="BV702" s="77"/>
      <c r="BW702" s="77"/>
      <c r="BX702" s="77"/>
      <c r="BY702" s="77"/>
      <c r="BZ702" s="78"/>
      <c r="CA702" s="133"/>
      <c r="CB702" s="77"/>
      <c r="CC702" s="77"/>
      <c r="CD702" s="77"/>
      <c r="CE702" s="77"/>
      <c r="CF702" s="77"/>
      <c r="CG702" s="77"/>
      <c r="CH702" s="77"/>
      <c r="CI702" s="77"/>
      <c r="CJ702" s="77"/>
      <c r="CK702" s="77"/>
      <c r="CL702" s="78"/>
    </row>
    <row r="703" spans="1:90" x14ac:dyDescent="0.3">
      <c r="A703" s="610"/>
      <c r="B703" s="197"/>
      <c r="C703" s="60"/>
      <c r="D703" s="60"/>
      <c r="E703" s="60" t="s">
        <v>159</v>
      </c>
      <c r="F703" s="39"/>
      <c r="G703" s="84"/>
      <c r="H703" s="85"/>
      <c r="I703" s="85"/>
      <c r="J703" s="85"/>
      <c r="K703" s="85"/>
      <c r="L703" s="85"/>
      <c r="M703" s="85"/>
      <c r="N703" s="85"/>
      <c r="O703" s="85"/>
      <c r="P703" s="85"/>
      <c r="Q703" s="93"/>
      <c r="R703" s="88"/>
      <c r="S703" s="87"/>
      <c r="T703" s="82"/>
      <c r="U703" s="85"/>
      <c r="V703" s="85"/>
      <c r="W703" s="85"/>
      <c r="X703" s="85"/>
      <c r="Y703" s="85"/>
      <c r="Z703" s="85"/>
      <c r="AA703" s="85"/>
      <c r="AB703" s="85"/>
      <c r="AC703" s="85"/>
      <c r="AD703" s="86"/>
      <c r="AE703" s="84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6"/>
      <c r="AQ703" s="84"/>
      <c r="AR703" s="85"/>
      <c r="AS703" s="85"/>
      <c r="AT703" s="85"/>
      <c r="AU703" s="85"/>
      <c r="AV703" s="85"/>
      <c r="AW703" s="85"/>
      <c r="AX703" s="85"/>
      <c r="AY703" s="85"/>
      <c r="AZ703" s="85"/>
      <c r="BA703" s="85"/>
      <c r="BB703" s="86"/>
      <c r="BC703" s="84"/>
      <c r="BD703" s="85"/>
      <c r="BE703" s="85"/>
      <c r="BF703" s="85"/>
      <c r="BG703" s="85"/>
      <c r="BH703" s="85"/>
      <c r="BI703" s="85"/>
      <c r="BJ703" s="85"/>
      <c r="BK703" s="85"/>
      <c r="BL703" s="85"/>
      <c r="BM703" s="85"/>
      <c r="BN703" s="86"/>
      <c r="BO703" s="84"/>
      <c r="BP703" s="85"/>
      <c r="BQ703" s="85"/>
      <c r="BR703" s="85"/>
      <c r="BS703" s="85"/>
      <c r="BT703" s="85"/>
      <c r="BU703" s="85"/>
      <c r="BV703" s="85"/>
      <c r="BW703" s="85"/>
      <c r="BX703" s="85"/>
      <c r="BY703" s="85"/>
      <c r="BZ703" s="86"/>
      <c r="CA703" s="134"/>
      <c r="CB703" s="85"/>
      <c r="CC703" s="85"/>
      <c r="CD703" s="85"/>
      <c r="CE703" s="85"/>
      <c r="CF703" s="85"/>
      <c r="CG703" s="85"/>
      <c r="CH703" s="85"/>
      <c r="CI703" s="85"/>
      <c r="CJ703" s="85"/>
      <c r="CK703" s="85"/>
      <c r="CL703" s="86"/>
    </row>
    <row r="704" spans="1:90" x14ac:dyDescent="0.3">
      <c r="A704" s="610"/>
      <c r="B704" s="197"/>
      <c r="C704" s="60"/>
      <c r="D704" s="60"/>
      <c r="E704" s="60" t="s">
        <v>394</v>
      </c>
      <c r="F704" s="39"/>
      <c r="G704" s="84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6"/>
      <c r="S704" s="84"/>
      <c r="T704" s="85"/>
      <c r="U704" s="82"/>
      <c r="V704" s="82"/>
      <c r="W704" s="82"/>
      <c r="X704" s="82"/>
      <c r="Y704" s="82"/>
      <c r="Z704" s="82"/>
      <c r="AA704" s="82"/>
      <c r="AB704" s="82"/>
      <c r="AC704" s="82"/>
      <c r="AD704" s="83"/>
      <c r="AE704" s="87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6"/>
      <c r="AQ704" s="84"/>
      <c r="AR704" s="85"/>
      <c r="AS704" s="85"/>
      <c r="AT704" s="85"/>
      <c r="AU704" s="85"/>
      <c r="AV704" s="85"/>
      <c r="AW704" s="85"/>
      <c r="AX704" s="85"/>
      <c r="AY704" s="85"/>
      <c r="AZ704" s="85"/>
      <c r="BA704" s="85"/>
      <c r="BB704" s="86"/>
      <c r="BC704" s="84"/>
      <c r="BD704" s="85"/>
      <c r="BE704" s="85"/>
      <c r="BF704" s="85"/>
      <c r="BG704" s="85"/>
      <c r="BH704" s="85"/>
      <c r="BI704" s="85"/>
      <c r="BJ704" s="85"/>
      <c r="BK704" s="85"/>
      <c r="BL704" s="85"/>
      <c r="BM704" s="85"/>
      <c r="BN704" s="86"/>
      <c r="BO704" s="84"/>
      <c r="BP704" s="85"/>
      <c r="BQ704" s="85"/>
      <c r="BR704" s="85"/>
      <c r="BS704" s="85"/>
      <c r="BT704" s="85"/>
      <c r="BU704" s="85"/>
      <c r="BV704" s="85"/>
      <c r="BW704" s="85"/>
      <c r="BX704" s="85"/>
      <c r="BY704" s="85"/>
      <c r="BZ704" s="86"/>
      <c r="CA704" s="134"/>
      <c r="CB704" s="85"/>
      <c r="CC704" s="85"/>
      <c r="CD704" s="85"/>
      <c r="CE704" s="85"/>
      <c r="CF704" s="85"/>
      <c r="CG704" s="85"/>
      <c r="CH704" s="85"/>
      <c r="CI704" s="85"/>
      <c r="CJ704" s="85"/>
      <c r="CK704" s="85"/>
      <c r="CL704" s="86"/>
    </row>
    <row r="705" spans="1:90" x14ac:dyDescent="0.3">
      <c r="A705" s="610"/>
      <c r="B705" s="197"/>
      <c r="C705" s="60"/>
      <c r="D705" s="60"/>
      <c r="E705" s="62" t="s">
        <v>107</v>
      </c>
      <c r="F705" s="39"/>
      <c r="G705" s="84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6"/>
      <c r="S705" s="84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6"/>
      <c r="AE705" s="84"/>
      <c r="AF705" s="85"/>
      <c r="AG705" s="85"/>
      <c r="AH705" s="85"/>
      <c r="AI705" s="82"/>
      <c r="AJ705" s="82"/>
      <c r="AK705" s="82"/>
      <c r="AL705" s="82"/>
      <c r="AM705" s="82"/>
      <c r="AN705" s="82"/>
      <c r="AO705" s="85"/>
      <c r="AP705" s="86"/>
      <c r="AQ705" s="84"/>
      <c r="AR705" s="85"/>
      <c r="AS705" s="85"/>
      <c r="AT705" s="85"/>
      <c r="AU705" s="85"/>
      <c r="AV705" s="85"/>
      <c r="AW705" s="85"/>
      <c r="AX705" s="85"/>
      <c r="AY705" s="85"/>
      <c r="AZ705" s="85"/>
      <c r="BA705" s="85"/>
      <c r="BB705" s="86"/>
      <c r="BC705" s="84"/>
      <c r="BD705" s="85"/>
      <c r="BE705" s="85"/>
      <c r="BF705" s="85"/>
      <c r="BG705" s="85"/>
      <c r="BH705" s="85"/>
      <c r="BI705" s="85"/>
      <c r="BJ705" s="85"/>
      <c r="BK705" s="85"/>
      <c r="BL705" s="85"/>
      <c r="BM705" s="85"/>
      <c r="BN705" s="86"/>
      <c r="BO705" s="84"/>
      <c r="BP705" s="85"/>
      <c r="BQ705" s="85"/>
      <c r="BR705" s="85"/>
      <c r="BS705" s="85"/>
      <c r="BT705" s="85"/>
      <c r="BU705" s="85"/>
      <c r="BV705" s="85"/>
      <c r="BW705" s="85"/>
      <c r="BX705" s="85"/>
      <c r="BY705" s="85"/>
      <c r="BZ705" s="86"/>
      <c r="CA705" s="134"/>
      <c r="CB705" s="85"/>
      <c r="CC705" s="85"/>
      <c r="CD705" s="85"/>
      <c r="CE705" s="85"/>
      <c r="CF705" s="85"/>
      <c r="CG705" s="85"/>
      <c r="CH705" s="85"/>
      <c r="CI705" s="85"/>
      <c r="CJ705" s="85"/>
      <c r="CK705" s="85"/>
      <c r="CL705" s="86"/>
    </row>
    <row r="706" spans="1:90" x14ac:dyDescent="0.3">
      <c r="A706" s="610"/>
      <c r="B706" s="197"/>
      <c r="C706" s="60"/>
      <c r="D706" s="60"/>
      <c r="E706" s="62" t="s">
        <v>157</v>
      </c>
      <c r="F706" s="39"/>
      <c r="G706" s="84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6"/>
      <c r="S706" s="84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6"/>
      <c r="AE706" s="84"/>
      <c r="AF706" s="85"/>
      <c r="AG706" s="85"/>
      <c r="AH706" s="85"/>
      <c r="AI706" s="85"/>
      <c r="AJ706" s="85"/>
      <c r="AK706" s="85"/>
      <c r="AL706" s="85"/>
      <c r="AM706" s="85"/>
      <c r="AN706" s="85"/>
      <c r="AO706" s="82"/>
      <c r="AP706" s="83"/>
      <c r="AQ706" s="87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  <c r="BB706" s="86"/>
      <c r="BC706" s="84"/>
      <c r="BD706" s="85"/>
      <c r="BE706" s="85"/>
      <c r="BF706" s="85"/>
      <c r="BG706" s="85"/>
      <c r="BH706" s="85"/>
      <c r="BI706" s="85"/>
      <c r="BJ706" s="85"/>
      <c r="BK706" s="85"/>
      <c r="BL706" s="85"/>
      <c r="BM706" s="85"/>
      <c r="BN706" s="86"/>
      <c r="BO706" s="84"/>
      <c r="BP706" s="85"/>
      <c r="BQ706" s="85"/>
      <c r="BR706" s="85"/>
      <c r="BS706" s="85"/>
      <c r="BT706" s="85"/>
      <c r="BU706" s="85"/>
      <c r="BV706" s="85"/>
      <c r="BW706" s="85"/>
      <c r="BX706" s="85"/>
      <c r="BY706" s="85"/>
      <c r="BZ706" s="86"/>
      <c r="CA706" s="134"/>
      <c r="CB706" s="85"/>
      <c r="CC706" s="85"/>
      <c r="CD706" s="85"/>
      <c r="CE706" s="85"/>
      <c r="CF706" s="85"/>
      <c r="CG706" s="85"/>
      <c r="CH706" s="85"/>
      <c r="CI706" s="85"/>
      <c r="CJ706" s="85"/>
      <c r="CK706" s="85"/>
      <c r="CL706" s="86"/>
    </row>
    <row r="707" spans="1:90" ht="15" thickBot="1" x14ac:dyDescent="0.35">
      <c r="A707" s="611"/>
      <c r="B707" s="193"/>
      <c r="C707" s="58"/>
      <c r="D707" s="58" t="s">
        <v>113</v>
      </c>
      <c r="E707" s="45" t="s">
        <v>160</v>
      </c>
      <c r="F707" s="44"/>
      <c r="G707" s="96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8"/>
      <c r="S707" s="96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8"/>
      <c r="AE707" s="96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8"/>
      <c r="AQ707" s="96"/>
      <c r="AR707" s="208"/>
      <c r="AS707" s="208"/>
      <c r="AT707" s="208"/>
      <c r="AU707" s="208"/>
      <c r="AV707" s="208"/>
      <c r="AW707" s="208"/>
      <c r="AX707" s="97"/>
      <c r="AY707" s="97"/>
      <c r="AZ707" s="97"/>
      <c r="BA707" s="97"/>
      <c r="BB707" s="98"/>
      <c r="BC707" s="96"/>
      <c r="BD707" s="97"/>
      <c r="BE707" s="97"/>
      <c r="BF707" s="97"/>
      <c r="BG707" s="97"/>
      <c r="BH707" s="97"/>
      <c r="BI707" s="97"/>
      <c r="BJ707" s="97"/>
      <c r="BK707" s="97"/>
      <c r="BL707" s="97"/>
      <c r="BM707" s="97"/>
      <c r="BN707" s="98"/>
      <c r="BO707" s="96"/>
      <c r="BP707" s="97"/>
      <c r="BQ707" s="97"/>
      <c r="BR707" s="97"/>
      <c r="BS707" s="97"/>
      <c r="BT707" s="97"/>
      <c r="BU707" s="97"/>
      <c r="BV707" s="97"/>
      <c r="BW707" s="97"/>
      <c r="BX707" s="97"/>
      <c r="BY707" s="97"/>
      <c r="BZ707" s="98"/>
      <c r="CA707" s="135"/>
      <c r="CB707" s="97"/>
      <c r="CC707" s="97"/>
      <c r="CD707" s="97"/>
      <c r="CE707" s="97"/>
      <c r="CF707" s="97"/>
      <c r="CG707" s="97"/>
      <c r="CH707" s="97"/>
      <c r="CI707" s="97"/>
      <c r="CJ707" s="97"/>
      <c r="CK707" s="97"/>
      <c r="CL707" s="98"/>
    </row>
    <row r="708" spans="1:90" x14ac:dyDescent="0.3">
      <c r="B708"/>
      <c r="C708" s="216" t="s">
        <v>481</v>
      </c>
      <c r="F708" s="217"/>
    </row>
    <row r="709" spans="1:90" ht="15" thickBot="1" x14ac:dyDescent="0.35">
      <c r="B709"/>
      <c r="C709" s="216" t="s">
        <v>482</v>
      </c>
      <c r="F709" s="217"/>
    </row>
    <row r="710" spans="1:90" x14ac:dyDescent="0.3">
      <c r="B710"/>
      <c r="C710" s="218"/>
      <c r="F710" s="65" t="s">
        <v>153</v>
      </c>
      <c r="G710" s="598">
        <v>2021</v>
      </c>
      <c r="H710" s="599"/>
      <c r="I710" s="599"/>
      <c r="J710" s="599"/>
      <c r="K710" s="599"/>
      <c r="L710" s="599"/>
      <c r="M710" s="599"/>
      <c r="N710" s="599"/>
      <c r="O710" s="599"/>
      <c r="P710" s="599"/>
      <c r="Q710" s="599"/>
      <c r="R710" s="600"/>
      <c r="S710" s="598">
        <v>2022</v>
      </c>
      <c r="T710" s="599"/>
      <c r="U710" s="599"/>
      <c r="V710" s="599"/>
      <c r="W710" s="599"/>
      <c r="X710" s="599"/>
      <c r="Y710" s="599"/>
      <c r="Z710" s="599"/>
      <c r="AA710" s="599"/>
      <c r="AB710" s="599"/>
      <c r="AC710" s="599"/>
      <c r="AD710" s="600"/>
      <c r="AE710" s="598">
        <v>2023</v>
      </c>
      <c r="AF710" s="599"/>
      <c r="AG710" s="599"/>
      <c r="AH710" s="599"/>
      <c r="AI710" s="599"/>
      <c r="AJ710" s="599"/>
      <c r="AK710" s="599"/>
      <c r="AL710" s="599"/>
      <c r="AM710" s="599"/>
      <c r="AN710" s="599"/>
      <c r="AO710" s="599"/>
      <c r="AP710" s="600"/>
      <c r="AQ710" s="598">
        <v>2024</v>
      </c>
      <c r="AR710" s="599"/>
      <c r="AS710" s="599"/>
      <c r="AT710" s="599"/>
      <c r="AU710" s="599"/>
      <c r="AV710" s="599"/>
      <c r="AW710" s="599"/>
      <c r="AX710" s="599"/>
      <c r="AY710" s="599"/>
      <c r="AZ710" s="599"/>
      <c r="BA710" s="599"/>
      <c r="BB710" s="600"/>
      <c r="BC710" s="598">
        <v>2025</v>
      </c>
      <c r="BD710" s="599"/>
      <c r="BE710" s="599"/>
      <c r="BF710" s="599"/>
      <c r="BG710" s="599"/>
      <c r="BH710" s="599"/>
      <c r="BI710" s="599"/>
      <c r="BJ710" s="599"/>
      <c r="BK710" s="599"/>
      <c r="BL710" s="599"/>
      <c r="BM710" s="599"/>
      <c r="BN710" s="600"/>
      <c r="BO710" s="598">
        <v>2026</v>
      </c>
      <c r="BP710" s="599"/>
      <c r="BQ710" s="599"/>
      <c r="BR710" s="599"/>
      <c r="BS710" s="599"/>
      <c r="BT710" s="599"/>
      <c r="BU710" s="599"/>
      <c r="BV710" s="599"/>
      <c r="BW710" s="599"/>
      <c r="BX710" s="599"/>
      <c r="BY710" s="599"/>
      <c r="BZ710" s="600"/>
      <c r="CA710" s="598">
        <v>2027</v>
      </c>
      <c r="CB710" s="599"/>
      <c r="CC710" s="599"/>
      <c r="CD710" s="599"/>
      <c r="CE710" s="599"/>
      <c r="CF710" s="599"/>
      <c r="CG710" s="599"/>
      <c r="CH710" s="599"/>
      <c r="CI710" s="599"/>
      <c r="CJ710" s="599"/>
      <c r="CK710" s="599"/>
      <c r="CL710" s="600"/>
    </row>
    <row r="711" spans="1:90" ht="15" thickBot="1" x14ac:dyDescent="0.35">
      <c r="B711" t="s">
        <v>155</v>
      </c>
      <c r="C711" t="s">
        <v>154</v>
      </c>
      <c r="F711" s="66"/>
      <c r="G711" s="219">
        <v>1</v>
      </c>
      <c r="H711" s="60">
        <v>2</v>
      </c>
      <c r="I711" s="60">
        <v>3</v>
      </c>
      <c r="J711" s="60">
        <v>4</v>
      </c>
      <c r="K711" s="60">
        <v>5</v>
      </c>
      <c r="L711" s="60">
        <v>6</v>
      </c>
      <c r="M711" s="60">
        <v>7</v>
      </c>
      <c r="N711" s="60">
        <v>8</v>
      </c>
      <c r="O711" s="60">
        <v>9</v>
      </c>
      <c r="P711" s="60">
        <v>10</v>
      </c>
      <c r="Q711" s="60">
        <v>11</v>
      </c>
      <c r="R711" s="61">
        <v>12</v>
      </c>
      <c r="S711" s="219">
        <v>1</v>
      </c>
      <c r="T711" s="60">
        <v>2</v>
      </c>
      <c r="U711" s="60">
        <v>3</v>
      </c>
      <c r="V711" s="60">
        <v>4</v>
      </c>
      <c r="W711" s="60">
        <v>5</v>
      </c>
      <c r="X711" s="60">
        <v>6</v>
      </c>
      <c r="Y711" s="60">
        <v>7</v>
      </c>
      <c r="Z711" s="60">
        <v>8</v>
      </c>
      <c r="AA711" s="60">
        <v>9</v>
      </c>
      <c r="AB711" s="60">
        <v>10</v>
      </c>
      <c r="AC711" s="60">
        <v>11</v>
      </c>
      <c r="AD711" s="61">
        <v>12</v>
      </c>
      <c r="AE711" s="219">
        <v>1</v>
      </c>
      <c r="AF711" s="60">
        <v>2</v>
      </c>
      <c r="AG711" s="60">
        <v>3</v>
      </c>
      <c r="AH711" s="60">
        <v>4</v>
      </c>
      <c r="AI711" s="60">
        <v>5</v>
      </c>
      <c r="AJ711" s="60">
        <v>6</v>
      </c>
      <c r="AK711" s="60">
        <v>7</v>
      </c>
      <c r="AL711" s="60">
        <v>8</v>
      </c>
      <c r="AM711" s="60">
        <v>9</v>
      </c>
      <c r="AN711" s="60">
        <v>10</v>
      </c>
      <c r="AO711" s="60">
        <v>11</v>
      </c>
      <c r="AP711" s="61">
        <v>12</v>
      </c>
      <c r="AQ711" s="219">
        <v>1</v>
      </c>
      <c r="AR711" s="60">
        <v>2</v>
      </c>
      <c r="AS711" s="60">
        <v>3</v>
      </c>
      <c r="AT711" s="60">
        <v>4</v>
      </c>
      <c r="AU711" s="60">
        <v>5</v>
      </c>
      <c r="AV711" s="60">
        <v>6</v>
      </c>
      <c r="AW711" s="60">
        <v>7</v>
      </c>
      <c r="AX711" s="60">
        <v>8</v>
      </c>
      <c r="AY711" s="60">
        <v>9</v>
      </c>
      <c r="AZ711" s="60">
        <v>10</v>
      </c>
      <c r="BA711" s="60">
        <v>11</v>
      </c>
      <c r="BB711" s="61">
        <v>12</v>
      </c>
      <c r="BC711" s="219">
        <v>1</v>
      </c>
      <c r="BD711" s="60">
        <v>2</v>
      </c>
      <c r="BE711" s="60">
        <v>3</v>
      </c>
      <c r="BF711" s="60">
        <v>4</v>
      </c>
      <c r="BG711" s="60">
        <v>5</v>
      </c>
      <c r="BH711" s="60">
        <v>6</v>
      </c>
      <c r="BI711" s="60">
        <v>7</v>
      </c>
      <c r="BJ711" s="60">
        <v>8</v>
      </c>
      <c r="BK711" s="60">
        <v>9</v>
      </c>
      <c r="BL711" s="60">
        <v>10</v>
      </c>
      <c r="BM711" s="60">
        <v>11</v>
      </c>
      <c r="BN711" s="61">
        <v>12</v>
      </c>
      <c r="BO711" s="219">
        <v>1</v>
      </c>
      <c r="BP711" s="60">
        <v>2</v>
      </c>
      <c r="BQ711" s="60">
        <v>3</v>
      </c>
      <c r="BR711" s="60">
        <v>4</v>
      </c>
      <c r="BS711" s="60">
        <v>5</v>
      </c>
      <c r="BT711" s="60">
        <v>6</v>
      </c>
      <c r="BU711" s="60">
        <v>7</v>
      </c>
      <c r="BV711" s="60">
        <v>8</v>
      </c>
      <c r="BW711" s="60">
        <v>9</v>
      </c>
      <c r="BX711" s="60">
        <v>10</v>
      </c>
      <c r="BY711" s="60">
        <v>11</v>
      </c>
      <c r="BZ711" s="61">
        <v>12</v>
      </c>
      <c r="CA711" s="219">
        <v>1</v>
      </c>
      <c r="CB711" s="60">
        <v>2</v>
      </c>
      <c r="CC711" s="60">
        <v>3</v>
      </c>
      <c r="CD711" s="60">
        <v>4</v>
      </c>
      <c r="CE711" s="60">
        <v>5</v>
      </c>
      <c r="CF711" s="60">
        <v>6</v>
      </c>
      <c r="CG711" s="60">
        <v>7</v>
      </c>
      <c r="CH711" s="60">
        <v>8</v>
      </c>
      <c r="CI711" s="60">
        <v>9</v>
      </c>
      <c r="CJ711" s="60">
        <v>10</v>
      </c>
      <c r="CK711" s="60">
        <v>11</v>
      </c>
      <c r="CL711" s="61">
        <v>12</v>
      </c>
    </row>
    <row r="712" spans="1:90" x14ac:dyDescent="0.3">
      <c r="A712" s="188" t="s">
        <v>477</v>
      </c>
      <c r="B712" s="220">
        <v>446</v>
      </c>
      <c r="C712" s="56" t="s">
        <v>483</v>
      </c>
      <c r="D712" s="56" t="s">
        <v>112</v>
      </c>
      <c r="E712" s="56"/>
      <c r="F712" s="65"/>
      <c r="G712" s="221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7"/>
      <c r="S712" s="221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7"/>
      <c r="AE712" s="221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7"/>
      <c r="AQ712" s="221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7"/>
      <c r="BC712" s="221"/>
      <c r="BD712" s="56"/>
      <c r="BE712" s="56"/>
      <c r="BF712" s="56"/>
      <c r="BG712" s="56"/>
      <c r="BH712" s="56"/>
      <c r="BI712" s="56"/>
      <c r="BJ712" s="56"/>
      <c r="BK712" s="56"/>
      <c r="BL712" s="56"/>
      <c r="BM712" s="56"/>
      <c r="BN712" s="57"/>
      <c r="BO712" s="221"/>
      <c r="BP712" s="56"/>
      <c r="BQ712" s="56"/>
      <c r="BR712" s="56"/>
      <c r="BS712" s="56"/>
      <c r="BT712" s="56"/>
      <c r="BU712" s="56"/>
      <c r="BV712" s="56"/>
      <c r="BW712" s="56"/>
      <c r="BX712" s="56"/>
      <c r="BY712" s="56"/>
      <c r="BZ712" s="57"/>
      <c r="CA712" s="221"/>
      <c r="CB712" s="56"/>
      <c r="CC712" s="56"/>
      <c r="CD712" s="56"/>
      <c r="CE712" s="56"/>
      <c r="CF712" s="56"/>
      <c r="CG712" s="56"/>
      <c r="CH712" s="56"/>
      <c r="CI712" s="56"/>
      <c r="CJ712" s="56"/>
      <c r="CK712" s="56"/>
      <c r="CL712" s="57"/>
    </row>
    <row r="713" spans="1:90" x14ac:dyDescent="0.3">
      <c r="B713" s="219"/>
      <c r="C713" s="60"/>
      <c r="D713" s="60"/>
      <c r="E713" s="60" t="s">
        <v>484</v>
      </c>
      <c r="F713" s="222">
        <v>200000</v>
      </c>
      <c r="G713" s="219"/>
      <c r="H713" s="60"/>
      <c r="I713" s="60"/>
      <c r="J713" s="60"/>
      <c r="K713" s="60"/>
      <c r="L713" s="62"/>
      <c r="M713" s="62"/>
      <c r="N713" s="62"/>
      <c r="O713" s="62"/>
      <c r="P713" s="62"/>
      <c r="Q713" s="62"/>
      <c r="R713" s="67"/>
      <c r="S713" s="223"/>
      <c r="T713" s="62"/>
      <c r="AD713" s="61"/>
      <c r="AG713" s="63"/>
      <c r="AH713" s="63"/>
      <c r="AI713" s="63"/>
      <c r="AJ713" s="63"/>
      <c r="AK713" s="63"/>
      <c r="AL713" s="63"/>
      <c r="AM713" s="63"/>
      <c r="AN713" s="63"/>
      <c r="AO713" s="62"/>
      <c r="AP713" s="67"/>
      <c r="AQ713" s="223"/>
      <c r="AR713" s="62"/>
      <c r="AS713" s="62"/>
      <c r="AT713" s="62"/>
      <c r="AU713" s="62"/>
      <c r="AV713" s="62"/>
      <c r="AW713" s="62"/>
      <c r="AX713" s="62"/>
      <c r="AY713" s="62"/>
      <c r="AZ713" s="62"/>
      <c r="BA713" s="62"/>
      <c r="BB713" s="67"/>
      <c r="BC713" s="223"/>
      <c r="BD713" s="60"/>
      <c r="BE713" s="60"/>
      <c r="BF713" s="60"/>
      <c r="BG713" s="60"/>
      <c r="BH713" s="60"/>
      <c r="BI713" s="60"/>
      <c r="BJ713" s="60"/>
      <c r="BK713" s="60"/>
      <c r="BL713" s="60"/>
      <c r="BM713" s="60"/>
      <c r="BN713" s="61"/>
      <c r="BO713" s="219"/>
      <c r="BP713" s="60"/>
      <c r="BQ713" s="60"/>
      <c r="BR713" s="60"/>
      <c r="BS713" s="60"/>
      <c r="BT713" s="60"/>
      <c r="BU713" s="60"/>
      <c r="BV713" s="60"/>
      <c r="BW713" s="60"/>
      <c r="BX713" s="60"/>
      <c r="BY713" s="60"/>
      <c r="BZ713" s="61"/>
      <c r="CA713" s="219"/>
      <c r="CB713" s="60"/>
      <c r="CC713" s="60"/>
      <c r="CD713" s="60"/>
      <c r="CE713" s="60"/>
      <c r="CF713" s="60"/>
      <c r="CG713" s="60"/>
      <c r="CH713" s="60"/>
      <c r="CI713" s="60"/>
      <c r="CJ713" s="60"/>
      <c r="CK713" s="60"/>
      <c r="CL713" s="61"/>
    </row>
    <row r="714" spans="1:90" x14ac:dyDescent="0.3">
      <c r="B714" s="219"/>
      <c r="C714" s="60"/>
      <c r="D714" s="60"/>
      <c r="E714" s="60" t="s">
        <v>179</v>
      </c>
      <c r="F714" s="222"/>
      <c r="G714" s="219"/>
      <c r="H714" s="60"/>
      <c r="I714" s="60"/>
      <c r="J714" s="60"/>
      <c r="K714" s="60"/>
      <c r="L714" s="62"/>
      <c r="M714" s="62"/>
      <c r="N714" s="62"/>
      <c r="O714" s="62"/>
      <c r="P714" s="62"/>
      <c r="Q714" s="62"/>
      <c r="R714" s="67"/>
      <c r="S714" s="223"/>
      <c r="T714" s="62"/>
      <c r="AD714" s="61"/>
      <c r="AG714" s="62"/>
      <c r="AH714" s="62"/>
      <c r="AI714" s="62"/>
      <c r="AJ714" s="62"/>
      <c r="AK714" s="62"/>
      <c r="AL714" s="62"/>
      <c r="AM714" s="62"/>
      <c r="AN714" s="62"/>
      <c r="AO714" s="63"/>
      <c r="AP714" s="224"/>
      <c r="AQ714" s="223"/>
      <c r="AR714" s="62"/>
      <c r="AS714" s="62"/>
      <c r="AT714" s="62"/>
      <c r="AU714" s="62"/>
      <c r="AV714" s="62"/>
      <c r="AW714" s="62"/>
      <c r="AX714" s="62"/>
      <c r="AY714" s="62"/>
      <c r="AZ714" s="62"/>
      <c r="BA714" s="62"/>
      <c r="BB714" s="67"/>
      <c r="BC714" s="223"/>
      <c r="BD714" s="60"/>
      <c r="BE714" s="60"/>
      <c r="BF714" s="60"/>
      <c r="BG714" s="60"/>
      <c r="BH714" s="60"/>
      <c r="BI714" s="60"/>
      <c r="BJ714" s="60"/>
      <c r="BK714" s="60"/>
      <c r="BL714" s="60"/>
      <c r="BM714" s="60"/>
      <c r="BN714" s="61"/>
      <c r="BO714" s="219"/>
      <c r="BP714" s="60"/>
      <c r="BQ714" s="60"/>
      <c r="BR714" s="60"/>
      <c r="BS714" s="60"/>
      <c r="BT714" s="60"/>
      <c r="BU714" s="60"/>
      <c r="BV714" s="60"/>
      <c r="BW714" s="60"/>
      <c r="BX714" s="60"/>
      <c r="BY714" s="60"/>
      <c r="BZ714" s="61"/>
      <c r="CA714" s="219"/>
      <c r="CB714" s="60"/>
      <c r="CC714" s="60"/>
      <c r="CD714" s="60"/>
      <c r="CE714" s="60"/>
      <c r="CF714" s="60"/>
      <c r="CG714" s="60"/>
      <c r="CH714" s="60"/>
      <c r="CI714" s="60"/>
      <c r="CJ714" s="60"/>
      <c r="CK714" s="60"/>
      <c r="CL714" s="61"/>
    </row>
    <row r="715" spans="1:90" x14ac:dyDescent="0.3">
      <c r="B715" s="219"/>
      <c r="C715" s="60"/>
      <c r="D715" s="60"/>
      <c r="E715" s="62" t="s">
        <v>170</v>
      </c>
      <c r="F715" s="66"/>
      <c r="G715" s="219"/>
      <c r="H715" s="60"/>
      <c r="I715" s="60"/>
      <c r="J715" s="60"/>
      <c r="K715" s="60"/>
      <c r="L715" s="62"/>
      <c r="M715" s="62"/>
      <c r="N715" s="62"/>
      <c r="O715" s="62"/>
      <c r="P715" s="62"/>
      <c r="Q715" s="62"/>
      <c r="R715" s="67"/>
      <c r="S715" s="223"/>
      <c r="T715" s="62"/>
      <c r="AD715" s="61"/>
      <c r="AG715" s="62"/>
      <c r="AH715" s="62"/>
      <c r="AI715" s="62"/>
      <c r="AJ715" s="62"/>
      <c r="AK715" s="62"/>
      <c r="AL715" s="62"/>
      <c r="AM715" s="62"/>
      <c r="AN715" s="62"/>
      <c r="AO715" s="62"/>
      <c r="AP715" s="67"/>
      <c r="AQ715" s="225"/>
      <c r="AR715" s="63"/>
      <c r="AS715" s="62"/>
      <c r="AT715" s="62"/>
      <c r="AU715" s="62"/>
      <c r="AV715" s="62"/>
      <c r="AW715" s="62"/>
      <c r="AX715" s="62"/>
      <c r="AY715" s="62"/>
      <c r="AZ715" s="62"/>
      <c r="BA715" s="62"/>
      <c r="BB715" s="67"/>
      <c r="BC715" s="223"/>
      <c r="BD715" s="60"/>
      <c r="BE715" s="60"/>
      <c r="BF715" s="60"/>
      <c r="BG715" s="60"/>
      <c r="BH715" s="60"/>
      <c r="BI715" s="60"/>
      <c r="BJ715" s="60"/>
      <c r="BK715" s="60"/>
      <c r="BL715" s="60"/>
      <c r="BM715" s="60"/>
      <c r="BN715" s="61"/>
      <c r="BO715" s="219"/>
      <c r="BP715" s="60"/>
      <c r="BQ715" s="60"/>
      <c r="BR715" s="60"/>
      <c r="BS715" s="60"/>
      <c r="BT715" s="60"/>
      <c r="BU715" s="60"/>
      <c r="BV715" s="60"/>
      <c r="BW715" s="60"/>
      <c r="BX715" s="60"/>
      <c r="BY715" s="60"/>
      <c r="BZ715" s="61"/>
      <c r="CA715" s="219"/>
      <c r="CB715" s="60"/>
      <c r="CC715" s="60"/>
      <c r="CD715" s="60"/>
      <c r="CE715" s="60"/>
      <c r="CF715" s="60"/>
      <c r="CG715" s="60"/>
      <c r="CH715" s="60"/>
      <c r="CI715" s="60"/>
      <c r="CJ715" s="60"/>
      <c r="CK715" s="60"/>
      <c r="CL715" s="61"/>
    </row>
    <row r="716" spans="1:90" x14ac:dyDescent="0.3">
      <c r="B716" s="219"/>
      <c r="C716" s="60"/>
      <c r="D716" s="60"/>
      <c r="E716" s="62" t="s">
        <v>180</v>
      </c>
      <c r="F716" s="66">
        <v>5000</v>
      </c>
      <c r="G716" s="219"/>
      <c r="H716" s="60"/>
      <c r="I716" s="60"/>
      <c r="J716" s="60"/>
      <c r="K716" s="60"/>
      <c r="L716" s="62"/>
      <c r="M716" s="62"/>
      <c r="N716" s="62"/>
      <c r="O716" s="62"/>
      <c r="P716" s="62"/>
      <c r="Q716" s="62"/>
      <c r="R716" s="67"/>
      <c r="S716" s="223"/>
      <c r="T716" s="62"/>
      <c r="AD716" s="61"/>
      <c r="AG716" s="62"/>
      <c r="AH716" s="62"/>
      <c r="AI716" s="62"/>
      <c r="AJ716" s="62"/>
      <c r="AK716" s="62"/>
      <c r="AL716" s="62"/>
      <c r="AM716" s="62"/>
      <c r="AN716" s="62"/>
      <c r="AO716" s="62"/>
      <c r="AP716" s="67"/>
      <c r="AQ716" s="223"/>
      <c r="AR716" s="62"/>
      <c r="AS716" s="63"/>
      <c r="AT716" s="62"/>
      <c r="AU716" s="62"/>
      <c r="AV716" s="62"/>
      <c r="AW716" s="62"/>
      <c r="AX716" s="62"/>
      <c r="AY716" s="62"/>
      <c r="AZ716" s="62"/>
      <c r="BA716" s="62"/>
      <c r="BB716" s="67"/>
      <c r="BC716" s="223"/>
      <c r="BD716" s="60"/>
      <c r="BE716" s="60"/>
      <c r="BF716" s="60"/>
      <c r="BG716" s="60"/>
      <c r="BH716" s="60"/>
      <c r="BI716" s="60"/>
      <c r="BJ716" s="60"/>
      <c r="BK716" s="60"/>
      <c r="BL716" s="60"/>
      <c r="BM716" s="60"/>
      <c r="BN716" s="61"/>
      <c r="BO716" s="219"/>
      <c r="BP716" s="60"/>
      <c r="BQ716" s="60"/>
      <c r="BR716" s="60"/>
      <c r="BS716" s="60"/>
      <c r="BT716" s="60"/>
      <c r="BU716" s="60"/>
      <c r="BV716" s="60"/>
      <c r="BW716" s="60"/>
      <c r="BX716" s="60"/>
      <c r="BY716" s="60"/>
      <c r="BZ716" s="61"/>
      <c r="CA716" s="219"/>
      <c r="CB716" s="60"/>
      <c r="CC716" s="60"/>
      <c r="CD716" s="60"/>
      <c r="CE716" s="60"/>
      <c r="CF716" s="60"/>
      <c r="CG716" s="60"/>
      <c r="CH716" s="60"/>
      <c r="CI716" s="60"/>
      <c r="CJ716" s="60"/>
      <c r="CK716" s="60"/>
      <c r="CL716" s="61"/>
    </row>
    <row r="717" spans="1:90" x14ac:dyDescent="0.3">
      <c r="B717" s="219"/>
      <c r="C717" s="60" t="s">
        <v>267</v>
      </c>
      <c r="D717" s="60" t="s">
        <v>113</v>
      </c>
      <c r="E717" s="60"/>
      <c r="F717" s="66"/>
      <c r="G717" s="219"/>
      <c r="H717" s="60"/>
      <c r="I717" s="60"/>
      <c r="J717" s="60"/>
      <c r="K717" s="60"/>
      <c r="L717" s="62"/>
      <c r="M717" s="62"/>
      <c r="N717" s="62"/>
      <c r="O717" s="62"/>
      <c r="P717" s="62"/>
      <c r="Q717" s="62"/>
      <c r="R717" s="67"/>
      <c r="S717" s="223"/>
      <c r="T717" s="62"/>
      <c r="AD717" s="61"/>
      <c r="AG717" s="62"/>
      <c r="AH717" s="62"/>
      <c r="AI717" s="62"/>
      <c r="AJ717" s="62"/>
      <c r="AK717" s="62"/>
      <c r="AL717" s="62"/>
      <c r="AM717" s="62"/>
      <c r="AN717" s="62"/>
      <c r="AO717" s="62"/>
      <c r="AP717" s="67"/>
      <c r="AQ717" s="223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7"/>
      <c r="BC717" s="223"/>
      <c r="BD717" s="60"/>
      <c r="BE717" s="60"/>
      <c r="BF717" s="60"/>
      <c r="BG717" s="60"/>
      <c r="BH717" s="60"/>
      <c r="BI717" s="60"/>
      <c r="BJ717" s="60"/>
      <c r="BK717" s="60"/>
      <c r="BL717" s="60"/>
      <c r="BM717" s="60"/>
      <c r="BN717" s="61"/>
      <c r="BO717" s="219"/>
      <c r="BP717" s="60"/>
      <c r="BQ717" s="60"/>
      <c r="BR717" s="60"/>
      <c r="BS717" s="60"/>
      <c r="BT717" s="60"/>
      <c r="BU717" s="60"/>
      <c r="BV717" s="60"/>
      <c r="BW717" s="60"/>
      <c r="BX717" s="60"/>
      <c r="BY717" s="60"/>
      <c r="BZ717" s="61"/>
      <c r="CA717" s="219"/>
      <c r="CB717" s="60"/>
      <c r="CC717" s="60"/>
      <c r="CD717" s="60"/>
      <c r="CE717" s="60"/>
      <c r="CF717" s="60"/>
      <c r="CG717" s="60"/>
      <c r="CH717" s="60"/>
      <c r="CI717" s="60"/>
      <c r="CJ717" s="60"/>
      <c r="CK717" s="60"/>
      <c r="CL717" s="61"/>
    </row>
    <row r="718" spans="1:90" x14ac:dyDescent="0.3">
      <c r="B718" s="219"/>
      <c r="C718" s="60" t="s">
        <v>485</v>
      </c>
      <c r="D718" s="60"/>
      <c r="E718" s="62" t="s">
        <v>486</v>
      </c>
      <c r="F718" s="66">
        <v>4000000</v>
      </c>
      <c r="G718" s="219"/>
      <c r="H718" s="60"/>
      <c r="I718" s="60"/>
      <c r="J718" s="60"/>
      <c r="K718" s="60"/>
      <c r="L718" s="62"/>
      <c r="M718" s="62"/>
      <c r="N718" s="62"/>
      <c r="O718" s="62"/>
      <c r="P718" s="62"/>
      <c r="Q718" s="62"/>
      <c r="R718" s="67"/>
      <c r="S718" s="223"/>
      <c r="T718" s="62"/>
      <c r="AD718" s="61"/>
      <c r="AG718" s="62"/>
      <c r="AH718" s="62"/>
      <c r="AI718" s="62"/>
      <c r="AJ718" s="62"/>
      <c r="AK718" s="62"/>
      <c r="AL718" s="62"/>
      <c r="AM718" s="62"/>
      <c r="AN718" s="62"/>
      <c r="AO718" s="62"/>
      <c r="AP718" s="67"/>
      <c r="AQ718" s="223"/>
      <c r="AR718" s="62"/>
      <c r="AS718" s="62"/>
      <c r="AT718" s="226"/>
      <c r="AU718" s="226"/>
      <c r="AV718" s="226"/>
      <c r="AW718" s="226"/>
      <c r="AX718" s="226"/>
      <c r="AY718" s="226"/>
      <c r="AZ718" s="226"/>
      <c r="BA718" s="226"/>
      <c r="BB718" s="227"/>
      <c r="BC718" s="223"/>
      <c r="BD718" s="60"/>
      <c r="BE718" s="60"/>
      <c r="BF718" s="60"/>
      <c r="BG718" s="60"/>
      <c r="BH718" s="60"/>
      <c r="BI718" s="60"/>
      <c r="BJ718" s="60"/>
      <c r="BK718" s="60"/>
      <c r="BL718" s="60"/>
      <c r="BM718" s="60"/>
      <c r="BN718" s="61"/>
      <c r="BO718" s="219"/>
      <c r="BP718" s="60"/>
      <c r="BQ718" s="60"/>
      <c r="BR718" s="60"/>
      <c r="BS718" s="60"/>
      <c r="BT718" s="60"/>
      <c r="BU718" s="60"/>
      <c r="BV718" s="60"/>
      <c r="BW718" s="60"/>
      <c r="BX718" s="60"/>
      <c r="BY718" s="60"/>
      <c r="BZ718" s="61"/>
      <c r="CA718" s="219"/>
      <c r="CB718" s="60"/>
      <c r="CC718" s="60"/>
      <c r="CD718" s="60"/>
      <c r="CE718" s="60"/>
      <c r="CF718" s="60"/>
      <c r="CG718" s="60"/>
      <c r="CH718" s="60"/>
      <c r="CI718" s="60"/>
      <c r="CJ718" s="60"/>
      <c r="CK718" s="60"/>
      <c r="CL718" s="61"/>
    </row>
    <row r="719" spans="1:90" x14ac:dyDescent="0.3">
      <c r="B719" s="219"/>
      <c r="C719" s="62" t="s">
        <v>487</v>
      </c>
      <c r="D719" s="60"/>
      <c r="E719" s="62"/>
      <c r="F719" s="66"/>
      <c r="G719" s="219"/>
      <c r="H719" s="60"/>
      <c r="I719" s="60"/>
      <c r="J719" s="60"/>
      <c r="K719" s="60"/>
      <c r="L719" s="62"/>
      <c r="M719" s="62"/>
      <c r="N719" s="62"/>
      <c r="O719" s="62"/>
      <c r="P719" s="62"/>
      <c r="Q719" s="62"/>
      <c r="R719" s="67"/>
      <c r="S719" s="223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7"/>
      <c r="AE719" s="223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7"/>
      <c r="AQ719" s="223"/>
      <c r="AR719" s="62"/>
      <c r="AS719" s="62"/>
      <c r="AT719" s="62"/>
      <c r="AU719" s="62"/>
      <c r="AV719" s="62"/>
      <c r="AW719" s="62"/>
      <c r="AX719" s="62"/>
      <c r="AY719" s="62"/>
      <c r="AZ719" s="62"/>
      <c r="BA719" s="62"/>
      <c r="BB719" s="67"/>
      <c r="BC719" s="223"/>
      <c r="BD719" s="60"/>
      <c r="BE719" s="60"/>
      <c r="BF719" s="60"/>
      <c r="BG719" s="60"/>
      <c r="BH719" s="60"/>
      <c r="BI719" s="60"/>
      <c r="BJ719" s="60"/>
      <c r="BK719" s="60"/>
      <c r="BL719" s="60"/>
      <c r="BM719" s="60"/>
      <c r="BN719" s="61"/>
      <c r="BO719" s="219"/>
      <c r="BP719" s="60"/>
      <c r="BQ719" s="60"/>
      <c r="BR719" s="60"/>
      <c r="BS719" s="60"/>
      <c r="BT719" s="60"/>
      <c r="BU719" s="60"/>
      <c r="BV719" s="60"/>
      <c r="BW719" s="60"/>
      <c r="BX719" s="60"/>
      <c r="BY719" s="60"/>
      <c r="BZ719" s="61"/>
      <c r="CA719" s="219"/>
      <c r="CB719" s="60"/>
      <c r="CC719" s="60"/>
      <c r="CD719" s="60"/>
      <c r="CE719" s="60"/>
      <c r="CF719" s="60"/>
      <c r="CG719" s="60"/>
      <c r="CH719" s="60"/>
      <c r="CI719" s="60"/>
      <c r="CJ719" s="60"/>
      <c r="CK719" s="60"/>
      <c r="CL719" s="61"/>
    </row>
    <row r="720" spans="1:90" x14ac:dyDescent="0.3">
      <c r="B720" s="219"/>
      <c r="C720" s="62" t="s">
        <v>488</v>
      </c>
      <c r="D720" s="60"/>
      <c r="E720" s="62"/>
      <c r="F720" s="66"/>
      <c r="G720" s="219"/>
      <c r="H720" s="60"/>
      <c r="I720" s="60"/>
      <c r="J720" s="60"/>
      <c r="K720" s="60"/>
      <c r="L720" s="62"/>
      <c r="M720" s="62"/>
      <c r="N720" s="62"/>
      <c r="O720" s="62"/>
      <c r="P720" s="62"/>
      <c r="Q720" s="62"/>
      <c r="R720" s="67"/>
      <c r="S720" s="223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7"/>
      <c r="AE720" s="223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7"/>
      <c r="AQ720" s="223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7"/>
      <c r="BC720" s="223"/>
      <c r="BD720" s="60"/>
      <c r="BE720" s="60"/>
      <c r="BF720" s="60"/>
      <c r="BG720" s="60"/>
      <c r="BH720" s="60"/>
      <c r="BI720" s="60"/>
      <c r="BJ720" s="60"/>
      <c r="BK720" s="60"/>
      <c r="BL720" s="60"/>
      <c r="BM720" s="60"/>
      <c r="BN720" s="61"/>
      <c r="BO720" s="219"/>
      <c r="BP720" s="60"/>
      <c r="BQ720" s="60"/>
      <c r="BR720" s="60"/>
      <c r="BS720" s="60"/>
      <c r="BT720" s="60"/>
      <c r="BU720" s="60"/>
      <c r="BV720" s="60"/>
      <c r="BW720" s="60"/>
      <c r="BX720" s="60"/>
      <c r="BY720" s="60"/>
      <c r="BZ720" s="61"/>
      <c r="CA720" s="219"/>
      <c r="CB720" s="60"/>
      <c r="CC720" s="60"/>
      <c r="CD720" s="60"/>
      <c r="CE720" s="60"/>
      <c r="CF720" s="60"/>
      <c r="CG720" s="60"/>
      <c r="CH720" s="60"/>
      <c r="CI720" s="60"/>
      <c r="CJ720" s="60"/>
      <c r="CK720" s="60"/>
      <c r="CL720" s="61"/>
    </row>
    <row r="721" spans="2:90" ht="15" thickBot="1" x14ac:dyDescent="0.35">
      <c r="B721" s="228"/>
      <c r="C721" s="58"/>
      <c r="D721" s="58"/>
      <c r="E721" s="64" t="s">
        <v>160</v>
      </c>
      <c r="F721" s="69">
        <f>SUM(F713:F720)</f>
        <v>4205000</v>
      </c>
      <c r="G721" s="228"/>
      <c r="H721" s="58"/>
      <c r="I721" s="58"/>
      <c r="J721" s="58"/>
      <c r="K721" s="58"/>
      <c r="L721" s="229"/>
      <c r="M721" s="229"/>
      <c r="N721" s="229"/>
      <c r="O721" s="229"/>
      <c r="P721" s="229"/>
      <c r="Q721" s="229"/>
      <c r="R721" s="230"/>
      <c r="S721" s="231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30"/>
      <c r="AE721" s="231"/>
      <c r="AF721" s="229"/>
      <c r="AG721" s="229"/>
      <c r="AH721" s="229"/>
      <c r="AI721" s="229"/>
      <c r="AJ721" s="229"/>
      <c r="AK721" s="229"/>
      <c r="AL721" s="229"/>
      <c r="AM721" s="229"/>
      <c r="AN721" s="229"/>
      <c r="AO721" s="229"/>
      <c r="AP721" s="230"/>
      <c r="AQ721" s="231"/>
      <c r="AR721" s="229"/>
      <c r="AS721" s="229"/>
      <c r="AT721" s="229"/>
      <c r="AU721" s="229"/>
      <c r="AV721" s="229"/>
      <c r="AW721" s="229"/>
      <c r="AX721" s="229"/>
      <c r="AY721" s="229"/>
      <c r="AZ721" s="229"/>
      <c r="BA721" s="229"/>
      <c r="BB721" s="230"/>
      <c r="BC721" s="231"/>
      <c r="BD721" s="58"/>
      <c r="BE721" s="58"/>
      <c r="BF721" s="58"/>
      <c r="BG721" s="58"/>
      <c r="BH721" s="58"/>
      <c r="BI721" s="58"/>
      <c r="BJ721" s="58"/>
      <c r="BK721" s="58"/>
      <c r="BL721" s="58"/>
      <c r="BM721" s="58"/>
      <c r="BN721" s="59"/>
      <c r="BO721" s="228"/>
      <c r="BP721" s="58"/>
      <c r="BQ721" s="58"/>
      <c r="BR721" s="58"/>
      <c r="BS721" s="58"/>
      <c r="BT721" s="58"/>
      <c r="BU721" s="58"/>
      <c r="BV721" s="58"/>
      <c r="BW721" s="58"/>
      <c r="BX721" s="58"/>
      <c r="BY721" s="58"/>
      <c r="BZ721" s="59"/>
      <c r="CA721" s="228"/>
      <c r="CB721" s="58"/>
      <c r="CC721" s="58"/>
      <c r="CD721" s="58"/>
      <c r="CE721" s="58"/>
      <c r="CF721" s="58"/>
      <c r="CG721" s="58"/>
      <c r="CH721" s="58"/>
      <c r="CI721" s="58"/>
      <c r="CJ721" s="58"/>
      <c r="CK721" s="58"/>
      <c r="CL721" s="59"/>
    </row>
    <row r="722" spans="2:90" x14ac:dyDescent="0.3">
      <c r="B722" s="220" t="s">
        <v>489</v>
      </c>
      <c r="C722" s="56" t="s">
        <v>490</v>
      </c>
      <c r="D722" s="56" t="s">
        <v>112</v>
      </c>
      <c r="E722" s="56"/>
      <c r="F722" s="65"/>
      <c r="G722" s="221"/>
      <c r="H722" s="56"/>
      <c r="I722" s="56"/>
      <c r="J722" s="56"/>
      <c r="K722" s="56"/>
      <c r="L722" s="70"/>
      <c r="M722" s="70"/>
      <c r="N722" s="70"/>
      <c r="O722" s="70"/>
      <c r="P722" s="70"/>
      <c r="Q722" s="70"/>
      <c r="R722" s="232"/>
      <c r="S722" s="233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232"/>
      <c r="AE722" s="233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232"/>
      <c r="AQ722" s="233"/>
      <c r="AR722" s="70"/>
      <c r="AS722" s="70"/>
      <c r="AT722" s="70"/>
      <c r="AU722" s="70"/>
      <c r="AV722" s="70"/>
      <c r="AW722" s="70"/>
      <c r="AX722" s="70"/>
      <c r="AY722" s="70"/>
      <c r="AZ722" s="70"/>
      <c r="BA722" s="70"/>
      <c r="BB722" s="232"/>
      <c r="BC722" s="233"/>
      <c r="BD722" s="56"/>
      <c r="BE722" s="56"/>
      <c r="BF722" s="56"/>
      <c r="BG722" s="56"/>
      <c r="BH722" s="56"/>
      <c r="BI722" s="56"/>
      <c r="BJ722" s="56"/>
      <c r="BK722" s="56"/>
      <c r="BL722" s="56"/>
      <c r="BM722" s="56"/>
      <c r="BN722" s="57"/>
      <c r="BO722" s="221"/>
      <c r="BP722" s="56"/>
      <c r="BQ722" s="56"/>
      <c r="BR722" s="56"/>
      <c r="BS722" s="56"/>
      <c r="BT722" s="56"/>
      <c r="BU722" s="56"/>
      <c r="BV722" s="56"/>
      <c r="BW722" s="56"/>
      <c r="BX722" s="56"/>
      <c r="BY722" s="56"/>
      <c r="BZ722" s="57"/>
      <c r="CA722" s="221"/>
      <c r="CB722" s="56"/>
      <c r="CC722" s="56"/>
      <c r="CD722" s="56"/>
      <c r="CE722" s="56"/>
      <c r="CF722" s="56"/>
      <c r="CG722" s="56"/>
      <c r="CH722" s="56"/>
      <c r="CI722" s="56"/>
      <c r="CJ722" s="56"/>
      <c r="CK722" s="56"/>
      <c r="CL722" s="57"/>
    </row>
    <row r="723" spans="2:90" x14ac:dyDescent="0.3">
      <c r="B723" s="234"/>
      <c r="C723" s="60"/>
      <c r="D723" s="60"/>
      <c r="E723" s="60" t="s">
        <v>484</v>
      </c>
      <c r="F723" s="222">
        <v>200000</v>
      </c>
      <c r="G723" s="219"/>
      <c r="H723" s="60"/>
      <c r="I723" s="60"/>
      <c r="J723" s="60"/>
      <c r="K723" s="60"/>
      <c r="L723" s="62"/>
      <c r="M723" s="62"/>
      <c r="N723" s="62"/>
      <c r="O723" s="62"/>
      <c r="P723" s="62"/>
      <c r="Q723" s="62"/>
      <c r="R723" s="67"/>
      <c r="S723" s="223"/>
      <c r="T723" s="62"/>
      <c r="U723" s="63"/>
      <c r="V723" s="63"/>
      <c r="W723" s="63"/>
      <c r="X723" s="63"/>
      <c r="Y723" s="63"/>
      <c r="Z723" s="63"/>
      <c r="AA723" s="63"/>
      <c r="AB723" s="63"/>
      <c r="AC723" s="62"/>
      <c r="AD723" s="67"/>
      <c r="AE723" s="223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7"/>
      <c r="AQ723" s="223"/>
      <c r="AR723" s="62"/>
      <c r="AS723" s="62"/>
      <c r="AT723" s="62"/>
      <c r="AU723" s="62"/>
      <c r="AV723" s="62"/>
      <c r="AW723" s="62"/>
      <c r="AX723" s="62"/>
      <c r="AY723" s="62"/>
      <c r="AZ723" s="62"/>
      <c r="BA723" s="62"/>
      <c r="BB723" s="67"/>
      <c r="BC723" s="223"/>
      <c r="BD723" s="60"/>
      <c r="BE723" s="60"/>
      <c r="BF723" s="60"/>
      <c r="BG723" s="60"/>
      <c r="BH723" s="60"/>
      <c r="BI723" s="60"/>
      <c r="BJ723" s="60"/>
      <c r="BK723" s="60"/>
      <c r="BL723" s="60"/>
      <c r="BM723" s="60"/>
      <c r="BN723" s="61"/>
      <c r="BO723" s="219"/>
      <c r="BP723" s="60"/>
      <c r="BQ723" s="60"/>
      <c r="BR723" s="60"/>
      <c r="BS723" s="60"/>
      <c r="BT723" s="60"/>
      <c r="BU723" s="60"/>
      <c r="BV723" s="60"/>
      <c r="BW723" s="60"/>
      <c r="BX723" s="60"/>
      <c r="BY723" s="60"/>
      <c r="BZ723" s="61"/>
      <c r="CA723" s="219"/>
      <c r="CB723" s="60"/>
      <c r="CC723" s="60"/>
      <c r="CD723" s="60"/>
      <c r="CE723" s="60"/>
      <c r="CF723" s="60"/>
      <c r="CG723" s="60"/>
      <c r="CH723" s="60"/>
      <c r="CI723" s="60"/>
      <c r="CJ723" s="60"/>
      <c r="CK723" s="60"/>
      <c r="CL723" s="61"/>
    </row>
    <row r="724" spans="2:90" x14ac:dyDescent="0.3">
      <c r="B724" s="219"/>
      <c r="C724" s="60"/>
      <c r="D724" s="60"/>
      <c r="E724" s="60" t="s">
        <v>179</v>
      </c>
      <c r="F724" s="222"/>
      <c r="G724" s="219"/>
      <c r="H724" s="60"/>
      <c r="I724" s="60"/>
      <c r="J724" s="60"/>
      <c r="K724" s="60"/>
      <c r="L724" s="62"/>
      <c r="M724" s="62"/>
      <c r="N724" s="62"/>
      <c r="O724" s="62"/>
      <c r="P724" s="62"/>
      <c r="Q724" s="62"/>
      <c r="R724" s="67"/>
      <c r="S724" s="223"/>
      <c r="T724" s="62"/>
      <c r="U724" s="62"/>
      <c r="V724" s="62"/>
      <c r="W724" s="62"/>
      <c r="X724" s="62"/>
      <c r="Y724" s="62"/>
      <c r="Z724" s="62"/>
      <c r="AA724" s="62"/>
      <c r="AB724" s="62"/>
      <c r="AC724" s="63"/>
      <c r="AD724" s="224"/>
      <c r="AE724" s="223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7"/>
      <c r="AQ724" s="223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7"/>
      <c r="BC724" s="223"/>
      <c r="BD724" s="60"/>
      <c r="BE724" s="60"/>
      <c r="BF724" s="60"/>
      <c r="BG724" s="60"/>
      <c r="BH724" s="60"/>
      <c r="BI724" s="60"/>
      <c r="BJ724" s="60"/>
      <c r="BK724" s="60"/>
      <c r="BL724" s="60"/>
      <c r="BM724" s="60"/>
      <c r="BN724" s="61"/>
      <c r="BO724" s="219"/>
      <c r="BP724" s="60"/>
      <c r="BQ724" s="60"/>
      <c r="BR724" s="60"/>
      <c r="BS724" s="60"/>
      <c r="BT724" s="60"/>
      <c r="BU724" s="60"/>
      <c r="BV724" s="60"/>
      <c r="BW724" s="60"/>
      <c r="BX724" s="60"/>
      <c r="BY724" s="60"/>
      <c r="BZ724" s="61"/>
      <c r="CA724" s="219"/>
      <c r="CB724" s="60"/>
      <c r="CC724" s="60"/>
      <c r="CD724" s="60"/>
      <c r="CE724" s="60"/>
      <c r="CF724" s="60"/>
      <c r="CG724" s="60"/>
      <c r="CH724" s="60"/>
      <c r="CI724" s="60"/>
      <c r="CJ724" s="60"/>
      <c r="CK724" s="60"/>
      <c r="CL724" s="61"/>
    </row>
    <row r="725" spans="2:90" x14ac:dyDescent="0.3">
      <c r="B725" s="219"/>
      <c r="C725" s="60"/>
      <c r="D725" s="60"/>
      <c r="E725" s="62" t="s">
        <v>170</v>
      </c>
      <c r="F725" s="68"/>
      <c r="G725" s="219"/>
      <c r="H725" s="60"/>
      <c r="I725" s="60"/>
      <c r="J725" s="60"/>
      <c r="K725" s="60"/>
      <c r="L725" s="62"/>
      <c r="M725" s="62"/>
      <c r="N725" s="62"/>
      <c r="O725" s="62"/>
      <c r="P725" s="62"/>
      <c r="Q725" s="62"/>
      <c r="R725" s="67"/>
      <c r="S725" s="223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7"/>
      <c r="AE725" s="225"/>
      <c r="AF725" s="63"/>
      <c r="AG725" s="62"/>
      <c r="AH725" s="62"/>
      <c r="AI725" s="62"/>
      <c r="AJ725" s="62"/>
      <c r="AK725" s="62"/>
      <c r="AL725" s="62"/>
      <c r="AM725" s="62"/>
      <c r="AN725" s="62"/>
      <c r="AO725" s="62"/>
      <c r="AP725" s="67"/>
      <c r="AQ725" s="223"/>
      <c r="AR725" s="62"/>
      <c r="AS725" s="62"/>
      <c r="AT725" s="62"/>
      <c r="AU725" s="62"/>
      <c r="AV725" s="62"/>
      <c r="AW725" s="62"/>
      <c r="AX725" s="62"/>
      <c r="AY725" s="62"/>
      <c r="AZ725" s="62"/>
      <c r="BA725" s="62"/>
      <c r="BB725" s="67"/>
      <c r="BC725" s="223"/>
      <c r="BD725" s="60"/>
      <c r="BE725" s="60"/>
      <c r="BF725" s="60"/>
      <c r="BG725" s="60"/>
      <c r="BH725" s="60"/>
      <c r="BI725" s="60"/>
      <c r="BJ725" s="60"/>
      <c r="BK725" s="60"/>
      <c r="BL725" s="60"/>
      <c r="BM725" s="60"/>
      <c r="BN725" s="61"/>
      <c r="BO725" s="219"/>
      <c r="BP725" s="60"/>
      <c r="BQ725" s="60"/>
      <c r="BR725" s="60"/>
      <c r="BS725" s="60"/>
      <c r="BT725" s="60"/>
      <c r="BU725" s="60"/>
      <c r="BV725" s="60"/>
      <c r="BW725" s="60"/>
      <c r="BX725" s="60"/>
      <c r="BY725" s="60"/>
      <c r="BZ725" s="61"/>
      <c r="CA725" s="219"/>
      <c r="CB725" s="60"/>
      <c r="CC725" s="60"/>
      <c r="CD725" s="60"/>
      <c r="CE725" s="60"/>
      <c r="CF725" s="60"/>
      <c r="CG725" s="60"/>
      <c r="CH725" s="60"/>
      <c r="CI725" s="60"/>
      <c r="CJ725" s="60"/>
      <c r="CK725" s="60"/>
      <c r="CL725" s="61"/>
    </row>
    <row r="726" spans="2:90" x14ac:dyDescent="0.3">
      <c r="B726" s="219"/>
      <c r="C726" s="60"/>
      <c r="D726" s="60"/>
      <c r="E726" s="62" t="s">
        <v>180</v>
      </c>
      <c r="F726" s="66">
        <v>5000</v>
      </c>
      <c r="G726" s="219"/>
      <c r="H726" s="60"/>
      <c r="I726" s="60"/>
      <c r="J726" s="60"/>
      <c r="K726" s="60"/>
      <c r="L726" s="62"/>
      <c r="M726" s="62"/>
      <c r="N726" s="62"/>
      <c r="O726" s="62"/>
      <c r="P726" s="62"/>
      <c r="Q726" s="62"/>
      <c r="R726" s="67"/>
      <c r="S726" s="223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7"/>
      <c r="AE726" s="223"/>
      <c r="AF726" s="62"/>
      <c r="AG726" s="63"/>
      <c r="AH726" s="62"/>
      <c r="AI726" s="62"/>
      <c r="AJ726" s="62"/>
      <c r="AK726" s="62"/>
      <c r="AL726" s="62"/>
      <c r="AM726" s="62"/>
      <c r="AN726" s="62"/>
      <c r="AO726" s="62"/>
      <c r="AP726" s="67"/>
      <c r="AQ726" s="223"/>
      <c r="AR726" s="62"/>
      <c r="AS726" s="62"/>
      <c r="AT726" s="62"/>
      <c r="AU726" s="62"/>
      <c r="AV726" s="62"/>
      <c r="AW726" s="62"/>
      <c r="AX726" s="62"/>
      <c r="AY726" s="62"/>
      <c r="AZ726" s="62"/>
      <c r="BA726" s="62"/>
      <c r="BB726" s="67"/>
      <c r="BC726" s="223"/>
      <c r="BD726" s="60"/>
      <c r="BE726" s="60"/>
      <c r="BF726" s="60"/>
      <c r="BG726" s="60"/>
      <c r="BH726" s="60"/>
      <c r="BI726" s="60"/>
      <c r="BJ726" s="60"/>
      <c r="BK726" s="60"/>
      <c r="BL726" s="60"/>
      <c r="BM726" s="60"/>
      <c r="BN726" s="61"/>
      <c r="BO726" s="219"/>
      <c r="BP726" s="60"/>
      <c r="BQ726" s="60"/>
      <c r="BR726" s="60"/>
      <c r="BS726" s="60"/>
      <c r="BT726" s="60"/>
      <c r="BU726" s="60"/>
      <c r="BV726" s="60"/>
      <c r="BW726" s="60"/>
      <c r="BX726" s="60"/>
      <c r="BY726" s="60"/>
      <c r="BZ726" s="61"/>
      <c r="CA726" s="219"/>
      <c r="CB726" s="60"/>
      <c r="CC726" s="60"/>
      <c r="CD726" s="60"/>
      <c r="CE726" s="60"/>
      <c r="CF726" s="60"/>
      <c r="CG726" s="60"/>
      <c r="CH726" s="60"/>
      <c r="CI726" s="60"/>
      <c r="CJ726" s="60"/>
      <c r="CK726" s="60"/>
      <c r="CL726" s="61"/>
    </row>
    <row r="727" spans="2:90" x14ac:dyDescent="0.3">
      <c r="B727" s="219"/>
      <c r="C727" s="62" t="s">
        <v>267</v>
      </c>
      <c r="D727" s="60" t="s">
        <v>113</v>
      </c>
      <c r="E727" s="62"/>
      <c r="F727" s="66"/>
      <c r="G727" s="219"/>
      <c r="H727" s="60"/>
      <c r="I727" s="60"/>
      <c r="J727" s="60"/>
      <c r="K727" s="60"/>
      <c r="L727" s="62"/>
      <c r="M727" s="62"/>
      <c r="N727" s="62"/>
      <c r="O727" s="62"/>
      <c r="P727" s="62"/>
      <c r="Q727" s="62"/>
      <c r="R727" s="67"/>
      <c r="S727" s="223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7"/>
      <c r="AE727" s="223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7"/>
      <c r="AQ727" s="223"/>
      <c r="AR727" s="62"/>
      <c r="AS727" s="62"/>
      <c r="AT727" s="62"/>
      <c r="AU727" s="62"/>
      <c r="AV727" s="62"/>
      <c r="AW727" s="62"/>
      <c r="AX727" s="62"/>
      <c r="AY727" s="62"/>
      <c r="AZ727" s="62"/>
      <c r="BA727" s="62"/>
      <c r="BB727" s="67"/>
      <c r="BC727" s="223"/>
      <c r="BD727" s="60"/>
      <c r="BE727" s="60"/>
      <c r="BF727" s="60"/>
      <c r="BG727" s="60"/>
      <c r="BH727" s="60"/>
      <c r="BI727" s="60"/>
      <c r="BJ727" s="60"/>
      <c r="BK727" s="60"/>
      <c r="BL727" s="60"/>
      <c r="BM727" s="60"/>
      <c r="BN727" s="61"/>
      <c r="BO727" s="219"/>
      <c r="BP727" s="60"/>
      <c r="BQ727" s="60"/>
      <c r="BR727" s="60"/>
      <c r="BS727" s="60"/>
      <c r="BT727" s="60"/>
      <c r="BU727" s="60"/>
      <c r="BV727" s="60"/>
      <c r="BW727" s="60"/>
      <c r="BX727" s="60"/>
      <c r="BY727" s="60"/>
      <c r="BZ727" s="61"/>
      <c r="CA727" s="219"/>
      <c r="CB727" s="60"/>
      <c r="CC727" s="60"/>
      <c r="CD727" s="60"/>
      <c r="CE727" s="60"/>
      <c r="CF727" s="60"/>
      <c r="CG727" s="60"/>
      <c r="CH727" s="60"/>
      <c r="CI727" s="60"/>
      <c r="CJ727" s="60"/>
      <c r="CK727" s="60"/>
      <c r="CL727" s="61"/>
    </row>
    <row r="728" spans="2:90" x14ac:dyDescent="0.3">
      <c r="B728" s="219"/>
      <c r="C728" s="62" t="s">
        <v>485</v>
      </c>
      <c r="D728" s="60"/>
      <c r="E728" s="62" t="s">
        <v>486</v>
      </c>
      <c r="F728" s="66">
        <v>5000000</v>
      </c>
      <c r="G728" s="219"/>
      <c r="H728" s="60"/>
      <c r="I728" s="60"/>
      <c r="J728" s="60"/>
      <c r="K728" s="60"/>
      <c r="L728" s="62"/>
      <c r="M728" s="62"/>
      <c r="N728" s="62"/>
      <c r="O728" s="62"/>
      <c r="P728" s="62"/>
      <c r="Q728" s="62"/>
      <c r="R728" s="67"/>
      <c r="S728" s="223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7"/>
      <c r="AE728" s="223"/>
      <c r="AF728" s="62"/>
      <c r="AG728" s="62"/>
      <c r="AH728" s="226"/>
      <c r="AI728" s="226"/>
      <c r="AJ728" s="226"/>
      <c r="AK728" s="226"/>
      <c r="AL728" s="226"/>
      <c r="AM728" s="226"/>
      <c r="AN728" s="226"/>
      <c r="AO728" s="226"/>
      <c r="AP728" s="227"/>
      <c r="AQ728" s="223"/>
      <c r="AR728" s="62"/>
      <c r="AS728" s="62"/>
      <c r="AT728" s="62"/>
      <c r="AU728" s="62"/>
      <c r="AV728" s="62"/>
      <c r="AW728" s="62"/>
      <c r="AX728" s="62"/>
      <c r="AY728" s="62"/>
      <c r="AZ728" s="62"/>
      <c r="BA728" s="62"/>
      <c r="BB728" s="67"/>
      <c r="BC728" s="223"/>
      <c r="BD728" s="60"/>
      <c r="BE728" s="60"/>
      <c r="BF728" s="60"/>
      <c r="BG728" s="60"/>
      <c r="BH728" s="60"/>
      <c r="BI728" s="60"/>
      <c r="BJ728" s="60"/>
      <c r="BK728" s="60"/>
      <c r="BL728" s="60"/>
      <c r="BM728" s="60"/>
      <c r="BN728" s="61"/>
      <c r="BO728" s="219"/>
      <c r="BP728" s="60"/>
      <c r="BQ728" s="60"/>
      <c r="BR728" s="60"/>
      <c r="BS728" s="60"/>
      <c r="BT728" s="60"/>
      <c r="BU728" s="60"/>
      <c r="BV728" s="60"/>
      <c r="BW728" s="60"/>
      <c r="BX728" s="60"/>
      <c r="BY728" s="60"/>
      <c r="BZ728" s="61"/>
      <c r="CA728" s="219"/>
      <c r="CB728" s="60"/>
      <c r="CC728" s="60"/>
      <c r="CD728" s="60"/>
      <c r="CE728" s="60"/>
      <c r="CF728" s="60"/>
      <c r="CG728" s="60"/>
      <c r="CH728" s="60"/>
      <c r="CI728" s="60"/>
      <c r="CJ728" s="60"/>
      <c r="CK728" s="60"/>
      <c r="CL728" s="61"/>
    </row>
    <row r="729" spans="2:90" x14ac:dyDescent="0.3">
      <c r="B729" s="219"/>
      <c r="C729" s="60" t="s">
        <v>487</v>
      </c>
      <c r="D729" s="60"/>
      <c r="E729" s="60"/>
      <c r="F729" s="66"/>
      <c r="G729" s="219"/>
      <c r="H729" s="60"/>
      <c r="I729" s="60"/>
      <c r="J729" s="60"/>
      <c r="K729" s="60"/>
      <c r="L729" s="62"/>
      <c r="M729" s="62"/>
      <c r="N729" s="62"/>
      <c r="O729" s="62"/>
      <c r="P729" s="62"/>
      <c r="Q729" s="62"/>
      <c r="R729" s="67"/>
      <c r="S729" s="223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7"/>
      <c r="AE729" s="223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7"/>
      <c r="AQ729" s="223"/>
      <c r="AR729" s="62"/>
      <c r="AS729" s="62"/>
      <c r="AT729" s="62"/>
      <c r="AU729" s="62"/>
      <c r="AV729" s="62"/>
      <c r="AW729" s="62"/>
      <c r="AX729" s="62"/>
      <c r="AY729" s="62"/>
      <c r="AZ729" s="62"/>
      <c r="BA729" s="62"/>
      <c r="BB729" s="67"/>
      <c r="BC729" s="223"/>
      <c r="BD729" s="60"/>
      <c r="BE729" s="60"/>
      <c r="BF729" s="60"/>
      <c r="BG729" s="60"/>
      <c r="BH729" s="60"/>
      <c r="BI729" s="60"/>
      <c r="BJ729" s="60"/>
      <c r="BK729" s="60"/>
      <c r="BL729" s="60"/>
      <c r="BM729" s="60"/>
      <c r="BN729" s="61"/>
      <c r="BO729" s="219"/>
      <c r="BP729" s="60"/>
      <c r="BQ729" s="60"/>
      <c r="BR729" s="60"/>
      <c r="BS729" s="60"/>
      <c r="BT729" s="60"/>
      <c r="BU729" s="60"/>
      <c r="BV729" s="60"/>
      <c r="BW729" s="60"/>
      <c r="BX729" s="60"/>
      <c r="BY729" s="60"/>
      <c r="BZ729" s="61"/>
      <c r="CA729" s="219"/>
      <c r="CB729" s="60"/>
      <c r="CC729" s="60"/>
      <c r="CD729" s="60"/>
      <c r="CE729" s="60"/>
      <c r="CF729" s="60"/>
      <c r="CG729" s="60"/>
      <c r="CH729" s="60"/>
      <c r="CI729" s="60"/>
      <c r="CJ729" s="60"/>
      <c r="CK729" s="60"/>
      <c r="CL729" s="61"/>
    </row>
    <row r="730" spans="2:90" x14ac:dyDescent="0.3">
      <c r="B730" s="219"/>
      <c r="C730" s="60" t="s">
        <v>488</v>
      </c>
      <c r="D730" s="60"/>
      <c r="E730" s="62"/>
      <c r="F730" s="66"/>
      <c r="G730" s="219"/>
      <c r="H730" s="60"/>
      <c r="I730" s="60"/>
      <c r="J730" s="60"/>
      <c r="K730" s="60"/>
      <c r="L730" s="62"/>
      <c r="M730" s="62"/>
      <c r="N730" s="62"/>
      <c r="O730" s="62"/>
      <c r="P730" s="62"/>
      <c r="Q730" s="62"/>
      <c r="R730" s="67"/>
      <c r="S730" s="223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7"/>
      <c r="AE730" s="223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7"/>
      <c r="AQ730" s="223"/>
      <c r="AR730" s="62"/>
      <c r="AS730" s="62"/>
      <c r="AT730" s="62"/>
      <c r="AU730" s="62"/>
      <c r="AV730" s="62"/>
      <c r="AW730" s="62"/>
      <c r="AX730" s="62"/>
      <c r="AY730" s="62"/>
      <c r="AZ730" s="62"/>
      <c r="BA730" s="62"/>
      <c r="BB730" s="67"/>
      <c r="BC730" s="223"/>
      <c r="BD730" s="60"/>
      <c r="BE730" s="60"/>
      <c r="BF730" s="60"/>
      <c r="BG730" s="60"/>
      <c r="BH730" s="60"/>
      <c r="BI730" s="60"/>
      <c r="BJ730" s="60"/>
      <c r="BK730" s="60"/>
      <c r="BL730" s="60"/>
      <c r="BM730" s="60"/>
      <c r="BN730" s="61"/>
      <c r="BO730" s="219"/>
      <c r="BP730" s="60"/>
      <c r="BQ730" s="60"/>
      <c r="BR730" s="60"/>
      <c r="BS730" s="60"/>
      <c r="BT730" s="60"/>
      <c r="BU730" s="60"/>
      <c r="BV730" s="60"/>
      <c r="BW730" s="60"/>
      <c r="BX730" s="60"/>
      <c r="BY730" s="60"/>
      <c r="BZ730" s="61"/>
      <c r="CA730" s="219"/>
      <c r="CB730" s="60"/>
      <c r="CC730" s="60"/>
      <c r="CD730" s="60"/>
      <c r="CE730" s="60"/>
      <c r="CF730" s="60"/>
      <c r="CG730" s="60"/>
      <c r="CH730" s="60"/>
      <c r="CI730" s="60"/>
      <c r="CJ730" s="60"/>
      <c r="CK730" s="60"/>
      <c r="CL730" s="61"/>
    </row>
    <row r="731" spans="2:90" ht="15" thickBot="1" x14ac:dyDescent="0.35">
      <c r="B731" s="228"/>
      <c r="C731" s="58"/>
      <c r="D731" s="58"/>
      <c r="E731" s="43" t="s">
        <v>160</v>
      </c>
      <c r="F731" s="47">
        <f>SUM(F724:F730)</f>
        <v>5005000</v>
      </c>
      <c r="G731" s="228"/>
      <c r="H731" s="58"/>
      <c r="I731" s="58"/>
      <c r="J731" s="58"/>
      <c r="K731" s="58"/>
      <c r="L731" s="229"/>
      <c r="M731" s="229"/>
      <c r="N731" s="229"/>
      <c r="O731" s="229"/>
      <c r="P731" s="229"/>
      <c r="Q731" s="229"/>
      <c r="R731" s="230"/>
      <c r="S731" s="231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30"/>
      <c r="AE731" s="231"/>
      <c r="AF731" s="229"/>
      <c r="AG731" s="229"/>
      <c r="AH731" s="229"/>
      <c r="AI731" s="229"/>
      <c r="AJ731" s="229"/>
      <c r="AK731" s="229"/>
      <c r="AL731" s="229"/>
      <c r="AM731" s="229"/>
      <c r="AN731" s="229"/>
      <c r="AO731" s="229"/>
      <c r="AP731" s="230"/>
      <c r="AQ731" s="231"/>
      <c r="AR731" s="229"/>
      <c r="AS731" s="229"/>
      <c r="AT731" s="229"/>
      <c r="AU731" s="229"/>
      <c r="AV731" s="229"/>
      <c r="AW731" s="229"/>
      <c r="AX731" s="229"/>
      <c r="AY731" s="229"/>
      <c r="AZ731" s="229"/>
      <c r="BA731" s="229"/>
      <c r="BB731" s="230"/>
      <c r="BC731" s="231"/>
      <c r="BD731" s="58"/>
      <c r="BE731" s="58"/>
      <c r="BF731" s="58"/>
      <c r="BG731" s="58"/>
      <c r="BH731" s="58"/>
      <c r="BI731" s="58"/>
      <c r="BJ731" s="58"/>
      <c r="BK731" s="58"/>
      <c r="BL731" s="58"/>
      <c r="BM731" s="58"/>
      <c r="BN731" s="59"/>
      <c r="BO731" s="228"/>
      <c r="BP731" s="58"/>
      <c r="BQ731" s="58"/>
      <c r="BR731" s="58"/>
      <c r="BS731" s="58"/>
      <c r="BT731" s="58"/>
      <c r="BU731" s="58"/>
      <c r="BV731" s="58"/>
      <c r="BW731" s="58"/>
      <c r="BX731" s="58"/>
      <c r="BY731" s="58"/>
      <c r="BZ731" s="59"/>
      <c r="CA731" s="228"/>
      <c r="CB731" s="58"/>
      <c r="CC731" s="58"/>
      <c r="CD731" s="58"/>
      <c r="CE731" s="58"/>
      <c r="CF731" s="58"/>
      <c r="CG731" s="58"/>
      <c r="CH731" s="58"/>
      <c r="CI731" s="58"/>
      <c r="CJ731" s="58"/>
      <c r="CK731" s="58"/>
      <c r="CL731" s="59"/>
    </row>
    <row r="732" spans="2:90" x14ac:dyDescent="0.3">
      <c r="B732" s="220" t="s">
        <v>491</v>
      </c>
      <c r="C732" s="56" t="s">
        <v>492</v>
      </c>
      <c r="D732" s="56" t="s">
        <v>112</v>
      </c>
      <c r="E732" s="57"/>
      <c r="F732" s="295"/>
      <c r="G732" s="219"/>
      <c r="H732" s="60"/>
      <c r="I732" s="60"/>
      <c r="J732" s="60"/>
      <c r="K732" s="60"/>
      <c r="L732" s="62"/>
      <c r="M732" s="62"/>
      <c r="N732" s="62"/>
      <c r="O732" s="62"/>
      <c r="P732" s="62"/>
      <c r="Q732" s="62"/>
      <c r="R732" s="67"/>
      <c r="S732" s="223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7"/>
      <c r="AE732" s="223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7"/>
      <c r="AQ732" s="223"/>
      <c r="AR732" s="62"/>
      <c r="AS732" s="62"/>
      <c r="AT732" s="62"/>
      <c r="AU732" s="62"/>
      <c r="AV732" s="62"/>
      <c r="AW732" s="62"/>
      <c r="AX732" s="62"/>
      <c r="AY732" s="62"/>
      <c r="AZ732" s="62"/>
      <c r="BA732" s="62"/>
      <c r="BB732" s="67"/>
      <c r="BC732" s="223"/>
      <c r="BD732" s="60"/>
      <c r="BE732" s="60"/>
      <c r="BF732" s="60"/>
      <c r="BG732" s="60"/>
      <c r="BH732" s="60"/>
      <c r="BI732" s="60"/>
      <c r="BJ732" s="60"/>
      <c r="BK732" s="60"/>
      <c r="BL732" s="60"/>
      <c r="BM732" s="60"/>
      <c r="BN732" s="61"/>
      <c r="BO732" s="219"/>
      <c r="BP732" s="60"/>
      <c r="BQ732" s="60"/>
      <c r="BR732" s="60"/>
      <c r="BS732" s="60"/>
      <c r="BT732" s="60"/>
      <c r="BU732" s="60"/>
      <c r="BV732" s="60"/>
      <c r="BW732" s="60"/>
      <c r="BX732" s="60"/>
      <c r="BY732" s="60"/>
      <c r="BZ732" s="61"/>
      <c r="CA732" s="219"/>
      <c r="CB732" s="60"/>
      <c r="CC732" s="60"/>
      <c r="CD732" s="60"/>
      <c r="CE732" s="60"/>
      <c r="CF732" s="60"/>
      <c r="CG732" s="60"/>
      <c r="CH732" s="60"/>
      <c r="CI732" s="60"/>
      <c r="CJ732" s="60"/>
      <c r="CK732" s="60"/>
      <c r="CL732" s="61"/>
    </row>
    <row r="733" spans="2:90" x14ac:dyDescent="0.3">
      <c r="B733" s="219"/>
      <c r="C733" s="60"/>
      <c r="D733" s="60"/>
      <c r="E733" s="61" t="s">
        <v>484</v>
      </c>
      <c r="F733" s="296">
        <v>350000</v>
      </c>
      <c r="G733" s="219"/>
      <c r="H733" s="60"/>
      <c r="I733" s="60"/>
      <c r="J733" s="60"/>
      <c r="K733" s="60"/>
      <c r="L733" s="62"/>
      <c r="M733" s="62"/>
      <c r="N733" s="62"/>
      <c r="O733" s="62"/>
      <c r="P733" s="62"/>
      <c r="Q733" s="62"/>
      <c r="R733" s="67"/>
      <c r="S733" s="223"/>
      <c r="T733" s="62"/>
      <c r="U733" s="63"/>
      <c r="V733" s="63"/>
      <c r="W733" s="63"/>
      <c r="X733" s="63"/>
      <c r="Y733" s="63"/>
      <c r="Z733" s="63"/>
      <c r="AA733" s="63"/>
      <c r="AB733" s="63"/>
      <c r="AC733" s="62"/>
      <c r="AD733" s="67"/>
      <c r="AE733" s="223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7"/>
      <c r="AQ733" s="223"/>
      <c r="AR733" s="62"/>
      <c r="AS733" s="62"/>
      <c r="AT733" s="62"/>
      <c r="AU733" s="62"/>
      <c r="AV733" s="62"/>
      <c r="AW733" s="62"/>
      <c r="AX733" s="62"/>
      <c r="AY733" s="62"/>
      <c r="AZ733" s="62"/>
      <c r="BA733" s="62"/>
      <c r="BB733" s="67"/>
      <c r="BC733" s="223"/>
      <c r="BD733" s="60"/>
      <c r="BE733" s="60"/>
      <c r="BF733" s="60"/>
      <c r="BG733" s="60"/>
      <c r="BH733" s="60"/>
      <c r="BI733" s="60"/>
      <c r="BJ733" s="60"/>
      <c r="BK733" s="60"/>
      <c r="BL733" s="60"/>
      <c r="BM733" s="60"/>
      <c r="BN733" s="61"/>
      <c r="BO733" s="219"/>
      <c r="BP733" s="60"/>
      <c r="BQ733" s="60"/>
      <c r="BR733" s="60"/>
      <c r="BS733" s="60"/>
      <c r="BT733" s="60"/>
      <c r="BU733" s="60"/>
      <c r="BV733" s="60"/>
      <c r="BW733" s="60"/>
      <c r="BX733" s="60"/>
      <c r="BY733" s="60"/>
      <c r="BZ733" s="61"/>
      <c r="CA733" s="219"/>
      <c r="CB733" s="60"/>
      <c r="CC733" s="60"/>
      <c r="CD733" s="60"/>
      <c r="CE733" s="60"/>
      <c r="CF733" s="60"/>
      <c r="CG733" s="60"/>
      <c r="CH733" s="60"/>
      <c r="CI733" s="60"/>
      <c r="CJ733" s="60"/>
      <c r="CK733" s="60"/>
      <c r="CL733" s="61"/>
    </row>
    <row r="734" spans="2:90" x14ac:dyDescent="0.3">
      <c r="B734" s="219"/>
      <c r="C734" s="60"/>
      <c r="D734" s="60"/>
      <c r="E734" s="61" t="s">
        <v>179</v>
      </c>
      <c r="F734" s="296"/>
      <c r="G734" s="219"/>
      <c r="H734" s="60"/>
      <c r="I734" s="60"/>
      <c r="J734" s="60"/>
      <c r="K734" s="60"/>
      <c r="L734" s="62"/>
      <c r="M734" s="62"/>
      <c r="N734" s="62"/>
      <c r="O734" s="62"/>
      <c r="P734" s="62"/>
      <c r="Q734" s="62"/>
      <c r="R734" s="67"/>
      <c r="S734" s="223"/>
      <c r="T734" s="62"/>
      <c r="U734" s="62"/>
      <c r="V734" s="62"/>
      <c r="W734" s="62"/>
      <c r="X734" s="62"/>
      <c r="Y734" s="62"/>
      <c r="Z734" s="62"/>
      <c r="AA734" s="62"/>
      <c r="AB734" s="62"/>
      <c r="AC734" s="63"/>
      <c r="AD734" s="224"/>
      <c r="AE734" s="223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7"/>
      <c r="AQ734" s="223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7"/>
      <c r="BC734" s="223"/>
      <c r="BD734" s="60"/>
      <c r="BE734" s="60"/>
      <c r="BF734" s="60"/>
      <c r="BG734" s="60"/>
      <c r="BH734" s="60"/>
      <c r="BI734" s="60"/>
      <c r="BJ734" s="60"/>
      <c r="BK734" s="60"/>
      <c r="BL734" s="60"/>
      <c r="BM734" s="60"/>
      <c r="BN734" s="61"/>
      <c r="BO734" s="219"/>
      <c r="BP734" s="60"/>
      <c r="BQ734" s="60"/>
      <c r="BR734" s="60"/>
      <c r="BS734" s="60"/>
      <c r="BT734" s="60"/>
      <c r="BU734" s="60"/>
      <c r="BV734" s="60"/>
      <c r="BW734" s="60"/>
      <c r="BX734" s="60"/>
      <c r="BY734" s="60"/>
      <c r="BZ734" s="61"/>
      <c r="CA734" s="219"/>
      <c r="CB734" s="60"/>
      <c r="CC734" s="60"/>
      <c r="CD734" s="60"/>
      <c r="CE734" s="60"/>
      <c r="CF734" s="60"/>
      <c r="CG734" s="60"/>
      <c r="CH734" s="60"/>
      <c r="CI734" s="60"/>
      <c r="CJ734" s="60"/>
      <c r="CK734" s="60"/>
      <c r="CL734" s="61"/>
    </row>
    <row r="735" spans="2:90" x14ac:dyDescent="0.3">
      <c r="B735" s="219"/>
      <c r="C735" s="60"/>
      <c r="D735" s="60"/>
      <c r="E735" s="61" t="s">
        <v>170</v>
      </c>
      <c r="F735" s="296"/>
      <c r="G735" s="219"/>
      <c r="H735" s="60"/>
      <c r="I735" s="60"/>
      <c r="J735" s="60"/>
      <c r="K735" s="60"/>
      <c r="L735" s="62"/>
      <c r="M735" s="62"/>
      <c r="N735" s="62"/>
      <c r="O735" s="62"/>
      <c r="P735" s="62"/>
      <c r="Q735" s="62"/>
      <c r="R735" s="67"/>
      <c r="S735" s="223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7"/>
      <c r="AE735" s="225"/>
      <c r="AF735" s="63"/>
      <c r="AG735" s="62"/>
      <c r="AH735" s="62"/>
      <c r="AI735" s="62"/>
      <c r="AJ735" s="62"/>
      <c r="AK735" s="62"/>
      <c r="AL735" s="62"/>
      <c r="AM735" s="62"/>
      <c r="AN735" s="62"/>
      <c r="AO735" s="62"/>
      <c r="AP735" s="67"/>
      <c r="AQ735" s="223"/>
      <c r="AR735" s="62"/>
      <c r="AS735" s="62"/>
      <c r="AT735" s="62"/>
      <c r="AU735" s="62"/>
      <c r="AV735" s="62"/>
      <c r="AW735" s="62"/>
      <c r="AX735" s="62"/>
      <c r="AY735" s="62"/>
      <c r="AZ735" s="62"/>
      <c r="BA735" s="62"/>
      <c r="BB735" s="67"/>
      <c r="BC735" s="223"/>
      <c r="BD735" s="60"/>
      <c r="BE735" s="60"/>
      <c r="BF735" s="60"/>
      <c r="BG735" s="60"/>
      <c r="BH735" s="60"/>
      <c r="BI735" s="60"/>
      <c r="BJ735" s="60"/>
      <c r="BK735" s="60"/>
      <c r="BL735" s="60"/>
      <c r="BM735" s="60"/>
      <c r="BN735" s="61"/>
      <c r="BO735" s="219"/>
      <c r="BP735" s="60"/>
      <c r="BQ735" s="60"/>
      <c r="BR735" s="60"/>
      <c r="BS735" s="60"/>
      <c r="BT735" s="60"/>
      <c r="BU735" s="60"/>
      <c r="BV735" s="60"/>
      <c r="BW735" s="60"/>
      <c r="BX735" s="60"/>
      <c r="BY735" s="60"/>
      <c r="BZ735" s="61"/>
      <c r="CA735" s="219"/>
      <c r="CB735" s="60"/>
      <c r="CC735" s="60"/>
      <c r="CD735" s="60"/>
      <c r="CE735" s="60"/>
      <c r="CF735" s="60"/>
      <c r="CG735" s="60"/>
      <c r="CH735" s="60"/>
      <c r="CI735" s="60"/>
      <c r="CJ735" s="60"/>
      <c r="CK735" s="60"/>
      <c r="CL735" s="61"/>
    </row>
    <row r="736" spans="2:90" x14ac:dyDescent="0.3">
      <c r="B736" s="219"/>
      <c r="C736" s="62"/>
      <c r="D736" s="60"/>
      <c r="E736" s="61" t="s">
        <v>180</v>
      </c>
      <c r="F736" s="296">
        <v>5000</v>
      </c>
      <c r="G736" s="219"/>
      <c r="H736" s="60"/>
      <c r="I736" s="60"/>
      <c r="J736" s="60"/>
      <c r="K736" s="60"/>
      <c r="L736" s="62"/>
      <c r="M736" s="62"/>
      <c r="N736" s="62"/>
      <c r="O736" s="62"/>
      <c r="P736" s="62"/>
      <c r="Q736" s="62"/>
      <c r="R736" s="67"/>
      <c r="S736" s="223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7"/>
      <c r="AE736" s="223"/>
      <c r="AF736" s="62"/>
      <c r="AG736" s="63"/>
      <c r="AH736" s="62"/>
      <c r="AI736" s="62"/>
      <c r="AJ736" s="62"/>
      <c r="AK736" s="62"/>
      <c r="AL736" s="62"/>
      <c r="AM736" s="62"/>
      <c r="AN736" s="62"/>
      <c r="AO736" s="62"/>
      <c r="AP736" s="67"/>
      <c r="AQ736" s="223"/>
      <c r="AR736" s="62"/>
      <c r="AS736" s="62"/>
      <c r="AT736" s="62"/>
      <c r="AU736" s="62"/>
      <c r="AV736" s="62"/>
      <c r="AW736" s="62"/>
      <c r="AX736" s="62"/>
      <c r="AY736" s="62"/>
      <c r="AZ736" s="62"/>
      <c r="BA736" s="62"/>
      <c r="BB736" s="67"/>
      <c r="BC736" s="223"/>
      <c r="BD736" s="60"/>
      <c r="BE736" s="60"/>
      <c r="BF736" s="60"/>
      <c r="BG736" s="60"/>
      <c r="BH736" s="60"/>
      <c r="BI736" s="60"/>
      <c r="BJ736" s="60"/>
      <c r="BK736" s="60"/>
      <c r="BL736" s="60"/>
      <c r="BM736" s="60"/>
      <c r="BN736" s="61"/>
      <c r="BO736" s="219"/>
      <c r="BP736" s="60"/>
      <c r="BQ736" s="60"/>
      <c r="BR736" s="60"/>
      <c r="BS736" s="60"/>
      <c r="BT736" s="60"/>
      <c r="BU736" s="60"/>
      <c r="BV736" s="60"/>
      <c r="BW736" s="60"/>
      <c r="BX736" s="60"/>
      <c r="BY736" s="60"/>
      <c r="BZ736" s="61"/>
      <c r="CA736" s="219"/>
      <c r="CB736" s="60"/>
      <c r="CC736" s="60"/>
      <c r="CD736" s="60"/>
      <c r="CE736" s="60"/>
      <c r="CF736" s="60"/>
      <c r="CG736" s="60"/>
      <c r="CH736" s="60"/>
      <c r="CI736" s="60"/>
      <c r="CJ736" s="60"/>
      <c r="CK736" s="60"/>
      <c r="CL736" s="61"/>
    </row>
    <row r="737" spans="2:90" x14ac:dyDescent="0.3">
      <c r="B737" s="219"/>
      <c r="C737" s="62" t="s">
        <v>267</v>
      </c>
      <c r="D737" s="60" t="s">
        <v>113</v>
      </c>
      <c r="E737" s="61"/>
      <c r="F737" s="297"/>
      <c r="G737" s="219"/>
      <c r="H737" s="60"/>
      <c r="I737" s="60"/>
      <c r="J737" s="60"/>
      <c r="K737" s="60"/>
      <c r="L737" s="62"/>
      <c r="M737" s="62"/>
      <c r="N737" s="62"/>
      <c r="O737" s="62"/>
      <c r="P737" s="62"/>
      <c r="Q737" s="62"/>
      <c r="R737" s="67"/>
      <c r="S737" s="223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7"/>
      <c r="AE737" s="223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7"/>
      <c r="AQ737" s="223"/>
      <c r="AR737" s="62"/>
      <c r="AS737" s="62"/>
      <c r="AT737" s="62"/>
      <c r="AU737" s="62"/>
      <c r="AV737" s="62"/>
      <c r="AW737" s="62"/>
      <c r="AX737" s="62"/>
      <c r="AY737" s="62"/>
      <c r="AZ737" s="62"/>
      <c r="BA737" s="62"/>
      <c r="BB737" s="67"/>
      <c r="BC737" s="223"/>
      <c r="BD737" s="60"/>
      <c r="BE737" s="60"/>
      <c r="BF737" s="60"/>
      <c r="BG737" s="60"/>
      <c r="BH737" s="60"/>
      <c r="BI737" s="60"/>
      <c r="BJ737" s="60"/>
      <c r="BK737" s="60"/>
      <c r="BL737" s="60"/>
      <c r="BM737" s="60"/>
      <c r="BN737" s="61"/>
      <c r="BO737" s="219"/>
      <c r="BP737" s="60"/>
      <c r="BQ737" s="60"/>
      <c r="BR737" s="60"/>
      <c r="BS737" s="60"/>
      <c r="BT737" s="60"/>
      <c r="BU737" s="60"/>
      <c r="BV737" s="60"/>
      <c r="BW737" s="60"/>
      <c r="BX737" s="60"/>
      <c r="BY737" s="60"/>
      <c r="BZ737" s="61"/>
      <c r="CA737" s="219"/>
      <c r="CB737" s="60"/>
      <c r="CC737" s="60"/>
      <c r="CD737" s="60"/>
      <c r="CE737" s="60"/>
      <c r="CF737" s="60"/>
      <c r="CG737" s="60"/>
      <c r="CH737" s="60"/>
      <c r="CI737" s="60"/>
      <c r="CJ737" s="60"/>
      <c r="CK737" s="60"/>
      <c r="CL737" s="61"/>
    </row>
    <row r="738" spans="2:90" x14ac:dyDescent="0.3">
      <c r="B738" s="219"/>
      <c r="C738" s="60" t="s">
        <v>485</v>
      </c>
      <c r="D738" s="60"/>
      <c r="E738" s="61" t="s">
        <v>486</v>
      </c>
      <c r="F738" s="217">
        <v>12500000</v>
      </c>
      <c r="G738" s="219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1"/>
      <c r="U738" s="62"/>
      <c r="V738" s="62"/>
      <c r="W738" s="62"/>
      <c r="X738" s="62"/>
      <c r="Y738" s="62"/>
      <c r="Z738" s="62"/>
      <c r="AA738" s="62"/>
      <c r="AB738" s="62"/>
      <c r="AC738" s="62"/>
      <c r="AD738" s="67"/>
      <c r="AE738" s="223"/>
      <c r="AF738" s="62"/>
      <c r="AG738" s="62"/>
      <c r="AH738" s="226"/>
      <c r="AI738" s="226"/>
      <c r="AJ738" s="226"/>
      <c r="AK738" s="226"/>
      <c r="AL738" s="226"/>
      <c r="AM738" s="226"/>
      <c r="AN738" s="226"/>
      <c r="AO738" s="226"/>
      <c r="AP738" s="227"/>
      <c r="BB738" s="61"/>
      <c r="BN738" s="61"/>
      <c r="BZ738" s="61"/>
      <c r="CL738" s="61"/>
    </row>
    <row r="739" spans="2:90" x14ac:dyDescent="0.3">
      <c r="B739" s="219"/>
      <c r="C739" s="60" t="s">
        <v>487</v>
      </c>
      <c r="D739" s="60"/>
      <c r="E739" s="61"/>
      <c r="F739" s="217"/>
      <c r="G739" s="219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1"/>
      <c r="AD739" s="61"/>
      <c r="AP739" s="61"/>
      <c r="BB739" s="61"/>
      <c r="BN739" s="61"/>
      <c r="BZ739" s="61"/>
      <c r="CL739" s="61"/>
    </row>
    <row r="740" spans="2:90" x14ac:dyDescent="0.3">
      <c r="B740" s="219"/>
      <c r="C740" s="60" t="s">
        <v>488</v>
      </c>
      <c r="D740" s="60"/>
      <c r="E740" s="61"/>
      <c r="F740" s="217"/>
      <c r="G740" s="219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1"/>
      <c r="AD740" s="61"/>
      <c r="AP740" s="61"/>
      <c r="BB740" s="61"/>
      <c r="BN740" s="61"/>
      <c r="BZ740" s="61"/>
      <c r="CL740" s="61"/>
    </row>
    <row r="741" spans="2:90" ht="15" thickBot="1" x14ac:dyDescent="0.35">
      <c r="B741" s="228"/>
      <c r="C741" s="58"/>
      <c r="D741" s="58"/>
      <c r="E741" s="45" t="s">
        <v>160</v>
      </c>
      <c r="F741" s="235">
        <f>SUM(F734:F740)</f>
        <v>12505000</v>
      </c>
      <c r="G741" s="22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9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9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9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9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  <c r="BM741" s="58"/>
      <c r="BN741" s="59"/>
      <c r="BO741" s="58"/>
      <c r="BP741" s="58"/>
      <c r="BQ741" s="58"/>
      <c r="BR741" s="58"/>
      <c r="BS741" s="58"/>
      <c r="BT741" s="58"/>
      <c r="BU741" s="58"/>
      <c r="BV741" s="58"/>
      <c r="BW741" s="58"/>
      <c r="BX741" s="58"/>
      <c r="BY741" s="58"/>
      <c r="BZ741" s="59"/>
      <c r="CA741" s="58"/>
      <c r="CB741" s="58"/>
      <c r="CC741" s="58"/>
      <c r="CD741" s="58"/>
      <c r="CE741" s="58"/>
      <c r="CF741" s="58"/>
      <c r="CG741" s="58"/>
      <c r="CH741" s="58"/>
      <c r="CI741" s="58"/>
      <c r="CJ741" s="58"/>
      <c r="CK741" s="58"/>
      <c r="CL741" s="59"/>
    </row>
    <row r="742" spans="2:90" x14ac:dyDescent="0.3">
      <c r="B742" s="220">
        <v>3</v>
      </c>
      <c r="C742" s="56" t="s">
        <v>493</v>
      </c>
      <c r="D742" s="56" t="s">
        <v>112</v>
      </c>
      <c r="E742" s="57"/>
      <c r="F742" s="295"/>
      <c r="G742" s="219"/>
      <c r="H742" s="60"/>
      <c r="I742" s="60"/>
      <c r="J742" s="60"/>
      <c r="K742" s="60"/>
      <c r="L742" s="62"/>
      <c r="M742" s="62"/>
      <c r="N742" s="62"/>
      <c r="O742" s="62"/>
      <c r="P742" s="62"/>
      <c r="Q742" s="62"/>
      <c r="R742" s="67"/>
      <c r="S742" s="223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7"/>
      <c r="AE742" s="223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7"/>
      <c r="AQ742" s="223"/>
      <c r="AR742" s="62"/>
      <c r="AS742" s="62"/>
      <c r="AT742" s="62"/>
      <c r="AU742" s="62"/>
      <c r="AV742" s="62"/>
      <c r="AW742" s="62"/>
      <c r="AX742" s="62"/>
      <c r="AY742" s="62"/>
      <c r="AZ742" s="62"/>
      <c r="BA742" s="62"/>
      <c r="BB742" s="67"/>
      <c r="BC742" s="223"/>
      <c r="BD742" s="60"/>
      <c r="BE742" s="60"/>
      <c r="BF742" s="60"/>
      <c r="BG742" s="60"/>
      <c r="BH742" s="60"/>
      <c r="BI742" s="60"/>
      <c r="BJ742" s="60"/>
      <c r="BK742" s="60"/>
      <c r="BL742" s="60"/>
      <c r="BM742" s="60"/>
      <c r="BN742" s="61"/>
      <c r="BO742" s="219"/>
      <c r="BP742" s="60"/>
      <c r="BQ742" s="60"/>
      <c r="BR742" s="60"/>
      <c r="BS742" s="60"/>
      <c r="BT742" s="60"/>
      <c r="BU742" s="60"/>
      <c r="BV742" s="60"/>
      <c r="BW742" s="60"/>
      <c r="BX742" s="60"/>
      <c r="BY742" s="60"/>
      <c r="BZ742" s="61"/>
      <c r="CA742" s="219"/>
      <c r="CB742" s="60"/>
      <c r="CC742" s="60"/>
      <c r="CD742" s="60"/>
      <c r="CE742" s="60"/>
      <c r="CF742" s="60"/>
      <c r="CG742" s="60"/>
      <c r="CH742" s="60"/>
      <c r="CI742" s="60"/>
      <c r="CJ742" s="60"/>
      <c r="CK742" s="60"/>
      <c r="CL742" s="61"/>
    </row>
    <row r="743" spans="2:90" x14ac:dyDescent="0.3">
      <c r="B743" s="219"/>
      <c r="C743" s="60"/>
      <c r="D743" s="60"/>
      <c r="E743" s="61" t="s">
        <v>484</v>
      </c>
      <c r="F743" s="296">
        <v>362500</v>
      </c>
      <c r="G743" s="219"/>
      <c r="H743" s="60"/>
      <c r="I743" s="60"/>
      <c r="J743" s="60"/>
      <c r="K743" s="60"/>
      <c r="L743" s="62"/>
      <c r="M743" s="62"/>
      <c r="N743" s="62"/>
      <c r="O743" s="62"/>
      <c r="P743" s="62"/>
      <c r="Q743" s="62"/>
      <c r="R743" s="67"/>
      <c r="S743" s="223"/>
      <c r="T743" s="62"/>
      <c r="U743" s="63"/>
      <c r="V743" s="63"/>
      <c r="W743" s="63"/>
      <c r="X743" s="63"/>
      <c r="Y743" s="63"/>
      <c r="Z743" s="63"/>
      <c r="AA743" s="63"/>
      <c r="AB743" s="63"/>
      <c r="AC743" s="62"/>
      <c r="AD743" s="67"/>
      <c r="AE743" s="223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7"/>
      <c r="AQ743" s="223"/>
      <c r="AR743" s="62"/>
      <c r="AS743" s="62"/>
      <c r="AT743" s="62"/>
      <c r="AU743" s="62"/>
      <c r="AV743" s="62"/>
      <c r="AW743" s="62"/>
      <c r="AX743" s="62"/>
      <c r="AY743" s="62"/>
      <c r="AZ743" s="62"/>
      <c r="BA743" s="62"/>
      <c r="BB743" s="67"/>
      <c r="BC743" s="223"/>
      <c r="BD743" s="60"/>
      <c r="BE743" s="60"/>
      <c r="BF743" s="60"/>
      <c r="BG743" s="60"/>
      <c r="BH743" s="60"/>
      <c r="BI743" s="60"/>
      <c r="BJ743" s="60"/>
      <c r="BK743" s="60"/>
      <c r="BL743" s="60"/>
      <c r="BM743" s="60"/>
      <c r="BN743" s="61"/>
      <c r="BO743" s="219"/>
      <c r="BP743" s="60"/>
      <c r="BQ743" s="60"/>
      <c r="BR743" s="60"/>
      <c r="BS743" s="60"/>
      <c r="BT743" s="60"/>
      <c r="BU743" s="60"/>
      <c r="BV743" s="60"/>
      <c r="BW743" s="60"/>
      <c r="BX743" s="60"/>
      <c r="BY743" s="60"/>
      <c r="BZ743" s="61"/>
      <c r="CA743" s="219"/>
      <c r="CB743" s="60"/>
      <c r="CC743" s="60"/>
      <c r="CD743" s="60"/>
      <c r="CE743" s="60"/>
      <c r="CF743" s="60"/>
      <c r="CG743" s="60"/>
      <c r="CH743" s="60"/>
      <c r="CI743" s="60"/>
      <c r="CJ743" s="60"/>
      <c r="CK743" s="60"/>
      <c r="CL743" s="61"/>
    </row>
    <row r="744" spans="2:90" x14ac:dyDescent="0.3">
      <c r="B744" s="219"/>
      <c r="C744" s="60"/>
      <c r="D744" s="60"/>
      <c r="E744" s="61" t="s">
        <v>179</v>
      </c>
      <c r="F744" s="296"/>
      <c r="G744" s="219"/>
      <c r="H744" s="60"/>
      <c r="I744" s="60"/>
      <c r="J744" s="60"/>
      <c r="K744" s="60"/>
      <c r="L744" s="62"/>
      <c r="M744" s="62"/>
      <c r="N744" s="62"/>
      <c r="O744" s="62"/>
      <c r="P744" s="62"/>
      <c r="Q744" s="62"/>
      <c r="R744" s="67"/>
      <c r="S744" s="223"/>
      <c r="T744" s="62"/>
      <c r="U744" s="62"/>
      <c r="V744" s="62"/>
      <c r="W744" s="62"/>
      <c r="X744" s="62"/>
      <c r="Y744" s="62"/>
      <c r="Z744" s="62"/>
      <c r="AA744" s="62"/>
      <c r="AB744" s="62"/>
      <c r="AC744" s="63"/>
      <c r="AD744" s="224"/>
      <c r="AE744" s="223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7"/>
      <c r="AQ744" s="223"/>
      <c r="AR744" s="62"/>
      <c r="AS744" s="62"/>
      <c r="AT744" s="62"/>
      <c r="AU744" s="62"/>
      <c r="AV744" s="62"/>
      <c r="AW744" s="62"/>
      <c r="AX744" s="62"/>
      <c r="AY744" s="62"/>
      <c r="AZ744" s="62"/>
      <c r="BA744" s="62"/>
      <c r="BB744" s="67"/>
      <c r="BC744" s="223"/>
      <c r="BD744" s="60"/>
      <c r="BE744" s="60"/>
      <c r="BF744" s="60"/>
      <c r="BG744" s="60"/>
      <c r="BH744" s="60"/>
      <c r="BI744" s="60"/>
      <c r="BJ744" s="60"/>
      <c r="BK744" s="60"/>
      <c r="BL744" s="60"/>
      <c r="BM744" s="60"/>
      <c r="BN744" s="61"/>
      <c r="BO744" s="219"/>
      <c r="BP744" s="60"/>
      <c r="BQ744" s="60"/>
      <c r="BR744" s="60"/>
      <c r="BS744" s="60"/>
      <c r="BT744" s="60"/>
      <c r="BU744" s="60"/>
      <c r="BV744" s="60"/>
      <c r="BW744" s="60"/>
      <c r="BX744" s="60"/>
      <c r="BY744" s="60"/>
      <c r="BZ744" s="61"/>
      <c r="CA744" s="219"/>
      <c r="CB744" s="60"/>
      <c r="CC744" s="60"/>
      <c r="CD744" s="60"/>
      <c r="CE744" s="60"/>
      <c r="CF744" s="60"/>
      <c r="CG744" s="60"/>
      <c r="CH744" s="60"/>
      <c r="CI744" s="60"/>
      <c r="CJ744" s="60"/>
      <c r="CK744" s="60"/>
      <c r="CL744" s="61"/>
    </row>
    <row r="745" spans="2:90" x14ac:dyDescent="0.3">
      <c r="B745" s="219"/>
      <c r="C745" s="60"/>
      <c r="D745" s="60"/>
      <c r="E745" s="61" t="s">
        <v>170</v>
      </c>
      <c r="F745" s="296"/>
      <c r="G745" s="219"/>
      <c r="H745" s="60"/>
      <c r="I745" s="60"/>
      <c r="J745" s="60"/>
      <c r="K745" s="60"/>
      <c r="L745" s="62"/>
      <c r="M745" s="62"/>
      <c r="N745" s="62"/>
      <c r="O745" s="62"/>
      <c r="P745" s="62"/>
      <c r="Q745" s="62"/>
      <c r="R745" s="67"/>
      <c r="S745" s="223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7"/>
      <c r="AE745" s="225"/>
      <c r="AF745" s="63"/>
      <c r="AG745" s="62"/>
      <c r="AH745" s="62"/>
      <c r="AI745" s="62"/>
      <c r="AJ745" s="62"/>
      <c r="AK745" s="62"/>
      <c r="AL745" s="62"/>
      <c r="AM745" s="62"/>
      <c r="AN745" s="62"/>
      <c r="AO745" s="62"/>
      <c r="AP745" s="67"/>
      <c r="AQ745" s="223"/>
      <c r="AR745" s="62"/>
      <c r="AS745" s="62"/>
      <c r="AT745" s="62"/>
      <c r="AU745" s="62"/>
      <c r="AV745" s="62"/>
      <c r="AW745" s="62"/>
      <c r="AX745" s="62"/>
      <c r="AY745" s="62"/>
      <c r="AZ745" s="62"/>
      <c r="BA745" s="62"/>
      <c r="BB745" s="67"/>
      <c r="BC745" s="223"/>
      <c r="BD745" s="60"/>
      <c r="BE745" s="60"/>
      <c r="BF745" s="60"/>
      <c r="BG745" s="60"/>
      <c r="BH745" s="60"/>
      <c r="BI745" s="60"/>
      <c r="BJ745" s="60"/>
      <c r="BK745" s="60"/>
      <c r="BL745" s="60"/>
      <c r="BM745" s="60"/>
      <c r="BN745" s="61"/>
      <c r="BO745" s="219"/>
      <c r="BP745" s="60"/>
      <c r="BQ745" s="60"/>
      <c r="BR745" s="60"/>
      <c r="BS745" s="60"/>
      <c r="BT745" s="60"/>
      <c r="BU745" s="60"/>
      <c r="BV745" s="60"/>
      <c r="BW745" s="60"/>
      <c r="BX745" s="60"/>
      <c r="BY745" s="60"/>
      <c r="BZ745" s="61"/>
      <c r="CA745" s="219"/>
      <c r="CB745" s="60"/>
      <c r="CC745" s="60"/>
      <c r="CD745" s="60"/>
      <c r="CE745" s="60"/>
      <c r="CF745" s="60"/>
      <c r="CG745" s="60"/>
      <c r="CH745" s="60"/>
      <c r="CI745" s="60"/>
      <c r="CJ745" s="60"/>
      <c r="CK745" s="60"/>
      <c r="CL745" s="61"/>
    </row>
    <row r="746" spans="2:90" x14ac:dyDescent="0.3">
      <c r="B746" s="219"/>
      <c r="C746" s="62"/>
      <c r="D746" s="60"/>
      <c r="E746" s="61" t="s">
        <v>180</v>
      </c>
      <c r="F746" s="296">
        <v>5000</v>
      </c>
      <c r="G746" s="219"/>
      <c r="H746" s="60"/>
      <c r="I746" s="60"/>
      <c r="J746" s="60"/>
      <c r="K746" s="60"/>
      <c r="L746" s="62"/>
      <c r="M746" s="62"/>
      <c r="N746" s="62"/>
      <c r="O746" s="62"/>
      <c r="P746" s="62"/>
      <c r="Q746" s="62"/>
      <c r="R746" s="67"/>
      <c r="S746" s="223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7"/>
      <c r="AE746" s="223"/>
      <c r="AF746" s="62"/>
      <c r="AG746" s="63"/>
      <c r="AH746" s="62"/>
      <c r="AI746" s="62"/>
      <c r="AJ746" s="62"/>
      <c r="AK746" s="62"/>
      <c r="AL746" s="62"/>
      <c r="AM746" s="62"/>
      <c r="AN746" s="62"/>
      <c r="AO746" s="62"/>
      <c r="AP746" s="67"/>
      <c r="AQ746" s="223"/>
      <c r="AR746" s="62"/>
      <c r="AS746" s="62"/>
      <c r="AT746" s="62"/>
      <c r="AU746" s="62"/>
      <c r="AV746" s="62"/>
      <c r="AW746" s="62"/>
      <c r="AX746" s="62"/>
      <c r="AY746" s="62"/>
      <c r="AZ746" s="62"/>
      <c r="BA746" s="62"/>
      <c r="BB746" s="67"/>
      <c r="BC746" s="223"/>
      <c r="BD746" s="60"/>
      <c r="BE746" s="60"/>
      <c r="BF746" s="60"/>
      <c r="BG746" s="60"/>
      <c r="BH746" s="60"/>
      <c r="BI746" s="60"/>
      <c r="BJ746" s="60"/>
      <c r="BK746" s="60"/>
      <c r="BL746" s="60"/>
      <c r="BM746" s="60"/>
      <c r="BN746" s="61"/>
      <c r="BO746" s="219"/>
      <c r="BP746" s="60"/>
      <c r="BQ746" s="60"/>
      <c r="BR746" s="60"/>
      <c r="BS746" s="60"/>
      <c r="BT746" s="60"/>
      <c r="BU746" s="60"/>
      <c r="BV746" s="60"/>
      <c r="BW746" s="60"/>
      <c r="BX746" s="60"/>
      <c r="BY746" s="60"/>
      <c r="BZ746" s="61"/>
      <c r="CA746" s="219"/>
      <c r="CB746" s="60"/>
      <c r="CC746" s="60"/>
      <c r="CD746" s="60"/>
      <c r="CE746" s="60"/>
      <c r="CF746" s="60"/>
      <c r="CG746" s="60"/>
      <c r="CH746" s="60"/>
      <c r="CI746" s="60"/>
      <c r="CJ746" s="60"/>
      <c r="CK746" s="60"/>
      <c r="CL746" s="61"/>
    </row>
    <row r="747" spans="2:90" x14ac:dyDescent="0.3">
      <c r="B747" s="219"/>
      <c r="C747" s="62" t="s">
        <v>267</v>
      </c>
      <c r="D747" s="60" t="s">
        <v>113</v>
      </c>
      <c r="E747" s="61"/>
      <c r="F747" s="297"/>
      <c r="G747" s="219"/>
      <c r="H747" s="60"/>
      <c r="I747" s="60"/>
      <c r="J747" s="60"/>
      <c r="K747" s="60"/>
      <c r="L747" s="62"/>
      <c r="M747" s="62"/>
      <c r="N747" s="62"/>
      <c r="O747" s="62"/>
      <c r="P747" s="62"/>
      <c r="Q747" s="62"/>
      <c r="R747" s="67"/>
      <c r="S747" s="223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7"/>
      <c r="AE747" s="223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7"/>
      <c r="AQ747" s="223"/>
      <c r="AR747" s="62"/>
      <c r="AS747" s="62"/>
      <c r="AT747" s="62"/>
      <c r="AU747" s="62"/>
      <c r="AV747" s="62"/>
      <c r="AW747" s="62"/>
      <c r="AX747" s="62"/>
      <c r="AY747" s="62"/>
      <c r="AZ747" s="62"/>
      <c r="BA747" s="62"/>
      <c r="BB747" s="67"/>
      <c r="BC747" s="223"/>
      <c r="BD747" s="60"/>
      <c r="BE747" s="60"/>
      <c r="BF747" s="60"/>
      <c r="BG747" s="60"/>
      <c r="BH747" s="60"/>
      <c r="BI747" s="60"/>
      <c r="BJ747" s="60"/>
      <c r="BK747" s="60"/>
      <c r="BL747" s="60"/>
      <c r="BM747" s="60"/>
      <c r="BN747" s="61"/>
      <c r="BO747" s="219"/>
      <c r="BP747" s="60"/>
      <c r="BQ747" s="60"/>
      <c r="BR747" s="60"/>
      <c r="BS747" s="60"/>
      <c r="BT747" s="60"/>
      <c r="BU747" s="60"/>
      <c r="BV747" s="60"/>
      <c r="BW747" s="60"/>
      <c r="BX747" s="60"/>
      <c r="BY747" s="60"/>
      <c r="BZ747" s="61"/>
      <c r="CA747" s="219"/>
      <c r="CB747" s="60"/>
      <c r="CC747" s="60"/>
      <c r="CD747" s="60"/>
      <c r="CE747" s="60"/>
      <c r="CF747" s="60"/>
      <c r="CG747" s="60"/>
      <c r="CH747" s="60"/>
      <c r="CI747" s="60"/>
      <c r="CJ747" s="60"/>
      <c r="CK747" s="60"/>
      <c r="CL747" s="61"/>
    </row>
    <row r="748" spans="2:90" x14ac:dyDescent="0.3">
      <c r="B748" s="219"/>
      <c r="C748" s="60" t="s">
        <v>485</v>
      </c>
      <c r="D748" s="60"/>
      <c r="E748" s="61" t="s">
        <v>486</v>
      </c>
      <c r="F748" s="217">
        <v>17500000</v>
      </c>
      <c r="G748" s="219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1"/>
      <c r="U748" s="62"/>
      <c r="V748" s="62"/>
      <c r="W748" s="62"/>
      <c r="X748" s="62"/>
      <c r="Y748" s="62"/>
      <c r="Z748" s="62"/>
      <c r="AA748" s="62"/>
      <c r="AB748" s="62"/>
      <c r="AC748" s="62"/>
      <c r="AD748" s="67"/>
      <c r="AE748" s="223"/>
      <c r="AF748" s="62"/>
      <c r="AG748" s="62"/>
      <c r="AH748" s="226"/>
      <c r="AI748" s="226"/>
      <c r="AJ748" s="226"/>
      <c r="AK748" s="226"/>
      <c r="AL748" s="226"/>
      <c r="AM748" s="226"/>
      <c r="AN748" s="226"/>
      <c r="AO748" s="226"/>
      <c r="AP748" s="227"/>
      <c r="BB748" s="61"/>
      <c r="BN748" s="61"/>
      <c r="BZ748" s="61"/>
      <c r="CL748" s="61"/>
    </row>
    <row r="749" spans="2:90" x14ac:dyDescent="0.3">
      <c r="B749" s="219"/>
      <c r="C749" s="60" t="s">
        <v>487</v>
      </c>
      <c r="D749" s="60"/>
      <c r="E749" s="61"/>
      <c r="F749" s="217"/>
      <c r="G749" s="219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1"/>
      <c r="AD749" s="61"/>
      <c r="AP749" s="61"/>
      <c r="BB749" s="61"/>
      <c r="BN749" s="61"/>
      <c r="BZ749" s="61"/>
      <c r="CL749" s="61"/>
    </row>
    <row r="750" spans="2:90" x14ac:dyDescent="0.3">
      <c r="B750" s="219"/>
      <c r="C750" s="60" t="s">
        <v>488</v>
      </c>
      <c r="D750" s="60"/>
      <c r="E750" s="61"/>
      <c r="F750" s="217"/>
      <c r="G750" s="219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1"/>
      <c r="AD750" s="61"/>
      <c r="AP750" s="61"/>
      <c r="BB750" s="61"/>
      <c r="BN750" s="61"/>
      <c r="BZ750" s="61"/>
      <c r="CL750" s="61"/>
    </row>
    <row r="751" spans="2:90" ht="15" thickBot="1" x14ac:dyDescent="0.35">
      <c r="B751" s="228"/>
      <c r="C751" s="58"/>
      <c r="D751" s="58"/>
      <c r="E751" s="45" t="s">
        <v>160</v>
      </c>
      <c r="F751" s="235">
        <f>SUM(F744:F750)</f>
        <v>17505000</v>
      </c>
      <c r="G751" s="22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9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9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9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9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8"/>
      <c r="BN751" s="59"/>
      <c r="BO751" s="58"/>
      <c r="BP751" s="58"/>
      <c r="BQ751" s="58"/>
      <c r="BR751" s="58"/>
      <c r="BS751" s="58"/>
      <c r="BT751" s="58"/>
      <c r="BU751" s="58"/>
      <c r="BV751" s="58"/>
      <c r="BW751" s="58"/>
      <c r="BX751" s="58"/>
      <c r="BY751" s="58"/>
      <c r="BZ751" s="59"/>
      <c r="CA751" s="58"/>
      <c r="CB751" s="58"/>
      <c r="CC751" s="58"/>
      <c r="CD751" s="58"/>
      <c r="CE751" s="58"/>
      <c r="CF751" s="58"/>
      <c r="CG751" s="58"/>
      <c r="CH751" s="58"/>
      <c r="CI751" s="58"/>
      <c r="CJ751" s="58"/>
      <c r="CK751" s="58"/>
      <c r="CL751" s="59"/>
    </row>
    <row r="752" spans="2:90" x14ac:dyDescent="0.3">
      <c r="B752" s="220">
        <v>4</v>
      </c>
      <c r="C752" s="56" t="s">
        <v>494</v>
      </c>
      <c r="D752" s="56" t="s">
        <v>112</v>
      </c>
      <c r="E752" s="57"/>
      <c r="F752" s="299"/>
      <c r="G752" s="219"/>
      <c r="H752" s="60"/>
      <c r="I752" s="60"/>
      <c r="J752" s="60"/>
      <c r="K752" s="60"/>
      <c r="L752" s="62"/>
      <c r="M752" s="62"/>
      <c r="N752" s="62"/>
      <c r="O752" s="62"/>
      <c r="P752" s="62"/>
      <c r="Q752" s="62"/>
      <c r="R752" s="67"/>
      <c r="S752" s="221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7"/>
      <c r="AE752" s="221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7"/>
      <c r="AQ752" s="221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7"/>
      <c r="BC752" s="223"/>
      <c r="BD752" s="60"/>
      <c r="BE752" s="60"/>
      <c r="BF752" s="60"/>
      <c r="BG752" s="60"/>
      <c r="BH752" s="60"/>
      <c r="BI752" s="60"/>
      <c r="BJ752" s="60"/>
      <c r="BK752" s="60"/>
      <c r="BL752" s="60"/>
      <c r="BM752" s="60"/>
      <c r="BN752" s="61"/>
      <c r="BO752" s="219"/>
      <c r="BP752" s="60"/>
      <c r="BQ752" s="60"/>
      <c r="BR752" s="60"/>
      <c r="BS752" s="60"/>
      <c r="BT752" s="60"/>
      <c r="BU752" s="60"/>
      <c r="BV752" s="60"/>
      <c r="BW752" s="60"/>
      <c r="BX752" s="60"/>
      <c r="BY752" s="60"/>
      <c r="BZ752" s="61"/>
      <c r="CA752" s="219"/>
      <c r="CB752" s="60"/>
      <c r="CC752" s="60"/>
      <c r="CD752" s="60"/>
      <c r="CE752" s="60"/>
      <c r="CF752" s="60"/>
      <c r="CG752" s="60"/>
      <c r="CH752" s="60"/>
      <c r="CI752" s="60"/>
      <c r="CJ752" s="60"/>
      <c r="CK752" s="60"/>
      <c r="CL752" s="61"/>
    </row>
    <row r="753" spans="2:90" x14ac:dyDescent="0.3">
      <c r="B753" s="219"/>
      <c r="C753" s="60"/>
      <c r="D753" s="60"/>
      <c r="E753" s="61" t="s">
        <v>484</v>
      </c>
      <c r="F753" s="296">
        <v>312500</v>
      </c>
      <c r="G753" s="219"/>
      <c r="H753" s="60"/>
      <c r="I753" s="60"/>
      <c r="J753" s="60"/>
      <c r="K753" s="60"/>
      <c r="L753" s="62"/>
      <c r="M753" s="62"/>
      <c r="N753" s="62"/>
      <c r="O753" s="62"/>
      <c r="P753" s="62"/>
      <c r="Q753" s="62"/>
      <c r="R753" s="67"/>
      <c r="S753" s="223"/>
      <c r="T753" s="62"/>
      <c r="AD753" s="61"/>
      <c r="AG753" s="63"/>
      <c r="AH753" s="63"/>
      <c r="AI753" s="63"/>
      <c r="AJ753" s="63"/>
      <c r="AK753" s="63"/>
      <c r="AL753" s="63"/>
      <c r="AM753" s="63"/>
      <c r="AN753" s="63"/>
      <c r="AO753" s="62"/>
      <c r="AP753" s="67"/>
      <c r="AQ753" s="223"/>
      <c r="AR753" s="62"/>
      <c r="AS753" s="62"/>
      <c r="AT753" s="62"/>
      <c r="AU753" s="62"/>
      <c r="AV753" s="62"/>
      <c r="AW753" s="62"/>
      <c r="AX753" s="62"/>
      <c r="AY753" s="62"/>
      <c r="AZ753" s="62"/>
      <c r="BA753" s="62"/>
      <c r="BB753" s="67"/>
      <c r="BC753" s="223"/>
      <c r="BD753" s="60"/>
      <c r="BE753" s="60"/>
      <c r="BF753" s="60"/>
      <c r="BG753" s="60"/>
      <c r="BH753" s="60"/>
      <c r="BI753" s="60"/>
      <c r="BJ753" s="60"/>
      <c r="BK753" s="60"/>
      <c r="BL753" s="60"/>
      <c r="BM753" s="60"/>
      <c r="BN753" s="61"/>
      <c r="BO753" s="219"/>
      <c r="BP753" s="60"/>
      <c r="BQ753" s="60"/>
      <c r="BR753" s="60"/>
      <c r="BS753" s="60"/>
      <c r="BT753" s="60"/>
      <c r="BU753" s="60"/>
      <c r="BV753" s="60"/>
      <c r="BW753" s="60"/>
      <c r="BX753" s="60"/>
      <c r="BY753" s="60"/>
      <c r="BZ753" s="61"/>
      <c r="CA753" s="219"/>
      <c r="CB753" s="60"/>
      <c r="CC753" s="60"/>
      <c r="CD753" s="60"/>
      <c r="CE753" s="60"/>
      <c r="CF753" s="60"/>
      <c r="CG753" s="60"/>
      <c r="CH753" s="60"/>
      <c r="CI753" s="60"/>
      <c r="CJ753" s="60"/>
      <c r="CK753" s="60"/>
      <c r="CL753" s="61"/>
    </row>
    <row r="754" spans="2:90" x14ac:dyDescent="0.3">
      <c r="B754" s="219"/>
      <c r="C754" s="60"/>
      <c r="D754" s="60"/>
      <c r="E754" s="61" t="s">
        <v>179</v>
      </c>
      <c r="F754" s="296"/>
      <c r="G754" s="219"/>
      <c r="H754" s="60"/>
      <c r="I754" s="60"/>
      <c r="J754" s="60"/>
      <c r="K754" s="60"/>
      <c r="L754" s="62"/>
      <c r="M754" s="62"/>
      <c r="N754" s="62"/>
      <c r="O754" s="62"/>
      <c r="P754" s="62"/>
      <c r="Q754" s="62"/>
      <c r="R754" s="67"/>
      <c r="S754" s="223"/>
      <c r="T754" s="62"/>
      <c r="AD754" s="61"/>
      <c r="AG754" s="62"/>
      <c r="AH754" s="62"/>
      <c r="AI754" s="62"/>
      <c r="AJ754" s="62"/>
      <c r="AK754" s="62"/>
      <c r="AL754" s="62"/>
      <c r="AM754" s="62"/>
      <c r="AN754" s="62"/>
      <c r="AO754" s="63"/>
      <c r="AP754" s="224"/>
      <c r="AQ754" s="223"/>
      <c r="AR754" s="62"/>
      <c r="AS754" s="62"/>
      <c r="AT754" s="62"/>
      <c r="AU754" s="62"/>
      <c r="AV754" s="62"/>
      <c r="AW754" s="62"/>
      <c r="AX754" s="62"/>
      <c r="AY754" s="62"/>
      <c r="AZ754" s="62"/>
      <c r="BA754" s="62"/>
      <c r="BB754" s="67"/>
      <c r="BC754" s="223"/>
      <c r="BD754" s="60"/>
      <c r="BE754" s="60"/>
      <c r="BF754" s="60"/>
      <c r="BG754" s="60"/>
      <c r="BH754" s="60"/>
      <c r="BI754" s="60"/>
      <c r="BJ754" s="60"/>
      <c r="BK754" s="60"/>
      <c r="BL754" s="60"/>
      <c r="BM754" s="60"/>
      <c r="BN754" s="61"/>
      <c r="BO754" s="219"/>
      <c r="BP754" s="60"/>
      <c r="BQ754" s="60"/>
      <c r="BR754" s="60"/>
      <c r="BS754" s="60"/>
      <c r="BT754" s="60"/>
      <c r="BU754" s="60"/>
      <c r="BV754" s="60"/>
      <c r="BW754" s="60"/>
      <c r="BX754" s="60"/>
      <c r="BY754" s="60"/>
      <c r="BZ754" s="61"/>
      <c r="CA754" s="219"/>
      <c r="CB754" s="60"/>
      <c r="CC754" s="60"/>
      <c r="CD754" s="60"/>
      <c r="CE754" s="60"/>
      <c r="CF754" s="60"/>
      <c r="CG754" s="60"/>
      <c r="CH754" s="60"/>
      <c r="CI754" s="60"/>
      <c r="CJ754" s="60"/>
      <c r="CK754" s="60"/>
      <c r="CL754" s="61"/>
    </row>
    <row r="755" spans="2:90" x14ac:dyDescent="0.3">
      <c r="B755" s="219"/>
      <c r="C755" s="60"/>
      <c r="D755" s="60"/>
      <c r="E755" s="61" t="s">
        <v>170</v>
      </c>
      <c r="F755" s="296"/>
      <c r="G755" s="219"/>
      <c r="H755" s="60"/>
      <c r="I755" s="60"/>
      <c r="J755" s="60"/>
      <c r="K755" s="60"/>
      <c r="L755" s="62"/>
      <c r="M755" s="62"/>
      <c r="N755" s="62"/>
      <c r="O755" s="62"/>
      <c r="P755" s="62"/>
      <c r="Q755" s="62"/>
      <c r="R755" s="67"/>
      <c r="S755" s="223"/>
      <c r="T755" s="62"/>
      <c r="AD755" s="61"/>
      <c r="AG755" s="62"/>
      <c r="AH755" s="62"/>
      <c r="AI755" s="62"/>
      <c r="AJ755" s="62"/>
      <c r="AK755" s="62"/>
      <c r="AL755" s="62"/>
      <c r="AM755" s="62"/>
      <c r="AN755" s="62"/>
      <c r="AO755" s="62"/>
      <c r="AP755" s="67"/>
      <c r="AQ755" s="225"/>
      <c r="AR755" s="63"/>
      <c r="AS755" s="62"/>
      <c r="AT755" s="62"/>
      <c r="AU755" s="62"/>
      <c r="AV755" s="62"/>
      <c r="AW755" s="62"/>
      <c r="AX755" s="62"/>
      <c r="AY755" s="62"/>
      <c r="AZ755" s="62"/>
      <c r="BA755" s="62"/>
      <c r="BB755" s="67"/>
      <c r="BC755" s="223"/>
      <c r="BD755" s="60"/>
      <c r="BE755" s="60"/>
      <c r="BF755" s="60"/>
      <c r="BG755" s="60"/>
      <c r="BH755" s="60"/>
      <c r="BI755" s="60"/>
      <c r="BJ755" s="60"/>
      <c r="BK755" s="60"/>
      <c r="BL755" s="60"/>
      <c r="BM755" s="60"/>
      <c r="BN755" s="61"/>
      <c r="BO755" s="219"/>
      <c r="BP755" s="60"/>
      <c r="BQ755" s="60"/>
      <c r="BR755" s="60"/>
      <c r="BS755" s="60"/>
      <c r="BT755" s="60"/>
      <c r="BU755" s="60"/>
      <c r="BV755" s="60"/>
      <c r="BW755" s="60"/>
      <c r="BX755" s="60"/>
      <c r="BY755" s="60"/>
      <c r="BZ755" s="61"/>
      <c r="CA755" s="219"/>
      <c r="CB755" s="60"/>
      <c r="CC755" s="60"/>
      <c r="CD755" s="60"/>
      <c r="CE755" s="60"/>
      <c r="CF755" s="60"/>
      <c r="CG755" s="60"/>
      <c r="CH755" s="60"/>
      <c r="CI755" s="60"/>
      <c r="CJ755" s="60"/>
      <c r="CK755" s="60"/>
      <c r="CL755" s="61"/>
    </row>
    <row r="756" spans="2:90" x14ac:dyDescent="0.3">
      <c r="B756" s="219"/>
      <c r="C756" s="62"/>
      <c r="D756" s="60"/>
      <c r="E756" s="61" t="s">
        <v>180</v>
      </c>
      <c r="F756" s="296">
        <v>5000</v>
      </c>
      <c r="G756" s="219"/>
      <c r="H756" s="60"/>
      <c r="I756" s="60"/>
      <c r="J756" s="60"/>
      <c r="K756" s="60"/>
      <c r="L756" s="62"/>
      <c r="M756" s="62"/>
      <c r="N756" s="62"/>
      <c r="O756" s="62"/>
      <c r="P756" s="62"/>
      <c r="Q756" s="62"/>
      <c r="R756" s="67"/>
      <c r="S756" s="223"/>
      <c r="T756" s="62"/>
      <c r="AD756" s="61"/>
      <c r="AG756" s="62"/>
      <c r="AH756" s="62"/>
      <c r="AI756" s="62"/>
      <c r="AJ756" s="62"/>
      <c r="AK756" s="62"/>
      <c r="AL756" s="62"/>
      <c r="AM756" s="62"/>
      <c r="AN756" s="62"/>
      <c r="AO756" s="62"/>
      <c r="AP756" s="67"/>
      <c r="AQ756" s="223"/>
      <c r="AR756" s="62"/>
      <c r="AS756" s="63"/>
      <c r="AT756" s="62"/>
      <c r="AU756" s="62"/>
      <c r="AV756" s="62"/>
      <c r="AW756" s="62"/>
      <c r="AX756" s="62"/>
      <c r="AY756" s="62"/>
      <c r="AZ756" s="62"/>
      <c r="BA756" s="62"/>
      <c r="BB756" s="67"/>
      <c r="BC756" s="223"/>
      <c r="BD756" s="60"/>
      <c r="BE756" s="60"/>
      <c r="BF756" s="60"/>
      <c r="BG756" s="60"/>
      <c r="BH756" s="60"/>
      <c r="BI756" s="60"/>
      <c r="BJ756" s="60"/>
      <c r="BK756" s="60"/>
      <c r="BL756" s="60"/>
      <c r="BM756" s="60"/>
      <c r="BN756" s="61"/>
      <c r="BO756" s="219"/>
      <c r="BP756" s="60"/>
      <c r="BQ756" s="60"/>
      <c r="BR756" s="60"/>
      <c r="BS756" s="60"/>
      <c r="BT756" s="60"/>
      <c r="BU756" s="60"/>
      <c r="BV756" s="60"/>
      <c r="BW756" s="60"/>
      <c r="BX756" s="60"/>
      <c r="BY756" s="60"/>
      <c r="BZ756" s="61"/>
      <c r="CA756" s="219"/>
      <c r="CB756" s="60"/>
      <c r="CC756" s="60"/>
      <c r="CD756" s="60"/>
      <c r="CE756" s="60"/>
      <c r="CF756" s="60"/>
      <c r="CG756" s="60"/>
      <c r="CH756" s="60"/>
      <c r="CI756" s="60"/>
      <c r="CJ756" s="60"/>
      <c r="CK756" s="60"/>
      <c r="CL756" s="61"/>
    </row>
    <row r="757" spans="2:90" x14ac:dyDescent="0.3">
      <c r="B757" s="219"/>
      <c r="C757" s="62" t="s">
        <v>267</v>
      </c>
      <c r="D757" s="60" t="s">
        <v>113</v>
      </c>
      <c r="E757" s="61"/>
      <c r="F757" s="297"/>
      <c r="G757" s="219"/>
      <c r="H757" s="60"/>
      <c r="I757" s="60"/>
      <c r="J757" s="60"/>
      <c r="K757" s="60"/>
      <c r="L757" s="62"/>
      <c r="M757" s="62"/>
      <c r="N757" s="62"/>
      <c r="O757" s="62"/>
      <c r="P757" s="62"/>
      <c r="Q757" s="62"/>
      <c r="R757" s="67"/>
      <c r="S757" s="223"/>
      <c r="T757" s="62"/>
      <c r="AD757" s="61"/>
      <c r="AG757" s="62"/>
      <c r="AH757" s="62"/>
      <c r="AI757" s="62"/>
      <c r="AJ757" s="62"/>
      <c r="AK757" s="62"/>
      <c r="AL757" s="62"/>
      <c r="AM757" s="62"/>
      <c r="AN757" s="62"/>
      <c r="AO757" s="62"/>
      <c r="AP757" s="67"/>
      <c r="AQ757" s="223"/>
      <c r="AR757" s="62"/>
      <c r="AS757" s="62"/>
      <c r="AT757" s="62"/>
      <c r="AU757" s="62"/>
      <c r="AV757" s="62"/>
      <c r="AW757" s="62"/>
      <c r="AX757" s="62"/>
      <c r="AY757" s="62"/>
      <c r="AZ757" s="62"/>
      <c r="BA757" s="62"/>
      <c r="BB757" s="67"/>
      <c r="BC757" s="223"/>
      <c r="BD757" s="60"/>
      <c r="BE757" s="60"/>
      <c r="BF757" s="60"/>
      <c r="BG757" s="60"/>
      <c r="BH757" s="60"/>
      <c r="BI757" s="60"/>
      <c r="BJ757" s="60"/>
      <c r="BK757" s="60"/>
      <c r="BL757" s="60"/>
      <c r="BM757" s="60"/>
      <c r="BN757" s="61"/>
      <c r="BO757" s="219"/>
      <c r="BP757" s="60"/>
      <c r="BQ757" s="60"/>
      <c r="BR757" s="60"/>
      <c r="BS757" s="60"/>
      <c r="BT757" s="60"/>
      <c r="BU757" s="60"/>
      <c r="BV757" s="60"/>
      <c r="BW757" s="60"/>
      <c r="BX757" s="60"/>
      <c r="BY757" s="60"/>
      <c r="BZ757" s="61"/>
      <c r="CA757" s="219"/>
      <c r="CB757" s="60"/>
      <c r="CC757" s="60"/>
      <c r="CD757" s="60"/>
      <c r="CE757" s="60"/>
      <c r="CF757" s="60"/>
      <c r="CG757" s="60"/>
      <c r="CH757" s="60"/>
      <c r="CI757" s="60"/>
      <c r="CJ757" s="60"/>
      <c r="CK757" s="60"/>
      <c r="CL757" s="61"/>
    </row>
    <row r="758" spans="2:90" x14ac:dyDescent="0.3">
      <c r="B758" s="219"/>
      <c r="C758" s="60" t="s">
        <v>485</v>
      </c>
      <c r="D758" s="60"/>
      <c r="E758" s="61" t="s">
        <v>486</v>
      </c>
      <c r="F758" s="295">
        <v>11380000</v>
      </c>
      <c r="G758" s="219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1"/>
      <c r="S758" s="223"/>
      <c r="T758" s="62"/>
      <c r="AD758" s="61"/>
      <c r="AG758" s="62"/>
      <c r="AH758" s="62"/>
      <c r="AI758" s="62"/>
      <c r="AJ758" s="62"/>
      <c r="AK758" s="62"/>
      <c r="AL758" s="62"/>
      <c r="AM758" s="62"/>
      <c r="AN758" s="62"/>
      <c r="AO758" s="62"/>
      <c r="AP758" s="67"/>
      <c r="AQ758" s="223"/>
      <c r="AR758" s="62"/>
      <c r="AS758" s="62"/>
      <c r="AT758" s="226"/>
      <c r="AU758" s="226"/>
      <c r="AV758" s="226"/>
      <c r="AW758" s="226"/>
      <c r="AX758" s="226"/>
      <c r="AY758" s="226"/>
      <c r="AZ758" s="226"/>
      <c r="BA758" s="226"/>
      <c r="BB758" s="227"/>
      <c r="BN758" s="61"/>
      <c r="BZ758" s="61"/>
      <c r="CL758" s="61"/>
    </row>
    <row r="759" spans="2:90" x14ac:dyDescent="0.3">
      <c r="B759" s="219"/>
      <c r="C759" s="60" t="s">
        <v>487</v>
      </c>
      <c r="D759" s="60"/>
      <c r="E759" s="61"/>
      <c r="F759" s="295"/>
      <c r="G759" s="219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1"/>
      <c r="S759" s="223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7"/>
      <c r="AE759" s="223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7"/>
      <c r="AQ759" s="223"/>
      <c r="AR759" s="62"/>
      <c r="AS759" s="62"/>
      <c r="AT759" s="62"/>
      <c r="AU759" s="62"/>
      <c r="AV759" s="62"/>
      <c r="AW759" s="62"/>
      <c r="AX759" s="62"/>
      <c r="AY759" s="62"/>
      <c r="AZ759" s="62"/>
      <c r="BA759" s="62"/>
      <c r="BB759" s="67"/>
      <c r="BN759" s="61"/>
      <c r="BZ759" s="61"/>
      <c r="CL759" s="61"/>
    </row>
    <row r="760" spans="2:90" x14ac:dyDescent="0.3">
      <c r="B760" s="219"/>
      <c r="C760" s="60" t="s">
        <v>488</v>
      </c>
      <c r="D760" s="60"/>
      <c r="E760" s="61"/>
      <c r="F760" s="295"/>
      <c r="G760" s="219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1"/>
      <c r="S760" s="223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7"/>
      <c r="AE760" s="223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7"/>
      <c r="AQ760" s="223"/>
      <c r="AR760" s="62"/>
      <c r="AS760" s="62"/>
      <c r="AT760" s="62"/>
      <c r="AU760" s="62"/>
      <c r="AV760" s="62"/>
      <c r="AW760" s="62"/>
      <c r="AX760" s="62"/>
      <c r="AY760" s="62"/>
      <c r="AZ760" s="62"/>
      <c r="BA760" s="62"/>
      <c r="BB760" s="67"/>
      <c r="BN760" s="61"/>
      <c r="BZ760" s="61"/>
      <c r="CL760" s="61"/>
    </row>
    <row r="761" spans="2:90" ht="15" thickBot="1" x14ac:dyDescent="0.35">
      <c r="B761" s="228"/>
      <c r="C761" s="58"/>
      <c r="D761" s="58"/>
      <c r="E761" s="45" t="s">
        <v>160</v>
      </c>
      <c r="F761" s="298">
        <f>SUM(F754:F760)</f>
        <v>11385000</v>
      </c>
      <c r="G761" s="22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9"/>
      <c r="S761" s="231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30"/>
      <c r="AE761" s="231"/>
      <c r="AF761" s="229"/>
      <c r="AG761" s="229"/>
      <c r="AH761" s="229"/>
      <c r="AI761" s="229"/>
      <c r="AJ761" s="229"/>
      <c r="AK761" s="229"/>
      <c r="AL761" s="229"/>
      <c r="AM761" s="229"/>
      <c r="AN761" s="229"/>
      <c r="AO761" s="229"/>
      <c r="AP761" s="230"/>
      <c r="AQ761" s="231"/>
      <c r="AR761" s="229"/>
      <c r="AS761" s="229"/>
      <c r="AT761" s="229"/>
      <c r="AU761" s="229"/>
      <c r="AV761" s="229"/>
      <c r="AW761" s="229"/>
      <c r="AX761" s="229"/>
      <c r="AY761" s="229"/>
      <c r="AZ761" s="229"/>
      <c r="BA761" s="229"/>
      <c r="BB761" s="230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8"/>
      <c r="BN761" s="59"/>
      <c r="BO761" s="58"/>
      <c r="BP761" s="58"/>
      <c r="BQ761" s="58"/>
      <c r="BR761" s="58"/>
      <c r="BS761" s="58"/>
      <c r="BT761" s="58"/>
      <c r="BU761" s="58"/>
      <c r="BV761" s="58"/>
      <c r="BW761" s="58"/>
      <c r="BX761" s="58"/>
      <c r="BY761" s="58"/>
      <c r="BZ761" s="59"/>
      <c r="CA761" s="58"/>
      <c r="CB761" s="58"/>
      <c r="CC761" s="58"/>
      <c r="CD761" s="58"/>
      <c r="CE761" s="58"/>
      <c r="CF761" s="58"/>
      <c r="CG761" s="58"/>
      <c r="CH761" s="58"/>
      <c r="CI761" s="58"/>
      <c r="CJ761" s="58"/>
      <c r="CK761" s="58"/>
      <c r="CL761" s="59"/>
    </row>
    <row r="762" spans="2:90" x14ac:dyDescent="0.3">
      <c r="B762" s="220" t="s">
        <v>495</v>
      </c>
      <c r="C762" s="56" t="s">
        <v>496</v>
      </c>
      <c r="D762" s="56" t="s">
        <v>112</v>
      </c>
      <c r="E762" s="57"/>
      <c r="F762" s="299"/>
      <c r="G762" s="219"/>
      <c r="H762" s="60"/>
      <c r="I762" s="60"/>
      <c r="J762" s="60"/>
      <c r="K762" s="60"/>
      <c r="L762" s="62"/>
      <c r="M762" s="62"/>
      <c r="N762" s="62"/>
      <c r="O762" s="62"/>
      <c r="P762" s="62"/>
      <c r="Q762" s="62"/>
      <c r="R762" s="67"/>
      <c r="S762" s="221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7"/>
      <c r="AE762" s="221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7"/>
      <c r="AQ762" s="221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7"/>
      <c r="BC762" s="223"/>
      <c r="BD762" s="60"/>
      <c r="BE762" s="60"/>
      <c r="BF762" s="60"/>
      <c r="BG762" s="60"/>
      <c r="BH762" s="60"/>
      <c r="BI762" s="60"/>
      <c r="BJ762" s="60"/>
      <c r="BK762" s="60"/>
      <c r="BL762" s="60"/>
      <c r="BM762" s="60"/>
      <c r="BN762" s="61"/>
      <c r="BO762" s="219"/>
      <c r="BP762" s="60"/>
      <c r="BQ762" s="60"/>
      <c r="BR762" s="60"/>
      <c r="BS762" s="60"/>
      <c r="BT762" s="60"/>
      <c r="BU762" s="60"/>
      <c r="BV762" s="60"/>
      <c r="BW762" s="60"/>
      <c r="BX762" s="60"/>
      <c r="BY762" s="60"/>
      <c r="BZ762" s="61"/>
      <c r="CA762" s="219"/>
      <c r="CB762" s="60"/>
      <c r="CC762" s="60"/>
      <c r="CD762" s="60"/>
      <c r="CE762" s="60"/>
      <c r="CF762" s="60"/>
      <c r="CG762" s="60"/>
      <c r="CH762" s="60"/>
      <c r="CI762" s="60"/>
      <c r="CJ762" s="60"/>
      <c r="CK762" s="60"/>
      <c r="CL762" s="61"/>
    </row>
    <row r="763" spans="2:90" x14ac:dyDescent="0.3">
      <c r="B763" s="219"/>
      <c r="C763" s="60"/>
      <c r="D763" s="60"/>
      <c r="E763" s="61" t="s">
        <v>484</v>
      </c>
      <c r="F763" s="296">
        <v>125000</v>
      </c>
      <c r="G763" s="219"/>
      <c r="H763" s="60"/>
      <c r="I763" s="60"/>
      <c r="J763" s="60"/>
      <c r="K763" s="60"/>
      <c r="L763" s="62"/>
      <c r="M763" s="62"/>
      <c r="N763" s="62"/>
      <c r="O763" s="62"/>
      <c r="P763" s="62"/>
      <c r="Q763" s="62"/>
      <c r="R763" s="67"/>
      <c r="S763" s="223"/>
      <c r="T763" s="62"/>
      <c r="AD763" s="61"/>
      <c r="AG763" s="63"/>
      <c r="AH763" s="63"/>
      <c r="AI763" s="63"/>
      <c r="AJ763" s="63"/>
      <c r="AK763" s="63"/>
      <c r="AL763" s="63"/>
      <c r="AM763" s="63"/>
      <c r="AN763" s="63"/>
      <c r="AO763" s="62"/>
      <c r="AP763" s="67"/>
      <c r="AQ763" s="223"/>
      <c r="AR763" s="62"/>
      <c r="AS763" s="62"/>
      <c r="AT763" s="62"/>
      <c r="AU763" s="62"/>
      <c r="AV763" s="62"/>
      <c r="AW763" s="62"/>
      <c r="AX763" s="62"/>
      <c r="AY763" s="62"/>
      <c r="AZ763" s="62"/>
      <c r="BA763" s="62"/>
      <c r="BB763" s="67"/>
      <c r="BC763" s="223"/>
      <c r="BD763" s="60"/>
      <c r="BE763" s="60"/>
      <c r="BF763" s="60"/>
      <c r="BG763" s="60"/>
      <c r="BH763" s="60"/>
      <c r="BI763" s="60"/>
      <c r="BJ763" s="60"/>
      <c r="BK763" s="60"/>
      <c r="BL763" s="60"/>
      <c r="BM763" s="60"/>
      <c r="BN763" s="61"/>
      <c r="BO763" s="219"/>
      <c r="BP763" s="60"/>
      <c r="BQ763" s="60"/>
      <c r="BR763" s="60"/>
      <c r="BS763" s="60"/>
      <c r="BT763" s="60"/>
      <c r="BU763" s="60"/>
      <c r="BV763" s="60"/>
      <c r="BW763" s="60"/>
      <c r="BX763" s="60"/>
      <c r="BY763" s="60"/>
      <c r="BZ763" s="61"/>
      <c r="CA763" s="219"/>
      <c r="CB763" s="60"/>
      <c r="CC763" s="60"/>
      <c r="CD763" s="60"/>
      <c r="CE763" s="60"/>
      <c r="CF763" s="60"/>
      <c r="CG763" s="60"/>
      <c r="CH763" s="60"/>
      <c r="CI763" s="60"/>
      <c r="CJ763" s="60"/>
      <c r="CK763" s="60"/>
      <c r="CL763" s="61"/>
    </row>
    <row r="764" spans="2:90" x14ac:dyDescent="0.3">
      <c r="B764" s="219"/>
      <c r="C764" s="60"/>
      <c r="D764" s="60"/>
      <c r="E764" s="61" t="s">
        <v>179</v>
      </c>
      <c r="F764" s="296"/>
      <c r="G764" s="219"/>
      <c r="H764" s="60"/>
      <c r="I764" s="60"/>
      <c r="J764" s="60"/>
      <c r="K764" s="60"/>
      <c r="L764" s="62"/>
      <c r="M764" s="62"/>
      <c r="N764" s="62"/>
      <c r="O764" s="62"/>
      <c r="P764" s="62"/>
      <c r="Q764" s="62"/>
      <c r="R764" s="67"/>
      <c r="S764" s="223"/>
      <c r="T764" s="62"/>
      <c r="AD764" s="61"/>
      <c r="AG764" s="62"/>
      <c r="AH764" s="62"/>
      <c r="AI764" s="62"/>
      <c r="AJ764" s="62"/>
      <c r="AK764" s="62"/>
      <c r="AL764" s="62"/>
      <c r="AM764" s="62"/>
      <c r="AN764" s="62"/>
      <c r="AO764" s="63"/>
      <c r="AP764" s="224"/>
      <c r="AQ764" s="223"/>
      <c r="AR764" s="62"/>
      <c r="AS764" s="62"/>
      <c r="AT764" s="62"/>
      <c r="AU764" s="62"/>
      <c r="AV764" s="62"/>
      <c r="AW764" s="62"/>
      <c r="AX764" s="62"/>
      <c r="AY764" s="62"/>
      <c r="AZ764" s="62"/>
      <c r="BA764" s="62"/>
      <c r="BB764" s="67"/>
      <c r="BC764" s="223"/>
      <c r="BD764" s="60"/>
      <c r="BE764" s="60"/>
      <c r="BF764" s="60"/>
      <c r="BG764" s="60"/>
      <c r="BH764" s="60"/>
      <c r="BI764" s="60"/>
      <c r="BJ764" s="60"/>
      <c r="BK764" s="60"/>
      <c r="BL764" s="60"/>
      <c r="BM764" s="60"/>
      <c r="BN764" s="61"/>
      <c r="BO764" s="219"/>
      <c r="BP764" s="60"/>
      <c r="BQ764" s="60"/>
      <c r="BR764" s="60"/>
      <c r="BS764" s="60"/>
      <c r="BT764" s="60"/>
      <c r="BU764" s="60"/>
      <c r="BV764" s="60"/>
      <c r="BW764" s="60"/>
      <c r="BX764" s="60"/>
      <c r="BY764" s="60"/>
      <c r="BZ764" s="61"/>
      <c r="CA764" s="219"/>
      <c r="CB764" s="60"/>
      <c r="CC764" s="60"/>
      <c r="CD764" s="60"/>
      <c r="CE764" s="60"/>
      <c r="CF764" s="60"/>
      <c r="CG764" s="60"/>
      <c r="CH764" s="60"/>
      <c r="CI764" s="60"/>
      <c r="CJ764" s="60"/>
      <c r="CK764" s="60"/>
      <c r="CL764" s="61"/>
    </row>
    <row r="765" spans="2:90" x14ac:dyDescent="0.3">
      <c r="B765" s="219"/>
      <c r="C765" s="60"/>
      <c r="D765" s="60"/>
      <c r="E765" s="61" t="s">
        <v>170</v>
      </c>
      <c r="F765" s="296"/>
      <c r="G765" s="219"/>
      <c r="H765" s="60"/>
      <c r="I765" s="60"/>
      <c r="J765" s="60"/>
      <c r="K765" s="60"/>
      <c r="L765" s="62"/>
      <c r="M765" s="62"/>
      <c r="N765" s="62"/>
      <c r="O765" s="62"/>
      <c r="P765" s="62"/>
      <c r="Q765" s="62"/>
      <c r="R765" s="67"/>
      <c r="S765" s="223"/>
      <c r="T765" s="62"/>
      <c r="AD765" s="61"/>
      <c r="AG765" s="62"/>
      <c r="AH765" s="62"/>
      <c r="AI765" s="62"/>
      <c r="AJ765" s="62"/>
      <c r="AK765" s="62"/>
      <c r="AL765" s="62"/>
      <c r="AM765" s="62"/>
      <c r="AN765" s="62"/>
      <c r="AO765" s="62"/>
      <c r="AP765" s="67"/>
      <c r="AQ765" s="225"/>
      <c r="AR765" s="63"/>
      <c r="AS765" s="62"/>
      <c r="AT765" s="62"/>
      <c r="AU765" s="62"/>
      <c r="AV765" s="62"/>
      <c r="AW765" s="62"/>
      <c r="AX765" s="62"/>
      <c r="AY765" s="62"/>
      <c r="AZ765" s="62"/>
      <c r="BA765" s="62"/>
      <c r="BB765" s="67"/>
      <c r="BC765" s="223"/>
      <c r="BD765" s="60"/>
      <c r="BE765" s="60"/>
      <c r="BF765" s="60"/>
      <c r="BG765" s="60"/>
      <c r="BH765" s="60"/>
      <c r="BI765" s="60"/>
      <c r="BJ765" s="60"/>
      <c r="BK765" s="60"/>
      <c r="BL765" s="60"/>
      <c r="BM765" s="60"/>
      <c r="BN765" s="61"/>
      <c r="BO765" s="219"/>
      <c r="BP765" s="60"/>
      <c r="BQ765" s="60"/>
      <c r="BR765" s="60"/>
      <c r="BS765" s="60"/>
      <c r="BT765" s="60"/>
      <c r="BU765" s="60"/>
      <c r="BV765" s="60"/>
      <c r="BW765" s="60"/>
      <c r="BX765" s="60"/>
      <c r="BY765" s="60"/>
      <c r="BZ765" s="61"/>
      <c r="CA765" s="219"/>
      <c r="CB765" s="60"/>
      <c r="CC765" s="60"/>
      <c r="CD765" s="60"/>
      <c r="CE765" s="60"/>
      <c r="CF765" s="60"/>
      <c r="CG765" s="60"/>
      <c r="CH765" s="60"/>
      <c r="CI765" s="60"/>
      <c r="CJ765" s="60"/>
      <c r="CK765" s="60"/>
      <c r="CL765" s="61"/>
    </row>
    <row r="766" spans="2:90" x14ac:dyDescent="0.3">
      <c r="B766" s="219"/>
      <c r="C766" s="62"/>
      <c r="D766" s="60"/>
      <c r="E766" s="61" t="s">
        <v>180</v>
      </c>
      <c r="F766" s="296">
        <v>5000</v>
      </c>
      <c r="G766" s="219"/>
      <c r="H766" s="60"/>
      <c r="I766" s="60"/>
      <c r="J766" s="60"/>
      <c r="K766" s="60"/>
      <c r="L766" s="62"/>
      <c r="M766" s="62"/>
      <c r="N766" s="62"/>
      <c r="O766" s="62"/>
      <c r="P766" s="62"/>
      <c r="Q766" s="62"/>
      <c r="R766" s="67"/>
      <c r="S766" s="223"/>
      <c r="T766" s="62"/>
      <c r="AD766" s="61"/>
      <c r="AG766" s="62"/>
      <c r="AH766" s="62"/>
      <c r="AI766" s="62"/>
      <c r="AJ766" s="62"/>
      <c r="AK766" s="62"/>
      <c r="AL766" s="62"/>
      <c r="AM766" s="62"/>
      <c r="AN766" s="62"/>
      <c r="AO766" s="62"/>
      <c r="AP766" s="67"/>
      <c r="AQ766" s="223"/>
      <c r="AR766" s="62"/>
      <c r="AS766" s="63"/>
      <c r="AT766" s="62"/>
      <c r="AU766" s="62"/>
      <c r="AV766" s="62"/>
      <c r="AW766" s="62"/>
      <c r="AX766" s="62"/>
      <c r="AY766" s="62"/>
      <c r="AZ766" s="62"/>
      <c r="BA766" s="62"/>
      <c r="BB766" s="67"/>
      <c r="BC766" s="223"/>
      <c r="BD766" s="60"/>
      <c r="BE766" s="60"/>
      <c r="BF766" s="60"/>
      <c r="BG766" s="60"/>
      <c r="BH766" s="60"/>
      <c r="BI766" s="60"/>
      <c r="BJ766" s="60"/>
      <c r="BK766" s="60"/>
      <c r="BL766" s="60"/>
      <c r="BM766" s="60"/>
      <c r="BN766" s="61"/>
      <c r="BO766" s="219"/>
      <c r="BP766" s="60"/>
      <c r="BQ766" s="60"/>
      <c r="BR766" s="60"/>
      <c r="BS766" s="60"/>
      <c r="BT766" s="60"/>
      <c r="BU766" s="60"/>
      <c r="BV766" s="60"/>
      <c r="BW766" s="60"/>
      <c r="BX766" s="60"/>
      <c r="BY766" s="60"/>
      <c r="BZ766" s="61"/>
      <c r="CA766" s="219"/>
      <c r="CB766" s="60"/>
      <c r="CC766" s="60"/>
      <c r="CD766" s="60"/>
      <c r="CE766" s="60"/>
      <c r="CF766" s="60"/>
      <c r="CG766" s="60"/>
      <c r="CH766" s="60"/>
      <c r="CI766" s="60"/>
      <c r="CJ766" s="60"/>
      <c r="CK766" s="60"/>
      <c r="CL766" s="61"/>
    </row>
    <row r="767" spans="2:90" x14ac:dyDescent="0.3">
      <c r="B767" s="219"/>
      <c r="C767" s="62" t="s">
        <v>267</v>
      </c>
      <c r="D767" s="60" t="s">
        <v>113</v>
      </c>
      <c r="E767" s="61"/>
      <c r="F767" s="297"/>
      <c r="G767" s="219"/>
      <c r="H767" s="60"/>
      <c r="I767" s="60"/>
      <c r="J767" s="60"/>
      <c r="K767" s="60"/>
      <c r="L767" s="62"/>
      <c r="M767" s="62"/>
      <c r="N767" s="62"/>
      <c r="O767" s="62"/>
      <c r="P767" s="62"/>
      <c r="Q767" s="62"/>
      <c r="R767" s="67"/>
      <c r="S767" s="223"/>
      <c r="T767" s="62"/>
      <c r="AD767" s="61"/>
      <c r="AG767" s="62"/>
      <c r="AH767" s="62"/>
      <c r="AI767" s="62"/>
      <c r="AJ767" s="62"/>
      <c r="AK767" s="62"/>
      <c r="AL767" s="62"/>
      <c r="AM767" s="62"/>
      <c r="AN767" s="62"/>
      <c r="AO767" s="62"/>
      <c r="AP767" s="67"/>
      <c r="AQ767" s="223"/>
      <c r="AR767" s="62"/>
      <c r="AS767" s="62"/>
      <c r="AT767" s="62"/>
      <c r="AU767" s="62"/>
      <c r="AV767" s="62"/>
      <c r="AW767" s="62"/>
      <c r="AX767" s="62"/>
      <c r="AY767" s="62"/>
      <c r="AZ767" s="62"/>
      <c r="BA767" s="62"/>
      <c r="BB767" s="67"/>
      <c r="BC767" s="223"/>
      <c r="BD767" s="60"/>
      <c r="BE767" s="60"/>
      <c r="BF767" s="60"/>
      <c r="BG767" s="60"/>
      <c r="BH767" s="60"/>
      <c r="BI767" s="60"/>
      <c r="BJ767" s="60"/>
      <c r="BK767" s="60"/>
      <c r="BL767" s="60"/>
      <c r="BM767" s="60"/>
      <c r="BN767" s="61"/>
      <c r="BO767" s="219"/>
      <c r="BP767" s="60"/>
      <c r="BQ767" s="60"/>
      <c r="BR767" s="60"/>
      <c r="BS767" s="60"/>
      <c r="BT767" s="60"/>
      <c r="BU767" s="60"/>
      <c r="BV767" s="60"/>
      <c r="BW767" s="60"/>
      <c r="BX767" s="60"/>
      <c r="BY767" s="60"/>
      <c r="BZ767" s="61"/>
      <c r="CA767" s="219"/>
      <c r="CB767" s="60"/>
      <c r="CC767" s="60"/>
      <c r="CD767" s="60"/>
      <c r="CE767" s="60"/>
      <c r="CF767" s="60"/>
      <c r="CG767" s="60"/>
      <c r="CH767" s="60"/>
      <c r="CI767" s="60"/>
      <c r="CJ767" s="60"/>
      <c r="CK767" s="60"/>
      <c r="CL767" s="61"/>
    </row>
    <row r="768" spans="2:90" x14ac:dyDescent="0.3">
      <c r="B768" s="219"/>
      <c r="C768" s="60" t="s">
        <v>485</v>
      </c>
      <c r="D768" s="60"/>
      <c r="E768" s="61" t="s">
        <v>486</v>
      </c>
      <c r="F768" s="295">
        <v>2380000</v>
      </c>
      <c r="G768" s="219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1"/>
      <c r="S768" s="223"/>
      <c r="T768" s="62"/>
      <c r="AD768" s="61"/>
      <c r="AG768" s="62"/>
      <c r="AH768" s="62"/>
      <c r="AI768" s="62"/>
      <c r="AJ768" s="62"/>
      <c r="AK768" s="62"/>
      <c r="AL768" s="62"/>
      <c r="AM768" s="62"/>
      <c r="AN768" s="62"/>
      <c r="AO768" s="62"/>
      <c r="AP768" s="67"/>
      <c r="AQ768" s="223"/>
      <c r="AR768" s="62"/>
      <c r="AS768" s="62"/>
      <c r="AT768" s="226"/>
      <c r="AU768" s="226"/>
      <c r="AV768" s="226"/>
      <c r="AW768" s="226"/>
      <c r="AX768" s="226"/>
      <c r="AY768" s="226"/>
      <c r="AZ768" s="226"/>
      <c r="BA768" s="226"/>
      <c r="BB768" s="227"/>
      <c r="BN768" s="61"/>
      <c r="BZ768" s="61"/>
      <c r="CL768" s="61"/>
    </row>
    <row r="769" spans="2:90" x14ac:dyDescent="0.3">
      <c r="B769" s="219"/>
      <c r="C769" s="60" t="s">
        <v>487</v>
      </c>
      <c r="D769" s="60"/>
      <c r="E769" s="61"/>
      <c r="F769" s="295"/>
      <c r="G769" s="219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1"/>
      <c r="S769" s="223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7"/>
      <c r="AE769" s="223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7"/>
      <c r="AQ769" s="223"/>
      <c r="AR769" s="62"/>
      <c r="AS769" s="62"/>
      <c r="AT769" s="62"/>
      <c r="AU769" s="62"/>
      <c r="AV769" s="62"/>
      <c r="AW769" s="62"/>
      <c r="AX769" s="62"/>
      <c r="AY769" s="62"/>
      <c r="AZ769" s="62"/>
      <c r="BA769" s="62"/>
      <c r="BB769" s="67"/>
      <c r="BN769" s="61"/>
      <c r="BZ769" s="61"/>
      <c r="CL769" s="61"/>
    </row>
    <row r="770" spans="2:90" x14ac:dyDescent="0.3">
      <c r="B770" s="219"/>
      <c r="C770" s="60" t="s">
        <v>488</v>
      </c>
      <c r="D770" s="60"/>
      <c r="E770" s="61"/>
      <c r="F770" s="295"/>
      <c r="G770" s="219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1"/>
      <c r="S770" s="223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7"/>
      <c r="AE770" s="223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7"/>
      <c r="AQ770" s="223"/>
      <c r="AR770" s="62"/>
      <c r="AS770" s="62"/>
      <c r="AT770" s="62"/>
      <c r="AU770" s="62"/>
      <c r="AV770" s="62"/>
      <c r="AW770" s="62"/>
      <c r="AX770" s="62"/>
      <c r="AY770" s="62"/>
      <c r="AZ770" s="62"/>
      <c r="BA770" s="62"/>
      <c r="BB770" s="67"/>
      <c r="BN770" s="61"/>
      <c r="BZ770" s="61"/>
      <c r="CL770" s="61"/>
    </row>
    <row r="771" spans="2:90" ht="15" thickBot="1" x14ac:dyDescent="0.35">
      <c r="B771" s="228"/>
      <c r="C771" s="58"/>
      <c r="D771" s="58"/>
      <c r="E771" s="45" t="s">
        <v>160</v>
      </c>
      <c r="F771" s="298">
        <f>SUM(F764:F770)</f>
        <v>2385000</v>
      </c>
      <c r="G771" s="22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9"/>
      <c r="S771" s="231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30"/>
      <c r="AE771" s="231"/>
      <c r="AF771" s="229"/>
      <c r="AG771" s="229"/>
      <c r="AH771" s="229"/>
      <c r="AI771" s="229"/>
      <c r="AJ771" s="229"/>
      <c r="AK771" s="229"/>
      <c r="AL771" s="229"/>
      <c r="AM771" s="229"/>
      <c r="AN771" s="229"/>
      <c r="AO771" s="229"/>
      <c r="AP771" s="230"/>
      <c r="AQ771" s="231"/>
      <c r="AR771" s="229"/>
      <c r="AS771" s="229"/>
      <c r="AT771" s="229"/>
      <c r="AU771" s="229"/>
      <c r="AV771" s="229"/>
      <c r="AW771" s="229"/>
      <c r="AX771" s="229"/>
      <c r="AY771" s="229"/>
      <c r="AZ771" s="229"/>
      <c r="BA771" s="229"/>
      <c r="BB771" s="230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8"/>
      <c r="BN771" s="59"/>
      <c r="BO771" s="58"/>
      <c r="BP771" s="58"/>
      <c r="BQ771" s="58"/>
      <c r="BR771" s="58"/>
      <c r="BS771" s="58"/>
      <c r="BT771" s="58"/>
      <c r="BU771" s="58"/>
      <c r="BV771" s="58"/>
      <c r="BW771" s="58"/>
      <c r="BX771" s="58"/>
      <c r="BY771" s="58"/>
      <c r="BZ771" s="59"/>
      <c r="CA771" s="58"/>
      <c r="CB771" s="58"/>
      <c r="CC771" s="58"/>
      <c r="CD771" s="58"/>
      <c r="CE771" s="58"/>
      <c r="CF771" s="58"/>
      <c r="CG771" s="58"/>
      <c r="CH771" s="58"/>
      <c r="CI771" s="58"/>
      <c r="CJ771" s="58"/>
      <c r="CK771" s="58"/>
      <c r="CL771" s="59"/>
    </row>
    <row r="772" spans="2:90" x14ac:dyDescent="0.3">
      <c r="B772" s="220" t="s">
        <v>497</v>
      </c>
      <c r="C772" s="56" t="s">
        <v>498</v>
      </c>
      <c r="D772" s="56" t="s">
        <v>112</v>
      </c>
      <c r="E772" s="57"/>
      <c r="F772" s="299"/>
      <c r="G772" s="219"/>
      <c r="H772" s="60"/>
      <c r="I772" s="60"/>
      <c r="J772" s="60"/>
      <c r="K772" s="60"/>
      <c r="L772" s="62"/>
      <c r="M772" s="62"/>
      <c r="N772" s="62"/>
      <c r="O772" s="62"/>
      <c r="P772" s="62"/>
      <c r="Q772" s="62"/>
      <c r="R772" s="67"/>
      <c r="S772" s="221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7"/>
      <c r="AE772" s="221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7"/>
      <c r="AQ772" s="221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7"/>
      <c r="BC772" s="223"/>
      <c r="BD772" s="60"/>
      <c r="BE772" s="60"/>
      <c r="BF772" s="60"/>
      <c r="BG772" s="60"/>
      <c r="BH772" s="60"/>
      <c r="BI772" s="60"/>
      <c r="BJ772" s="60"/>
      <c r="BK772" s="60"/>
      <c r="BL772" s="60"/>
      <c r="BM772" s="60"/>
      <c r="BN772" s="61"/>
      <c r="BO772" s="219"/>
      <c r="BP772" s="60"/>
      <c r="BQ772" s="60"/>
      <c r="BR772" s="60"/>
      <c r="BS772" s="60"/>
      <c r="BT772" s="60"/>
      <c r="BU772" s="60"/>
      <c r="BV772" s="60"/>
      <c r="BW772" s="60"/>
      <c r="BX772" s="60"/>
      <c r="BY772" s="60"/>
      <c r="BZ772" s="61"/>
      <c r="CA772" s="219"/>
      <c r="CB772" s="60"/>
      <c r="CC772" s="60"/>
      <c r="CD772" s="60"/>
      <c r="CE772" s="60"/>
      <c r="CF772" s="60"/>
      <c r="CG772" s="60"/>
      <c r="CH772" s="60"/>
      <c r="CI772" s="60"/>
      <c r="CJ772" s="60"/>
      <c r="CK772" s="60"/>
      <c r="CL772" s="61"/>
    </row>
    <row r="773" spans="2:90" x14ac:dyDescent="0.3">
      <c r="B773" s="219"/>
      <c r="C773" s="60"/>
      <c r="D773" s="60"/>
      <c r="E773" s="61" t="s">
        <v>484</v>
      </c>
      <c r="F773" s="296">
        <v>237500</v>
      </c>
      <c r="G773" s="219"/>
      <c r="H773" s="60"/>
      <c r="I773" s="60"/>
      <c r="J773" s="60"/>
      <c r="K773" s="60"/>
      <c r="L773" s="62"/>
      <c r="M773" s="62"/>
      <c r="N773" s="62"/>
      <c r="O773" s="62"/>
      <c r="P773" s="62"/>
      <c r="Q773" s="62"/>
      <c r="R773" s="67"/>
      <c r="S773" s="223"/>
      <c r="T773" s="62"/>
      <c r="AD773" s="61"/>
      <c r="AG773" s="63"/>
      <c r="AH773" s="63"/>
      <c r="AI773" s="63"/>
      <c r="AJ773" s="63"/>
      <c r="AK773" s="63"/>
      <c r="AL773" s="63"/>
      <c r="AM773" s="63"/>
      <c r="AN773" s="63"/>
      <c r="AO773" s="62"/>
      <c r="AP773" s="67"/>
      <c r="AQ773" s="223"/>
      <c r="AR773" s="62"/>
      <c r="AS773" s="62"/>
      <c r="AT773" s="62"/>
      <c r="AU773" s="62"/>
      <c r="AV773" s="62"/>
      <c r="AW773" s="62"/>
      <c r="AX773" s="62"/>
      <c r="AY773" s="62"/>
      <c r="AZ773" s="62"/>
      <c r="BA773" s="62"/>
      <c r="BB773" s="67"/>
      <c r="BC773" s="223"/>
      <c r="BD773" s="60"/>
      <c r="BE773" s="60"/>
      <c r="BF773" s="60"/>
      <c r="BG773" s="60"/>
      <c r="BH773" s="60"/>
      <c r="BI773" s="60"/>
      <c r="BJ773" s="60"/>
      <c r="BK773" s="60"/>
      <c r="BL773" s="60"/>
      <c r="BM773" s="60"/>
      <c r="BN773" s="61"/>
      <c r="BO773" s="219"/>
      <c r="BP773" s="60"/>
      <c r="BQ773" s="60"/>
      <c r="BR773" s="60"/>
      <c r="BS773" s="60"/>
      <c r="BT773" s="60"/>
      <c r="BU773" s="60"/>
      <c r="BV773" s="60"/>
      <c r="BW773" s="60"/>
      <c r="BX773" s="60"/>
      <c r="BY773" s="60"/>
      <c r="BZ773" s="61"/>
      <c r="CA773" s="219"/>
      <c r="CB773" s="60"/>
      <c r="CC773" s="60"/>
      <c r="CD773" s="60"/>
      <c r="CE773" s="60"/>
      <c r="CF773" s="60"/>
      <c r="CG773" s="60"/>
      <c r="CH773" s="60"/>
      <c r="CI773" s="60"/>
      <c r="CJ773" s="60"/>
      <c r="CK773" s="60"/>
      <c r="CL773" s="61"/>
    </row>
    <row r="774" spans="2:90" x14ac:dyDescent="0.3">
      <c r="B774" s="219"/>
      <c r="C774" s="60"/>
      <c r="D774" s="60"/>
      <c r="E774" s="61" t="s">
        <v>179</v>
      </c>
      <c r="F774" s="296"/>
      <c r="G774" s="219"/>
      <c r="H774" s="60"/>
      <c r="I774" s="60"/>
      <c r="J774" s="60"/>
      <c r="K774" s="60"/>
      <c r="L774" s="62"/>
      <c r="M774" s="62"/>
      <c r="N774" s="62"/>
      <c r="O774" s="62"/>
      <c r="P774" s="62"/>
      <c r="Q774" s="62"/>
      <c r="R774" s="67"/>
      <c r="S774" s="223"/>
      <c r="T774" s="62"/>
      <c r="AD774" s="61"/>
      <c r="AG774" s="62"/>
      <c r="AH774" s="62"/>
      <c r="AI774" s="62"/>
      <c r="AJ774" s="62"/>
      <c r="AK774" s="62"/>
      <c r="AL774" s="62"/>
      <c r="AM774" s="62"/>
      <c r="AN774" s="62"/>
      <c r="AO774" s="63"/>
      <c r="AP774" s="224"/>
      <c r="AQ774" s="223"/>
      <c r="AR774" s="62"/>
      <c r="AS774" s="62"/>
      <c r="AT774" s="62"/>
      <c r="AU774" s="62"/>
      <c r="AV774" s="62"/>
      <c r="AW774" s="62"/>
      <c r="AX774" s="62"/>
      <c r="AY774" s="62"/>
      <c r="AZ774" s="62"/>
      <c r="BA774" s="62"/>
      <c r="BB774" s="67"/>
      <c r="BC774" s="223"/>
      <c r="BD774" s="60"/>
      <c r="BE774" s="60"/>
      <c r="BF774" s="60"/>
      <c r="BG774" s="60"/>
      <c r="BH774" s="60"/>
      <c r="BI774" s="60"/>
      <c r="BJ774" s="60"/>
      <c r="BK774" s="60"/>
      <c r="BL774" s="60"/>
      <c r="BM774" s="60"/>
      <c r="BN774" s="61"/>
      <c r="BO774" s="219"/>
      <c r="BP774" s="60"/>
      <c r="BQ774" s="60"/>
      <c r="BR774" s="60"/>
      <c r="BS774" s="60"/>
      <c r="BT774" s="60"/>
      <c r="BU774" s="60"/>
      <c r="BV774" s="60"/>
      <c r="BW774" s="60"/>
      <c r="BX774" s="60"/>
      <c r="BY774" s="60"/>
      <c r="BZ774" s="61"/>
      <c r="CA774" s="219"/>
      <c r="CB774" s="60"/>
      <c r="CC774" s="60"/>
      <c r="CD774" s="60"/>
      <c r="CE774" s="60"/>
      <c r="CF774" s="60"/>
      <c r="CG774" s="60"/>
      <c r="CH774" s="60"/>
      <c r="CI774" s="60"/>
      <c r="CJ774" s="60"/>
      <c r="CK774" s="60"/>
      <c r="CL774" s="61"/>
    </row>
    <row r="775" spans="2:90" x14ac:dyDescent="0.3">
      <c r="B775" s="219"/>
      <c r="C775" s="60"/>
      <c r="D775" s="60"/>
      <c r="E775" s="61" t="s">
        <v>170</v>
      </c>
      <c r="F775" s="296"/>
      <c r="G775" s="219"/>
      <c r="H775" s="60"/>
      <c r="I775" s="60"/>
      <c r="J775" s="60"/>
      <c r="K775" s="60"/>
      <c r="L775" s="62"/>
      <c r="M775" s="62"/>
      <c r="N775" s="62"/>
      <c r="O775" s="62"/>
      <c r="P775" s="62"/>
      <c r="Q775" s="62"/>
      <c r="R775" s="67"/>
      <c r="S775" s="223"/>
      <c r="T775" s="62"/>
      <c r="AD775" s="61"/>
      <c r="AG775" s="62"/>
      <c r="AH775" s="62"/>
      <c r="AI775" s="62"/>
      <c r="AJ775" s="62"/>
      <c r="AK775" s="62"/>
      <c r="AL775" s="62"/>
      <c r="AM775" s="62"/>
      <c r="AN775" s="62"/>
      <c r="AO775" s="62"/>
      <c r="AP775" s="67"/>
      <c r="AQ775" s="225"/>
      <c r="AR775" s="63"/>
      <c r="AS775" s="62"/>
      <c r="AT775" s="62"/>
      <c r="AU775" s="62"/>
      <c r="AV775" s="62"/>
      <c r="AW775" s="62"/>
      <c r="AX775" s="62"/>
      <c r="AY775" s="62"/>
      <c r="AZ775" s="62"/>
      <c r="BA775" s="62"/>
      <c r="BB775" s="67"/>
      <c r="BC775" s="223"/>
      <c r="BD775" s="60"/>
      <c r="BE775" s="60"/>
      <c r="BF775" s="60"/>
      <c r="BG775" s="60"/>
      <c r="BH775" s="60"/>
      <c r="BI775" s="60"/>
      <c r="BJ775" s="60"/>
      <c r="BK775" s="60"/>
      <c r="BL775" s="60"/>
      <c r="BM775" s="60"/>
      <c r="BN775" s="61"/>
      <c r="BO775" s="219"/>
      <c r="BP775" s="60"/>
      <c r="BQ775" s="60"/>
      <c r="BR775" s="60"/>
      <c r="BS775" s="60"/>
      <c r="BT775" s="60"/>
      <c r="BU775" s="60"/>
      <c r="BV775" s="60"/>
      <c r="BW775" s="60"/>
      <c r="BX775" s="60"/>
      <c r="BY775" s="60"/>
      <c r="BZ775" s="61"/>
      <c r="CA775" s="219"/>
      <c r="CB775" s="60"/>
      <c r="CC775" s="60"/>
      <c r="CD775" s="60"/>
      <c r="CE775" s="60"/>
      <c r="CF775" s="60"/>
      <c r="CG775" s="60"/>
      <c r="CH775" s="60"/>
      <c r="CI775" s="60"/>
      <c r="CJ775" s="60"/>
      <c r="CK775" s="60"/>
      <c r="CL775" s="61"/>
    </row>
    <row r="776" spans="2:90" x14ac:dyDescent="0.3">
      <c r="B776" s="219"/>
      <c r="C776" s="62"/>
      <c r="D776" s="60"/>
      <c r="E776" s="61" t="s">
        <v>180</v>
      </c>
      <c r="F776" s="296">
        <v>5000</v>
      </c>
      <c r="G776" s="219"/>
      <c r="H776" s="60"/>
      <c r="I776" s="60"/>
      <c r="J776" s="60"/>
      <c r="K776" s="60"/>
      <c r="L776" s="62"/>
      <c r="M776" s="62"/>
      <c r="N776" s="62"/>
      <c r="O776" s="62"/>
      <c r="P776" s="62"/>
      <c r="Q776" s="62"/>
      <c r="R776" s="67"/>
      <c r="S776" s="223"/>
      <c r="T776" s="62"/>
      <c r="AD776" s="61"/>
      <c r="AG776" s="62"/>
      <c r="AH776" s="62"/>
      <c r="AI776" s="62"/>
      <c r="AJ776" s="62"/>
      <c r="AK776" s="62"/>
      <c r="AL776" s="62"/>
      <c r="AM776" s="62"/>
      <c r="AN776" s="62"/>
      <c r="AO776" s="62"/>
      <c r="AP776" s="67"/>
      <c r="AQ776" s="223"/>
      <c r="AR776" s="62"/>
      <c r="AS776" s="63"/>
      <c r="AT776" s="62"/>
      <c r="AU776" s="62"/>
      <c r="AV776" s="62"/>
      <c r="AW776" s="62"/>
      <c r="AX776" s="62"/>
      <c r="AY776" s="62"/>
      <c r="AZ776" s="62"/>
      <c r="BA776" s="62"/>
      <c r="BB776" s="67"/>
      <c r="BC776" s="223"/>
      <c r="BD776" s="60"/>
      <c r="BE776" s="60"/>
      <c r="BF776" s="60"/>
      <c r="BG776" s="60"/>
      <c r="BH776" s="60"/>
      <c r="BI776" s="60"/>
      <c r="BJ776" s="60"/>
      <c r="BK776" s="60"/>
      <c r="BL776" s="60"/>
      <c r="BM776" s="60"/>
      <c r="BN776" s="61"/>
      <c r="BO776" s="219"/>
      <c r="BP776" s="60"/>
      <c r="BQ776" s="60"/>
      <c r="BR776" s="60"/>
      <c r="BS776" s="60"/>
      <c r="BT776" s="60"/>
      <c r="BU776" s="60"/>
      <c r="BV776" s="60"/>
      <c r="BW776" s="60"/>
      <c r="BX776" s="60"/>
      <c r="BY776" s="60"/>
      <c r="BZ776" s="61"/>
      <c r="CA776" s="219"/>
      <c r="CB776" s="60"/>
      <c r="CC776" s="60"/>
      <c r="CD776" s="60"/>
      <c r="CE776" s="60"/>
      <c r="CF776" s="60"/>
      <c r="CG776" s="60"/>
      <c r="CH776" s="60"/>
      <c r="CI776" s="60"/>
      <c r="CJ776" s="60"/>
      <c r="CK776" s="60"/>
      <c r="CL776" s="61"/>
    </row>
    <row r="777" spans="2:90" x14ac:dyDescent="0.3">
      <c r="B777" s="219"/>
      <c r="C777" s="62" t="s">
        <v>267</v>
      </c>
      <c r="D777" s="60" t="s">
        <v>113</v>
      </c>
      <c r="E777" s="61"/>
      <c r="F777" s="297"/>
      <c r="G777" s="219"/>
      <c r="H777" s="60"/>
      <c r="I777" s="60"/>
      <c r="J777" s="60"/>
      <c r="K777" s="60"/>
      <c r="L777" s="62"/>
      <c r="M777" s="62"/>
      <c r="N777" s="62"/>
      <c r="O777" s="62"/>
      <c r="P777" s="62"/>
      <c r="Q777" s="62"/>
      <c r="R777" s="67"/>
      <c r="S777" s="223"/>
      <c r="T777" s="62"/>
      <c r="AD777" s="61"/>
      <c r="AG777" s="62"/>
      <c r="AH777" s="62"/>
      <c r="AI777" s="62"/>
      <c r="AJ777" s="62"/>
      <c r="AK777" s="62"/>
      <c r="AL777" s="62"/>
      <c r="AM777" s="62"/>
      <c r="AN777" s="62"/>
      <c r="AO777" s="62"/>
      <c r="AP777" s="67"/>
      <c r="AQ777" s="223"/>
      <c r="AR777" s="62"/>
      <c r="AS777" s="62"/>
      <c r="AT777" s="62"/>
      <c r="AU777" s="62"/>
      <c r="AV777" s="62"/>
      <c r="AW777" s="62"/>
      <c r="AX777" s="62"/>
      <c r="AY777" s="62"/>
      <c r="AZ777" s="62"/>
      <c r="BA777" s="62"/>
      <c r="BB777" s="67"/>
      <c r="BC777" s="223"/>
      <c r="BD777" s="60"/>
      <c r="BE777" s="60"/>
      <c r="BF777" s="60"/>
      <c r="BG777" s="60"/>
      <c r="BH777" s="60"/>
      <c r="BI777" s="60"/>
      <c r="BJ777" s="60"/>
      <c r="BK777" s="60"/>
      <c r="BL777" s="60"/>
      <c r="BM777" s="60"/>
      <c r="BN777" s="61"/>
      <c r="BO777" s="219"/>
      <c r="BP777" s="60"/>
      <c r="BQ777" s="60"/>
      <c r="BR777" s="60"/>
      <c r="BS777" s="60"/>
      <c r="BT777" s="60"/>
      <c r="BU777" s="60"/>
      <c r="BV777" s="60"/>
      <c r="BW777" s="60"/>
      <c r="BX777" s="60"/>
      <c r="BY777" s="60"/>
      <c r="BZ777" s="61"/>
      <c r="CA777" s="219"/>
      <c r="CB777" s="60"/>
      <c r="CC777" s="60"/>
      <c r="CD777" s="60"/>
      <c r="CE777" s="60"/>
      <c r="CF777" s="60"/>
      <c r="CG777" s="60"/>
      <c r="CH777" s="60"/>
      <c r="CI777" s="60"/>
      <c r="CJ777" s="60"/>
      <c r="CK777" s="60"/>
      <c r="CL777" s="61"/>
    </row>
    <row r="778" spans="2:90" x14ac:dyDescent="0.3">
      <c r="B778" s="219"/>
      <c r="C778" s="60" t="s">
        <v>485</v>
      </c>
      <c r="D778" s="60"/>
      <c r="E778" s="61" t="s">
        <v>486</v>
      </c>
      <c r="F778" s="295">
        <v>5250000</v>
      </c>
      <c r="G778" s="219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1"/>
      <c r="S778" s="223"/>
      <c r="T778" s="62"/>
      <c r="AD778" s="61"/>
      <c r="AG778" s="62"/>
      <c r="AH778" s="62"/>
      <c r="AI778" s="62"/>
      <c r="AJ778" s="62"/>
      <c r="AK778" s="62"/>
      <c r="AL778" s="62"/>
      <c r="AM778" s="62"/>
      <c r="AN778" s="62"/>
      <c r="AO778" s="62"/>
      <c r="AP778" s="67"/>
      <c r="AQ778" s="223"/>
      <c r="AR778" s="62"/>
      <c r="AS778" s="62"/>
      <c r="AT778" s="226"/>
      <c r="AU778" s="226"/>
      <c r="AV778" s="226"/>
      <c r="AW778" s="226"/>
      <c r="AX778" s="226"/>
      <c r="AY778" s="226"/>
      <c r="AZ778" s="226"/>
      <c r="BA778" s="226"/>
      <c r="BB778" s="227"/>
      <c r="BN778" s="61"/>
      <c r="BZ778" s="61"/>
      <c r="CL778" s="61"/>
    </row>
    <row r="779" spans="2:90" x14ac:dyDescent="0.3">
      <c r="B779" s="219"/>
      <c r="C779" s="60" t="s">
        <v>487</v>
      </c>
      <c r="D779" s="60"/>
      <c r="E779" s="61"/>
      <c r="F779" s="295"/>
      <c r="G779" s="219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1"/>
      <c r="S779" s="223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7"/>
      <c r="AE779" s="223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7"/>
      <c r="AQ779" s="223"/>
      <c r="AR779" s="62"/>
      <c r="AS779" s="62"/>
      <c r="AT779" s="62"/>
      <c r="AU779" s="62"/>
      <c r="AV779" s="62"/>
      <c r="AW779" s="62"/>
      <c r="AX779" s="62"/>
      <c r="AY779" s="62"/>
      <c r="AZ779" s="62"/>
      <c r="BA779" s="62"/>
      <c r="BB779" s="67"/>
      <c r="BN779" s="61"/>
      <c r="BZ779" s="61"/>
      <c r="CL779" s="61"/>
    </row>
    <row r="780" spans="2:90" x14ac:dyDescent="0.3">
      <c r="B780" s="219"/>
      <c r="C780" s="60" t="s">
        <v>488</v>
      </c>
      <c r="D780" s="60"/>
      <c r="E780" s="61"/>
      <c r="F780" s="295"/>
      <c r="G780" s="219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1"/>
      <c r="S780" s="223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7"/>
      <c r="AE780" s="223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7"/>
      <c r="AQ780" s="223"/>
      <c r="AR780" s="62"/>
      <c r="AS780" s="62"/>
      <c r="AT780" s="62"/>
      <c r="AU780" s="62"/>
      <c r="AV780" s="62"/>
      <c r="AW780" s="62"/>
      <c r="AX780" s="62"/>
      <c r="AY780" s="62"/>
      <c r="AZ780" s="62"/>
      <c r="BA780" s="62"/>
      <c r="BB780" s="67"/>
      <c r="BN780" s="61"/>
      <c r="BZ780" s="61"/>
      <c r="CL780" s="61"/>
    </row>
    <row r="781" spans="2:90" ht="15" thickBot="1" x14ac:dyDescent="0.35">
      <c r="B781" s="228"/>
      <c r="C781" s="58"/>
      <c r="D781" s="58"/>
      <c r="E781" s="45" t="s">
        <v>160</v>
      </c>
      <c r="F781" s="298">
        <f>SUM(F774:F780)</f>
        <v>5255000</v>
      </c>
      <c r="G781" s="22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9"/>
      <c r="S781" s="231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30"/>
      <c r="AE781" s="231"/>
      <c r="AF781" s="229"/>
      <c r="AG781" s="229"/>
      <c r="AH781" s="229"/>
      <c r="AI781" s="229"/>
      <c r="AJ781" s="229"/>
      <c r="AK781" s="229"/>
      <c r="AL781" s="229"/>
      <c r="AM781" s="229"/>
      <c r="AN781" s="229"/>
      <c r="AO781" s="229"/>
      <c r="AP781" s="230"/>
      <c r="AQ781" s="231"/>
      <c r="AR781" s="229"/>
      <c r="AS781" s="229"/>
      <c r="AT781" s="229"/>
      <c r="AU781" s="229"/>
      <c r="AV781" s="229"/>
      <c r="AW781" s="229"/>
      <c r="AX781" s="229"/>
      <c r="AY781" s="229"/>
      <c r="AZ781" s="229"/>
      <c r="BA781" s="229"/>
      <c r="BB781" s="230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  <c r="BM781" s="58"/>
      <c r="BN781" s="59"/>
      <c r="BO781" s="58"/>
      <c r="BP781" s="58"/>
      <c r="BQ781" s="58"/>
      <c r="BR781" s="58"/>
      <c r="BS781" s="58"/>
      <c r="BT781" s="58"/>
      <c r="BU781" s="58"/>
      <c r="BV781" s="58"/>
      <c r="BW781" s="58"/>
      <c r="BX781" s="58"/>
      <c r="BY781" s="58"/>
      <c r="BZ781" s="59"/>
      <c r="CA781" s="58"/>
      <c r="CB781" s="58"/>
      <c r="CC781" s="58"/>
      <c r="CD781" s="58"/>
      <c r="CE781" s="58"/>
      <c r="CF781" s="58"/>
      <c r="CG781" s="58"/>
      <c r="CH781" s="58"/>
      <c r="CI781" s="58"/>
      <c r="CJ781" s="58"/>
      <c r="CK781" s="58"/>
      <c r="CL781" s="59"/>
    </row>
    <row r="782" spans="2:90" x14ac:dyDescent="0.3">
      <c r="B782" s="220">
        <v>6</v>
      </c>
      <c r="C782" s="56" t="s">
        <v>499</v>
      </c>
      <c r="D782" s="56" t="s">
        <v>112</v>
      </c>
      <c r="E782" s="57"/>
      <c r="F782" s="295"/>
      <c r="G782" s="219"/>
      <c r="H782" s="60"/>
      <c r="I782" s="60"/>
      <c r="J782" s="60"/>
      <c r="K782" s="60"/>
      <c r="L782" s="62"/>
      <c r="M782" s="62"/>
      <c r="N782" s="62"/>
      <c r="O782" s="62"/>
      <c r="P782" s="62"/>
      <c r="Q782" s="62"/>
      <c r="R782" s="67"/>
      <c r="S782" s="221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7"/>
      <c r="AE782" s="221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7"/>
      <c r="AQ782" s="221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7"/>
      <c r="BC782" s="223"/>
      <c r="BD782" s="60"/>
      <c r="BE782" s="60"/>
      <c r="BF782" s="60"/>
      <c r="BG782" s="60"/>
      <c r="BH782" s="60"/>
      <c r="BI782" s="60"/>
      <c r="BJ782" s="60"/>
      <c r="BK782" s="60"/>
      <c r="BL782" s="60"/>
      <c r="BM782" s="60"/>
      <c r="BN782" s="61"/>
      <c r="BO782" s="219"/>
      <c r="BP782" s="60"/>
      <c r="BQ782" s="60"/>
      <c r="BR782" s="60"/>
      <c r="BS782" s="60"/>
      <c r="BT782" s="60"/>
      <c r="BU782" s="60"/>
      <c r="BV782" s="60"/>
      <c r="BW782" s="60"/>
      <c r="BX782" s="60"/>
      <c r="BY782" s="60"/>
      <c r="BZ782" s="61"/>
      <c r="CA782" s="219"/>
      <c r="CB782" s="60"/>
      <c r="CC782" s="60"/>
      <c r="CD782" s="60"/>
      <c r="CE782" s="60"/>
      <c r="CF782" s="60"/>
      <c r="CG782" s="60"/>
      <c r="CH782" s="60"/>
      <c r="CI782" s="60"/>
      <c r="CJ782" s="60"/>
      <c r="CK782" s="60"/>
      <c r="CL782" s="61"/>
    </row>
    <row r="783" spans="2:90" x14ac:dyDescent="0.3">
      <c r="B783" s="219"/>
      <c r="C783" s="60"/>
      <c r="D783" s="60"/>
      <c r="E783" s="61" t="s">
        <v>484</v>
      </c>
      <c r="F783" s="296">
        <v>312500</v>
      </c>
      <c r="G783" s="219"/>
      <c r="H783" s="60"/>
      <c r="I783" s="60"/>
      <c r="J783" s="60"/>
      <c r="K783" s="60"/>
      <c r="L783" s="62"/>
      <c r="M783" s="62"/>
      <c r="N783" s="62"/>
      <c r="O783" s="62"/>
      <c r="P783" s="62"/>
      <c r="Q783" s="62"/>
      <c r="R783" s="67"/>
      <c r="S783" s="223"/>
      <c r="T783" s="62"/>
      <c r="AD783" s="61"/>
      <c r="AG783" s="63"/>
      <c r="AH783" s="63"/>
      <c r="AI783" s="63"/>
      <c r="AJ783" s="63"/>
      <c r="AK783" s="63"/>
      <c r="AL783" s="63"/>
      <c r="AM783" s="63"/>
      <c r="AN783" s="63"/>
      <c r="AO783" s="62"/>
      <c r="AP783" s="67"/>
      <c r="AQ783" s="223"/>
      <c r="AR783" s="62"/>
      <c r="AS783" s="62"/>
      <c r="AT783" s="62"/>
      <c r="AU783" s="62"/>
      <c r="AV783" s="62"/>
      <c r="AW783" s="62"/>
      <c r="AX783" s="62"/>
      <c r="AY783" s="62"/>
      <c r="AZ783" s="62"/>
      <c r="BA783" s="62"/>
      <c r="BB783" s="67"/>
      <c r="BC783" s="223"/>
      <c r="BD783" s="60"/>
      <c r="BE783" s="60"/>
      <c r="BF783" s="60"/>
      <c r="BG783" s="60"/>
      <c r="BH783" s="60"/>
      <c r="BI783" s="60"/>
      <c r="BJ783" s="60"/>
      <c r="BK783" s="60"/>
      <c r="BL783" s="60"/>
      <c r="BM783" s="60"/>
      <c r="BN783" s="61"/>
      <c r="BO783" s="219"/>
      <c r="BP783" s="60"/>
      <c r="BQ783" s="60"/>
      <c r="BR783" s="60"/>
      <c r="BS783" s="60"/>
      <c r="BT783" s="60"/>
      <c r="BU783" s="60"/>
      <c r="BV783" s="60"/>
      <c r="BW783" s="60"/>
      <c r="BX783" s="60"/>
      <c r="BY783" s="60"/>
      <c r="BZ783" s="61"/>
      <c r="CA783" s="219"/>
      <c r="CB783" s="60"/>
      <c r="CC783" s="60"/>
      <c r="CD783" s="60"/>
      <c r="CE783" s="60"/>
      <c r="CF783" s="60"/>
      <c r="CG783" s="60"/>
      <c r="CH783" s="60"/>
      <c r="CI783" s="60"/>
      <c r="CJ783" s="60"/>
      <c r="CK783" s="60"/>
      <c r="CL783" s="61"/>
    </row>
    <row r="784" spans="2:90" x14ac:dyDescent="0.3">
      <c r="B784" s="219"/>
      <c r="C784" s="60"/>
      <c r="D784" s="60"/>
      <c r="E784" s="61" t="s">
        <v>179</v>
      </c>
      <c r="F784" s="296"/>
      <c r="G784" s="219"/>
      <c r="H784" s="60"/>
      <c r="I784" s="60"/>
      <c r="J784" s="60"/>
      <c r="K784" s="60"/>
      <c r="L784" s="62"/>
      <c r="M784" s="62"/>
      <c r="N784" s="62"/>
      <c r="O784" s="62"/>
      <c r="P784" s="62"/>
      <c r="Q784" s="62"/>
      <c r="R784" s="67"/>
      <c r="S784" s="223"/>
      <c r="T784" s="62"/>
      <c r="AD784" s="61"/>
      <c r="AG784" s="62"/>
      <c r="AH784" s="62"/>
      <c r="AI784" s="62"/>
      <c r="AJ784" s="62"/>
      <c r="AK784" s="62"/>
      <c r="AL784" s="62"/>
      <c r="AM784" s="62"/>
      <c r="AN784" s="62"/>
      <c r="AO784" s="63"/>
      <c r="AP784" s="224"/>
      <c r="AQ784" s="223"/>
      <c r="AR784" s="62"/>
      <c r="AS784" s="62"/>
      <c r="AT784" s="62"/>
      <c r="AU784" s="62"/>
      <c r="AV784" s="62"/>
      <c r="AW784" s="62"/>
      <c r="AX784" s="62"/>
      <c r="AY784" s="62"/>
      <c r="AZ784" s="62"/>
      <c r="BA784" s="62"/>
      <c r="BB784" s="67"/>
      <c r="BC784" s="223"/>
      <c r="BD784" s="60"/>
      <c r="BE784" s="60"/>
      <c r="BF784" s="60"/>
      <c r="BG784" s="60"/>
      <c r="BH784" s="60"/>
      <c r="BI784" s="60"/>
      <c r="BJ784" s="60"/>
      <c r="BK784" s="60"/>
      <c r="BL784" s="60"/>
      <c r="BM784" s="60"/>
      <c r="BN784" s="61"/>
      <c r="BO784" s="219"/>
      <c r="BP784" s="60"/>
      <c r="BQ784" s="60"/>
      <c r="BR784" s="60"/>
      <c r="BS784" s="60"/>
      <c r="BT784" s="60"/>
      <c r="BU784" s="60"/>
      <c r="BV784" s="60"/>
      <c r="BW784" s="60"/>
      <c r="BX784" s="60"/>
      <c r="BY784" s="60"/>
      <c r="BZ784" s="61"/>
      <c r="CA784" s="219"/>
      <c r="CB784" s="60"/>
      <c r="CC784" s="60"/>
      <c r="CD784" s="60"/>
      <c r="CE784" s="60"/>
      <c r="CF784" s="60"/>
      <c r="CG784" s="60"/>
      <c r="CH784" s="60"/>
      <c r="CI784" s="60"/>
      <c r="CJ784" s="60"/>
      <c r="CK784" s="60"/>
      <c r="CL784" s="61"/>
    </row>
    <row r="785" spans="2:90" x14ac:dyDescent="0.3">
      <c r="B785" s="219"/>
      <c r="C785" s="60"/>
      <c r="D785" s="60"/>
      <c r="E785" s="61" t="s">
        <v>170</v>
      </c>
      <c r="F785" s="296"/>
      <c r="G785" s="219"/>
      <c r="H785" s="60"/>
      <c r="I785" s="60"/>
      <c r="J785" s="60"/>
      <c r="K785" s="60"/>
      <c r="L785" s="62"/>
      <c r="M785" s="62"/>
      <c r="N785" s="62"/>
      <c r="O785" s="62"/>
      <c r="P785" s="62"/>
      <c r="Q785" s="62"/>
      <c r="R785" s="67"/>
      <c r="S785" s="223"/>
      <c r="T785" s="62"/>
      <c r="AD785" s="61"/>
      <c r="AG785" s="62"/>
      <c r="AH785" s="62"/>
      <c r="AI785" s="62"/>
      <c r="AJ785" s="62"/>
      <c r="AK785" s="62"/>
      <c r="AL785" s="62"/>
      <c r="AM785" s="62"/>
      <c r="AN785" s="62"/>
      <c r="AO785" s="62"/>
      <c r="AP785" s="67"/>
      <c r="AQ785" s="225"/>
      <c r="AR785" s="63"/>
      <c r="AS785" s="62"/>
      <c r="AT785" s="62"/>
      <c r="AU785" s="62"/>
      <c r="AV785" s="62"/>
      <c r="AW785" s="62"/>
      <c r="AX785" s="62"/>
      <c r="AY785" s="62"/>
      <c r="AZ785" s="62"/>
      <c r="BA785" s="62"/>
      <c r="BB785" s="67"/>
      <c r="BC785" s="223"/>
      <c r="BD785" s="60"/>
      <c r="BE785" s="60"/>
      <c r="BF785" s="60"/>
      <c r="BG785" s="60"/>
      <c r="BH785" s="60"/>
      <c r="BI785" s="60"/>
      <c r="BJ785" s="60"/>
      <c r="BK785" s="60"/>
      <c r="BL785" s="60"/>
      <c r="BM785" s="60"/>
      <c r="BN785" s="61"/>
      <c r="BO785" s="219"/>
      <c r="BP785" s="60"/>
      <c r="BQ785" s="60"/>
      <c r="BR785" s="60"/>
      <c r="BS785" s="60"/>
      <c r="BT785" s="60"/>
      <c r="BU785" s="60"/>
      <c r="BV785" s="60"/>
      <c r="BW785" s="60"/>
      <c r="BX785" s="60"/>
      <c r="BY785" s="60"/>
      <c r="BZ785" s="61"/>
      <c r="CA785" s="219"/>
      <c r="CB785" s="60"/>
      <c r="CC785" s="60"/>
      <c r="CD785" s="60"/>
      <c r="CE785" s="60"/>
      <c r="CF785" s="60"/>
      <c r="CG785" s="60"/>
      <c r="CH785" s="60"/>
      <c r="CI785" s="60"/>
      <c r="CJ785" s="60"/>
      <c r="CK785" s="60"/>
      <c r="CL785" s="61"/>
    </row>
    <row r="786" spans="2:90" x14ac:dyDescent="0.3">
      <c r="B786" s="219"/>
      <c r="C786" s="62"/>
      <c r="D786" s="60"/>
      <c r="E786" s="61" t="s">
        <v>180</v>
      </c>
      <c r="F786" s="296">
        <v>5000</v>
      </c>
      <c r="G786" s="219"/>
      <c r="H786" s="60"/>
      <c r="I786" s="60"/>
      <c r="J786" s="60"/>
      <c r="K786" s="60"/>
      <c r="L786" s="62"/>
      <c r="M786" s="62"/>
      <c r="N786" s="62"/>
      <c r="O786" s="62"/>
      <c r="P786" s="62"/>
      <c r="Q786" s="62"/>
      <c r="R786" s="67"/>
      <c r="S786" s="223"/>
      <c r="T786" s="62"/>
      <c r="AD786" s="61"/>
      <c r="AG786" s="62"/>
      <c r="AH786" s="62"/>
      <c r="AI786" s="62"/>
      <c r="AJ786" s="62"/>
      <c r="AK786" s="62"/>
      <c r="AL786" s="62"/>
      <c r="AM786" s="62"/>
      <c r="AN786" s="62"/>
      <c r="AO786" s="62"/>
      <c r="AP786" s="67"/>
      <c r="AQ786" s="223"/>
      <c r="AR786" s="62"/>
      <c r="AS786" s="63"/>
      <c r="AT786" s="62"/>
      <c r="AU786" s="62"/>
      <c r="AV786" s="62"/>
      <c r="AW786" s="62"/>
      <c r="AX786" s="62"/>
      <c r="AY786" s="62"/>
      <c r="AZ786" s="62"/>
      <c r="BA786" s="62"/>
      <c r="BB786" s="67"/>
      <c r="BC786" s="223"/>
      <c r="BD786" s="60"/>
      <c r="BE786" s="60"/>
      <c r="BF786" s="60"/>
      <c r="BG786" s="60"/>
      <c r="BH786" s="60"/>
      <c r="BI786" s="60"/>
      <c r="BJ786" s="60"/>
      <c r="BK786" s="60"/>
      <c r="BL786" s="60"/>
      <c r="BM786" s="60"/>
      <c r="BN786" s="61"/>
      <c r="BO786" s="219"/>
      <c r="BP786" s="60"/>
      <c r="BQ786" s="60"/>
      <c r="BR786" s="60"/>
      <c r="BS786" s="60"/>
      <c r="BT786" s="60"/>
      <c r="BU786" s="60"/>
      <c r="BV786" s="60"/>
      <c r="BW786" s="60"/>
      <c r="BX786" s="60"/>
      <c r="BY786" s="60"/>
      <c r="BZ786" s="61"/>
      <c r="CA786" s="219"/>
      <c r="CB786" s="60"/>
      <c r="CC786" s="60"/>
      <c r="CD786" s="60"/>
      <c r="CE786" s="60"/>
      <c r="CF786" s="60"/>
      <c r="CG786" s="60"/>
      <c r="CH786" s="60"/>
      <c r="CI786" s="60"/>
      <c r="CJ786" s="60"/>
      <c r="CK786" s="60"/>
      <c r="CL786" s="61"/>
    </row>
    <row r="787" spans="2:90" x14ac:dyDescent="0.3">
      <c r="B787" s="219"/>
      <c r="C787" s="62" t="s">
        <v>267</v>
      </c>
      <c r="D787" s="60" t="s">
        <v>113</v>
      </c>
      <c r="E787" s="61"/>
      <c r="F787" s="297"/>
      <c r="G787" s="219"/>
      <c r="H787" s="60"/>
      <c r="I787" s="60"/>
      <c r="J787" s="60"/>
      <c r="K787" s="60"/>
      <c r="L787" s="62"/>
      <c r="M787" s="62"/>
      <c r="N787" s="62"/>
      <c r="O787" s="62"/>
      <c r="P787" s="62"/>
      <c r="Q787" s="62"/>
      <c r="R787" s="67"/>
      <c r="S787" s="223"/>
      <c r="T787" s="62"/>
      <c r="AD787" s="61"/>
      <c r="AG787" s="62"/>
      <c r="AH787" s="62"/>
      <c r="AI787" s="62"/>
      <c r="AJ787" s="62"/>
      <c r="AK787" s="62"/>
      <c r="AL787" s="62"/>
      <c r="AM787" s="62"/>
      <c r="AN787" s="62"/>
      <c r="AO787" s="62"/>
      <c r="AP787" s="67"/>
      <c r="AQ787" s="223"/>
      <c r="AR787" s="62"/>
      <c r="AS787" s="62"/>
      <c r="AT787" s="62"/>
      <c r="AU787" s="62"/>
      <c r="AV787" s="62"/>
      <c r="AW787" s="62"/>
      <c r="AX787" s="62"/>
      <c r="AY787" s="62"/>
      <c r="AZ787" s="62"/>
      <c r="BA787" s="62"/>
      <c r="BB787" s="67"/>
      <c r="BC787" s="223"/>
      <c r="BD787" s="60"/>
      <c r="BE787" s="60"/>
      <c r="BF787" s="60"/>
      <c r="BG787" s="60"/>
      <c r="BH787" s="60"/>
      <c r="BI787" s="60"/>
      <c r="BJ787" s="60"/>
      <c r="BK787" s="60"/>
      <c r="BL787" s="60"/>
      <c r="BM787" s="60"/>
      <c r="BN787" s="61"/>
      <c r="BO787" s="219"/>
      <c r="BP787" s="60"/>
      <c r="BQ787" s="60"/>
      <c r="BR787" s="60"/>
      <c r="BS787" s="60"/>
      <c r="BT787" s="60"/>
      <c r="BU787" s="60"/>
      <c r="BV787" s="60"/>
      <c r="BW787" s="60"/>
      <c r="BX787" s="60"/>
      <c r="BY787" s="60"/>
      <c r="BZ787" s="61"/>
      <c r="CA787" s="219"/>
      <c r="CB787" s="60"/>
      <c r="CC787" s="60"/>
      <c r="CD787" s="60"/>
      <c r="CE787" s="60"/>
      <c r="CF787" s="60"/>
      <c r="CG787" s="60"/>
      <c r="CH787" s="60"/>
      <c r="CI787" s="60"/>
      <c r="CJ787" s="60"/>
      <c r="CK787" s="60"/>
      <c r="CL787" s="61"/>
    </row>
    <row r="788" spans="2:90" x14ac:dyDescent="0.3">
      <c r="B788" s="219"/>
      <c r="C788" s="60" t="s">
        <v>485</v>
      </c>
      <c r="D788" s="60"/>
      <c r="E788" s="61" t="s">
        <v>486</v>
      </c>
      <c r="F788" s="217">
        <v>11630000</v>
      </c>
      <c r="G788" s="219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1"/>
      <c r="S788" s="223"/>
      <c r="T788" s="62"/>
      <c r="AD788" s="61"/>
      <c r="AG788" s="62"/>
      <c r="AH788" s="62"/>
      <c r="AI788" s="62"/>
      <c r="AJ788" s="62"/>
      <c r="AK788" s="62"/>
      <c r="AL788" s="62"/>
      <c r="AM788" s="62"/>
      <c r="AN788" s="62"/>
      <c r="AO788" s="62"/>
      <c r="AP788" s="67"/>
      <c r="AQ788" s="223"/>
      <c r="AR788" s="62"/>
      <c r="AS788" s="62"/>
      <c r="AT788" s="226"/>
      <c r="AU788" s="226"/>
      <c r="AV788" s="226"/>
      <c r="AW788" s="226"/>
      <c r="AX788" s="226"/>
      <c r="AY788" s="226"/>
      <c r="AZ788" s="226"/>
      <c r="BA788" s="226"/>
      <c r="BB788" s="227"/>
      <c r="BN788" s="61"/>
      <c r="BZ788" s="61"/>
      <c r="CL788" s="61"/>
    </row>
    <row r="789" spans="2:90" x14ac:dyDescent="0.3">
      <c r="B789" s="219"/>
      <c r="C789" s="60" t="s">
        <v>487</v>
      </c>
      <c r="D789" s="60"/>
      <c r="E789" s="61"/>
      <c r="F789" s="217"/>
      <c r="G789" s="219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1"/>
      <c r="S789" s="223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7"/>
      <c r="AE789" s="223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7"/>
      <c r="AQ789" s="223"/>
      <c r="AR789" s="62"/>
      <c r="AS789" s="62"/>
      <c r="AT789" s="62"/>
      <c r="AU789" s="62"/>
      <c r="AV789" s="62"/>
      <c r="AW789" s="62"/>
      <c r="AX789" s="62"/>
      <c r="AY789" s="62"/>
      <c r="AZ789" s="62"/>
      <c r="BA789" s="62"/>
      <c r="BB789" s="67"/>
      <c r="BN789" s="61"/>
      <c r="BZ789" s="61"/>
      <c r="CL789" s="61"/>
    </row>
    <row r="790" spans="2:90" x14ac:dyDescent="0.3">
      <c r="B790" s="219"/>
      <c r="C790" s="60" t="s">
        <v>488</v>
      </c>
      <c r="D790" s="60"/>
      <c r="E790" s="61"/>
      <c r="F790" s="217"/>
      <c r="G790" s="219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1"/>
      <c r="S790" s="223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7"/>
      <c r="AE790" s="223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7"/>
      <c r="AQ790" s="223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7"/>
      <c r="BN790" s="61"/>
      <c r="BZ790" s="61"/>
      <c r="CL790" s="61"/>
    </row>
    <row r="791" spans="2:90" ht="15" thickBot="1" x14ac:dyDescent="0.35">
      <c r="B791" s="228"/>
      <c r="C791" s="58"/>
      <c r="D791" s="58"/>
      <c r="E791" s="45" t="s">
        <v>160</v>
      </c>
      <c r="F791" s="235">
        <f>SUM(F784:F790)</f>
        <v>11635000</v>
      </c>
      <c r="G791" s="22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9"/>
      <c r="S791" s="231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30"/>
      <c r="AE791" s="231"/>
      <c r="AF791" s="229"/>
      <c r="AG791" s="229"/>
      <c r="AH791" s="229"/>
      <c r="AI791" s="229"/>
      <c r="AJ791" s="229"/>
      <c r="AK791" s="229"/>
      <c r="AL791" s="229"/>
      <c r="AM791" s="229"/>
      <c r="AN791" s="229"/>
      <c r="AO791" s="229"/>
      <c r="AP791" s="230"/>
      <c r="AQ791" s="231"/>
      <c r="AR791" s="229"/>
      <c r="AS791" s="229"/>
      <c r="AT791" s="229"/>
      <c r="AU791" s="229"/>
      <c r="AV791" s="229"/>
      <c r="AW791" s="229"/>
      <c r="AX791" s="229"/>
      <c r="AY791" s="229"/>
      <c r="AZ791" s="229"/>
      <c r="BA791" s="229"/>
      <c r="BB791" s="230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  <c r="BM791" s="58"/>
      <c r="BN791" s="59"/>
      <c r="BO791" s="58"/>
      <c r="BP791" s="58"/>
      <c r="BQ791" s="58"/>
      <c r="BR791" s="58"/>
      <c r="BS791" s="58"/>
      <c r="BT791" s="58"/>
      <c r="BU791" s="58"/>
      <c r="BV791" s="58"/>
      <c r="BW791" s="58"/>
      <c r="BX791" s="58"/>
      <c r="BY791" s="58"/>
      <c r="BZ791" s="59"/>
      <c r="CA791" s="58"/>
      <c r="CB791" s="58"/>
      <c r="CC791" s="58"/>
      <c r="CD791" s="58"/>
      <c r="CE791" s="58"/>
      <c r="CF791" s="58"/>
      <c r="CG791" s="58"/>
      <c r="CH791" s="58"/>
      <c r="CI791" s="58"/>
      <c r="CJ791" s="58"/>
      <c r="CK791" s="58"/>
      <c r="CL791" s="59"/>
    </row>
    <row r="792" spans="2:90" x14ac:dyDescent="0.3">
      <c r="B792" s="220">
        <v>7</v>
      </c>
      <c r="C792" s="56" t="s">
        <v>500</v>
      </c>
      <c r="D792" s="56" t="s">
        <v>112</v>
      </c>
      <c r="E792" s="57"/>
      <c r="F792" s="295"/>
      <c r="G792" s="219"/>
      <c r="H792" s="60"/>
      <c r="I792" s="60"/>
      <c r="J792" s="60"/>
      <c r="K792" s="60"/>
      <c r="L792" s="62"/>
      <c r="M792" s="62"/>
      <c r="N792" s="62"/>
      <c r="O792" s="62"/>
      <c r="P792" s="62"/>
      <c r="Q792" s="62"/>
      <c r="R792" s="67"/>
      <c r="S792" s="221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7"/>
      <c r="AE792" s="221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7"/>
      <c r="AQ792" s="221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7"/>
      <c r="BC792" s="223"/>
      <c r="BD792" s="60"/>
      <c r="BE792" s="60"/>
      <c r="BF792" s="60"/>
      <c r="BG792" s="60"/>
      <c r="BH792" s="60"/>
      <c r="BI792" s="60"/>
      <c r="BJ792" s="60"/>
      <c r="BK792" s="60"/>
      <c r="BL792" s="60"/>
      <c r="BM792" s="60"/>
      <c r="BN792" s="61"/>
      <c r="BO792" s="219"/>
      <c r="BP792" s="60"/>
      <c r="BQ792" s="60"/>
      <c r="BR792" s="60"/>
      <c r="BS792" s="60"/>
      <c r="BT792" s="60"/>
      <c r="BU792" s="60"/>
      <c r="BV792" s="60"/>
      <c r="BW792" s="60"/>
      <c r="BX792" s="60"/>
      <c r="BY792" s="60"/>
      <c r="BZ792" s="61"/>
      <c r="CA792" s="219"/>
      <c r="CB792" s="60"/>
      <c r="CC792" s="60"/>
      <c r="CD792" s="60"/>
      <c r="CE792" s="60"/>
      <c r="CF792" s="60"/>
      <c r="CG792" s="60"/>
      <c r="CH792" s="60"/>
      <c r="CI792" s="60"/>
      <c r="CJ792" s="60"/>
      <c r="CK792" s="60"/>
      <c r="CL792" s="61"/>
    </row>
    <row r="793" spans="2:90" x14ac:dyDescent="0.3">
      <c r="B793" s="219"/>
      <c r="C793" s="60"/>
      <c r="D793" s="60"/>
      <c r="E793" s="61" t="s">
        <v>484</v>
      </c>
      <c r="F793" s="296">
        <v>225000</v>
      </c>
      <c r="G793" s="219"/>
      <c r="H793" s="60"/>
      <c r="I793" s="60"/>
      <c r="J793" s="60"/>
      <c r="K793" s="60"/>
      <c r="L793" s="62"/>
      <c r="M793" s="62"/>
      <c r="N793" s="62"/>
      <c r="O793" s="62"/>
      <c r="P793" s="62"/>
      <c r="Q793" s="62"/>
      <c r="R793" s="67"/>
      <c r="S793" s="223"/>
      <c r="T793" s="62"/>
      <c r="AD793" s="61"/>
      <c r="AG793" s="63"/>
      <c r="AH793" s="63"/>
      <c r="AI793" s="63"/>
      <c r="AJ793" s="63"/>
      <c r="AK793" s="63"/>
      <c r="AL793" s="63"/>
      <c r="AM793" s="63"/>
      <c r="AN793" s="63"/>
      <c r="AO793" s="62"/>
      <c r="AP793" s="67"/>
      <c r="AQ793" s="223"/>
      <c r="AR793" s="62"/>
      <c r="AS793" s="62"/>
      <c r="AT793" s="62"/>
      <c r="AU793" s="62"/>
      <c r="AV793" s="62"/>
      <c r="AW793" s="62"/>
      <c r="AX793" s="62"/>
      <c r="AY793" s="62"/>
      <c r="AZ793" s="62"/>
      <c r="BA793" s="62"/>
      <c r="BB793" s="67"/>
      <c r="BC793" s="223"/>
      <c r="BD793" s="60"/>
      <c r="BE793" s="60"/>
      <c r="BF793" s="60"/>
      <c r="BG793" s="60"/>
      <c r="BH793" s="60"/>
      <c r="BI793" s="60"/>
      <c r="BJ793" s="60"/>
      <c r="BK793" s="60"/>
      <c r="BL793" s="60"/>
      <c r="BM793" s="60"/>
      <c r="BN793" s="61"/>
      <c r="BO793" s="219"/>
      <c r="BP793" s="60"/>
      <c r="BQ793" s="60"/>
      <c r="BR793" s="60"/>
      <c r="BS793" s="60"/>
      <c r="BT793" s="60"/>
      <c r="BU793" s="60"/>
      <c r="BV793" s="60"/>
      <c r="BW793" s="60"/>
      <c r="BX793" s="60"/>
      <c r="BY793" s="60"/>
      <c r="BZ793" s="61"/>
      <c r="CA793" s="219"/>
      <c r="CB793" s="60"/>
      <c r="CC793" s="60"/>
      <c r="CD793" s="60"/>
      <c r="CE793" s="60"/>
      <c r="CF793" s="60"/>
      <c r="CG793" s="60"/>
      <c r="CH793" s="60"/>
      <c r="CI793" s="60"/>
      <c r="CJ793" s="60"/>
      <c r="CK793" s="60"/>
      <c r="CL793" s="61"/>
    </row>
    <row r="794" spans="2:90" x14ac:dyDescent="0.3">
      <c r="B794" s="219"/>
      <c r="C794" s="60"/>
      <c r="D794" s="60"/>
      <c r="E794" s="61" t="s">
        <v>179</v>
      </c>
      <c r="F794" s="296"/>
      <c r="G794" s="219"/>
      <c r="H794" s="60"/>
      <c r="I794" s="60"/>
      <c r="J794" s="60"/>
      <c r="K794" s="60"/>
      <c r="L794" s="62"/>
      <c r="M794" s="62"/>
      <c r="N794" s="62"/>
      <c r="O794" s="62"/>
      <c r="P794" s="62"/>
      <c r="Q794" s="62"/>
      <c r="R794" s="67"/>
      <c r="S794" s="223"/>
      <c r="T794" s="62"/>
      <c r="AD794" s="61"/>
      <c r="AG794" s="62"/>
      <c r="AH794" s="62"/>
      <c r="AI794" s="62"/>
      <c r="AJ794" s="62"/>
      <c r="AK794" s="62"/>
      <c r="AL794" s="62"/>
      <c r="AM794" s="62"/>
      <c r="AN794" s="62"/>
      <c r="AO794" s="63"/>
      <c r="AP794" s="224"/>
      <c r="AQ794" s="223"/>
      <c r="AR794" s="62"/>
      <c r="AS794" s="62"/>
      <c r="AT794" s="62"/>
      <c r="AU794" s="62"/>
      <c r="AV794" s="62"/>
      <c r="AW794" s="62"/>
      <c r="AX794" s="62"/>
      <c r="AY794" s="62"/>
      <c r="AZ794" s="62"/>
      <c r="BA794" s="62"/>
      <c r="BB794" s="67"/>
      <c r="BC794" s="223"/>
      <c r="BD794" s="60"/>
      <c r="BE794" s="60"/>
      <c r="BF794" s="60"/>
      <c r="BG794" s="60"/>
      <c r="BH794" s="60"/>
      <c r="BI794" s="60"/>
      <c r="BJ794" s="60"/>
      <c r="BK794" s="60"/>
      <c r="BL794" s="60"/>
      <c r="BM794" s="60"/>
      <c r="BN794" s="61"/>
      <c r="BO794" s="219"/>
      <c r="BP794" s="60"/>
      <c r="BQ794" s="60"/>
      <c r="BR794" s="60"/>
      <c r="BS794" s="60"/>
      <c r="BT794" s="60"/>
      <c r="BU794" s="60"/>
      <c r="BV794" s="60"/>
      <c r="BW794" s="60"/>
      <c r="BX794" s="60"/>
      <c r="BY794" s="60"/>
      <c r="BZ794" s="61"/>
      <c r="CA794" s="219"/>
      <c r="CB794" s="60"/>
      <c r="CC794" s="60"/>
      <c r="CD794" s="60"/>
      <c r="CE794" s="60"/>
      <c r="CF794" s="60"/>
      <c r="CG794" s="60"/>
      <c r="CH794" s="60"/>
      <c r="CI794" s="60"/>
      <c r="CJ794" s="60"/>
      <c r="CK794" s="60"/>
      <c r="CL794" s="61"/>
    </row>
    <row r="795" spans="2:90" x14ac:dyDescent="0.3">
      <c r="B795" s="219"/>
      <c r="C795" s="60"/>
      <c r="D795" s="60"/>
      <c r="E795" s="61" t="s">
        <v>170</v>
      </c>
      <c r="F795" s="296"/>
      <c r="G795" s="219"/>
      <c r="H795" s="60"/>
      <c r="I795" s="60"/>
      <c r="J795" s="60"/>
      <c r="K795" s="60"/>
      <c r="L795" s="62"/>
      <c r="M795" s="62"/>
      <c r="N795" s="62"/>
      <c r="O795" s="62"/>
      <c r="P795" s="62"/>
      <c r="Q795" s="62"/>
      <c r="R795" s="67"/>
      <c r="S795" s="223"/>
      <c r="T795" s="62"/>
      <c r="AD795" s="61"/>
      <c r="AG795" s="62"/>
      <c r="AH795" s="62"/>
      <c r="AI795" s="62"/>
      <c r="AJ795" s="62"/>
      <c r="AK795" s="62"/>
      <c r="AL795" s="62"/>
      <c r="AM795" s="62"/>
      <c r="AN795" s="62"/>
      <c r="AO795" s="62"/>
      <c r="AP795" s="67"/>
      <c r="AQ795" s="225"/>
      <c r="AR795" s="63"/>
      <c r="AS795" s="62"/>
      <c r="AT795" s="62"/>
      <c r="AU795" s="62"/>
      <c r="AV795" s="62"/>
      <c r="AW795" s="62"/>
      <c r="AX795" s="62"/>
      <c r="AY795" s="62"/>
      <c r="AZ795" s="62"/>
      <c r="BA795" s="62"/>
      <c r="BB795" s="67"/>
      <c r="BC795" s="223"/>
      <c r="BD795" s="60"/>
      <c r="BE795" s="60"/>
      <c r="BF795" s="60"/>
      <c r="BG795" s="60"/>
      <c r="BH795" s="60"/>
      <c r="BI795" s="60"/>
      <c r="BJ795" s="60"/>
      <c r="BK795" s="60"/>
      <c r="BL795" s="60"/>
      <c r="BM795" s="60"/>
      <c r="BN795" s="61"/>
      <c r="BO795" s="219"/>
      <c r="BP795" s="60"/>
      <c r="BQ795" s="60"/>
      <c r="BR795" s="60"/>
      <c r="BS795" s="60"/>
      <c r="BT795" s="60"/>
      <c r="BU795" s="60"/>
      <c r="BV795" s="60"/>
      <c r="BW795" s="60"/>
      <c r="BX795" s="60"/>
      <c r="BY795" s="60"/>
      <c r="BZ795" s="61"/>
      <c r="CA795" s="219"/>
      <c r="CB795" s="60"/>
      <c r="CC795" s="60"/>
      <c r="CD795" s="60"/>
      <c r="CE795" s="60"/>
      <c r="CF795" s="60"/>
      <c r="CG795" s="60"/>
      <c r="CH795" s="60"/>
      <c r="CI795" s="60"/>
      <c r="CJ795" s="60"/>
      <c r="CK795" s="60"/>
      <c r="CL795" s="61"/>
    </row>
    <row r="796" spans="2:90" x14ac:dyDescent="0.3">
      <c r="B796" s="219"/>
      <c r="C796" s="62"/>
      <c r="D796" s="60"/>
      <c r="E796" s="61" t="s">
        <v>180</v>
      </c>
      <c r="F796" s="296">
        <v>5000</v>
      </c>
      <c r="G796" s="219"/>
      <c r="H796" s="60"/>
      <c r="I796" s="60"/>
      <c r="J796" s="60"/>
      <c r="K796" s="60"/>
      <c r="L796" s="62"/>
      <c r="M796" s="62"/>
      <c r="N796" s="62"/>
      <c r="O796" s="62"/>
      <c r="P796" s="62"/>
      <c r="Q796" s="62"/>
      <c r="R796" s="67"/>
      <c r="S796" s="223"/>
      <c r="T796" s="62"/>
      <c r="AD796" s="61"/>
      <c r="AG796" s="62"/>
      <c r="AH796" s="62"/>
      <c r="AI796" s="62"/>
      <c r="AJ796" s="62"/>
      <c r="AK796" s="62"/>
      <c r="AL796" s="62"/>
      <c r="AM796" s="62"/>
      <c r="AN796" s="62"/>
      <c r="AO796" s="62"/>
      <c r="AP796" s="67"/>
      <c r="AQ796" s="223"/>
      <c r="AR796" s="62"/>
      <c r="AS796" s="63"/>
      <c r="AT796" s="62"/>
      <c r="AU796" s="62"/>
      <c r="AV796" s="62"/>
      <c r="AW796" s="62"/>
      <c r="AX796" s="62"/>
      <c r="AY796" s="62"/>
      <c r="AZ796" s="62"/>
      <c r="BA796" s="62"/>
      <c r="BB796" s="67"/>
      <c r="BC796" s="223"/>
      <c r="BD796" s="60"/>
      <c r="BE796" s="60"/>
      <c r="BF796" s="60"/>
      <c r="BG796" s="60"/>
      <c r="BH796" s="60"/>
      <c r="BI796" s="60"/>
      <c r="BJ796" s="60"/>
      <c r="BK796" s="60"/>
      <c r="BL796" s="60"/>
      <c r="BM796" s="60"/>
      <c r="BN796" s="61"/>
      <c r="BO796" s="219"/>
      <c r="BP796" s="60"/>
      <c r="BQ796" s="60"/>
      <c r="BR796" s="60"/>
      <c r="BS796" s="60"/>
      <c r="BT796" s="60"/>
      <c r="BU796" s="60"/>
      <c r="BV796" s="60"/>
      <c r="BW796" s="60"/>
      <c r="BX796" s="60"/>
      <c r="BY796" s="60"/>
      <c r="BZ796" s="61"/>
      <c r="CA796" s="219"/>
      <c r="CB796" s="60"/>
      <c r="CC796" s="60"/>
      <c r="CD796" s="60"/>
      <c r="CE796" s="60"/>
      <c r="CF796" s="60"/>
      <c r="CG796" s="60"/>
      <c r="CH796" s="60"/>
      <c r="CI796" s="60"/>
      <c r="CJ796" s="60"/>
      <c r="CK796" s="60"/>
      <c r="CL796" s="61"/>
    </row>
    <row r="797" spans="2:90" x14ac:dyDescent="0.3">
      <c r="B797" s="219"/>
      <c r="C797" s="62" t="s">
        <v>267</v>
      </c>
      <c r="D797" s="60" t="s">
        <v>113</v>
      </c>
      <c r="E797" s="61"/>
      <c r="F797" s="297"/>
      <c r="G797" s="219"/>
      <c r="H797" s="60"/>
      <c r="I797" s="60"/>
      <c r="J797" s="60"/>
      <c r="K797" s="60"/>
      <c r="L797" s="62"/>
      <c r="M797" s="62"/>
      <c r="N797" s="62"/>
      <c r="O797" s="62"/>
      <c r="P797" s="62"/>
      <c r="Q797" s="62"/>
      <c r="R797" s="67"/>
      <c r="S797" s="223"/>
      <c r="T797" s="62"/>
      <c r="AD797" s="61"/>
      <c r="AG797" s="62"/>
      <c r="AH797" s="62"/>
      <c r="AI797" s="62"/>
      <c r="AJ797" s="62"/>
      <c r="AK797" s="62"/>
      <c r="AL797" s="62"/>
      <c r="AM797" s="62"/>
      <c r="AN797" s="62"/>
      <c r="AO797" s="62"/>
      <c r="AP797" s="67"/>
      <c r="AQ797" s="223"/>
      <c r="AR797" s="62"/>
      <c r="AS797" s="62"/>
      <c r="AT797" s="62"/>
      <c r="AU797" s="62"/>
      <c r="AV797" s="62"/>
      <c r="AW797" s="62"/>
      <c r="AX797" s="62"/>
      <c r="AY797" s="62"/>
      <c r="AZ797" s="62"/>
      <c r="BA797" s="62"/>
      <c r="BB797" s="67"/>
      <c r="BC797" s="223"/>
      <c r="BD797" s="60"/>
      <c r="BE797" s="60"/>
      <c r="BF797" s="60"/>
      <c r="BG797" s="60"/>
      <c r="BH797" s="60"/>
      <c r="BI797" s="60"/>
      <c r="BJ797" s="60"/>
      <c r="BK797" s="60"/>
      <c r="BL797" s="60"/>
      <c r="BM797" s="60"/>
      <c r="BN797" s="61"/>
      <c r="BO797" s="219"/>
      <c r="BP797" s="60"/>
      <c r="BQ797" s="60"/>
      <c r="BR797" s="60"/>
      <c r="BS797" s="60"/>
      <c r="BT797" s="60"/>
      <c r="BU797" s="60"/>
      <c r="BV797" s="60"/>
      <c r="BW797" s="60"/>
      <c r="BX797" s="60"/>
      <c r="BY797" s="60"/>
      <c r="BZ797" s="61"/>
      <c r="CA797" s="219"/>
      <c r="CB797" s="60"/>
      <c r="CC797" s="60"/>
      <c r="CD797" s="60"/>
      <c r="CE797" s="60"/>
      <c r="CF797" s="60"/>
      <c r="CG797" s="60"/>
      <c r="CH797" s="60"/>
      <c r="CI797" s="60"/>
      <c r="CJ797" s="60"/>
      <c r="CK797" s="60"/>
      <c r="CL797" s="61"/>
    </row>
    <row r="798" spans="2:90" x14ac:dyDescent="0.3">
      <c r="B798" s="219"/>
      <c r="C798" s="60" t="s">
        <v>485</v>
      </c>
      <c r="D798" s="60"/>
      <c r="E798" s="61" t="s">
        <v>486</v>
      </c>
      <c r="F798" s="217">
        <v>6130000</v>
      </c>
      <c r="G798" s="219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1"/>
      <c r="S798" s="223"/>
      <c r="T798" s="62"/>
      <c r="AD798" s="61"/>
      <c r="AG798" s="62"/>
      <c r="AH798" s="62"/>
      <c r="AI798" s="62"/>
      <c r="AJ798" s="62"/>
      <c r="AK798" s="62"/>
      <c r="AL798" s="62"/>
      <c r="AM798" s="62"/>
      <c r="AN798" s="62"/>
      <c r="AO798" s="62"/>
      <c r="AP798" s="67"/>
      <c r="AQ798" s="223"/>
      <c r="AR798" s="62"/>
      <c r="AS798" s="62"/>
      <c r="AT798" s="226"/>
      <c r="AU798" s="226"/>
      <c r="AV798" s="226"/>
      <c r="AW798" s="226"/>
      <c r="AX798" s="226"/>
      <c r="AY798" s="226"/>
      <c r="AZ798" s="226"/>
      <c r="BA798" s="226"/>
      <c r="BB798" s="227"/>
      <c r="BN798" s="61"/>
      <c r="BZ798" s="61"/>
      <c r="CL798" s="61"/>
    </row>
    <row r="799" spans="2:90" x14ac:dyDescent="0.3">
      <c r="B799" s="219"/>
      <c r="C799" s="60" t="s">
        <v>487</v>
      </c>
      <c r="D799" s="60"/>
      <c r="E799" s="61"/>
      <c r="F799" s="217"/>
      <c r="G799" s="219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1"/>
      <c r="S799" s="223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7"/>
      <c r="AE799" s="223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7"/>
      <c r="AQ799" s="223"/>
      <c r="AR799" s="62"/>
      <c r="AS799" s="62"/>
      <c r="AT799" s="62"/>
      <c r="AU799" s="62"/>
      <c r="AV799" s="62"/>
      <c r="AW799" s="62"/>
      <c r="AX799" s="62"/>
      <c r="AY799" s="62"/>
      <c r="AZ799" s="62"/>
      <c r="BA799" s="62"/>
      <c r="BB799" s="67"/>
      <c r="BN799" s="61"/>
      <c r="BZ799" s="61"/>
      <c r="CL799" s="61"/>
    </row>
    <row r="800" spans="2:90" x14ac:dyDescent="0.3">
      <c r="B800" s="219"/>
      <c r="C800" s="60" t="s">
        <v>488</v>
      </c>
      <c r="D800" s="60"/>
      <c r="E800" s="61"/>
      <c r="F800" s="217"/>
      <c r="G800" s="219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1"/>
      <c r="S800" s="223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7"/>
      <c r="AE800" s="223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7"/>
      <c r="AQ800" s="223"/>
      <c r="AR800" s="62"/>
      <c r="AS800" s="62"/>
      <c r="AT800" s="62"/>
      <c r="AU800" s="62"/>
      <c r="AV800" s="62"/>
      <c r="AW800" s="62"/>
      <c r="AX800" s="62"/>
      <c r="AY800" s="62"/>
      <c r="AZ800" s="62"/>
      <c r="BA800" s="62"/>
      <c r="BB800" s="67"/>
      <c r="BN800" s="61"/>
      <c r="BZ800" s="61"/>
      <c r="CL800" s="61"/>
    </row>
    <row r="801" spans="2:90" ht="15" thickBot="1" x14ac:dyDescent="0.35">
      <c r="B801" s="228"/>
      <c r="C801" s="58"/>
      <c r="D801" s="58"/>
      <c r="E801" s="45" t="s">
        <v>160</v>
      </c>
      <c r="F801" s="235">
        <f>SUM(F794:F800)</f>
        <v>6135000</v>
      </c>
      <c r="G801" s="22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9"/>
      <c r="S801" s="231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30"/>
      <c r="AE801" s="231"/>
      <c r="AF801" s="229"/>
      <c r="AG801" s="229"/>
      <c r="AH801" s="229"/>
      <c r="AI801" s="229"/>
      <c r="AJ801" s="229"/>
      <c r="AK801" s="229"/>
      <c r="AL801" s="229"/>
      <c r="AM801" s="229"/>
      <c r="AN801" s="229"/>
      <c r="AO801" s="229"/>
      <c r="AP801" s="230"/>
      <c r="AQ801" s="231"/>
      <c r="AR801" s="229"/>
      <c r="AS801" s="229"/>
      <c r="AT801" s="229"/>
      <c r="AU801" s="229"/>
      <c r="AV801" s="229"/>
      <c r="AW801" s="229"/>
      <c r="AX801" s="229"/>
      <c r="AY801" s="229"/>
      <c r="AZ801" s="229"/>
      <c r="BA801" s="229"/>
      <c r="BB801" s="230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  <c r="BM801" s="58"/>
      <c r="BN801" s="59"/>
      <c r="BO801" s="58"/>
      <c r="BP801" s="58"/>
      <c r="BQ801" s="58"/>
      <c r="BR801" s="58"/>
      <c r="BS801" s="58"/>
      <c r="BT801" s="58"/>
      <c r="BU801" s="58"/>
      <c r="BV801" s="58"/>
      <c r="BW801" s="58"/>
      <c r="BX801" s="58"/>
      <c r="BY801" s="58"/>
      <c r="BZ801" s="59"/>
      <c r="CA801" s="58"/>
      <c r="CB801" s="58"/>
      <c r="CC801" s="58"/>
      <c r="CD801" s="58"/>
      <c r="CE801" s="58"/>
      <c r="CF801" s="58"/>
      <c r="CG801" s="58"/>
      <c r="CH801" s="58"/>
      <c r="CI801" s="58"/>
      <c r="CJ801" s="58"/>
      <c r="CK801" s="58"/>
      <c r="CL801" s="59"/>
    </row>
    <row r="802" spans="2:90" x14ac:dyDescent="0.3">
      <c r="B802" s="220">
        <v>8</v>
      </c>
      <c r="C802" s="56" t="s">
        <v>501</v>
      </c>
      <c r="D802" s="56" t="s">
        <v>112</v>
      </c>
      <c r="E802" s="57"/>
      <c r="F802" s="295"/>
      <c r="G802" s="219"/>
      <c r="H802" s="60"/>
      <c r="I802" s="60"/>
      <c r="J802" s="60"/>
      <c r="K802" s="60"/>
      <c r="L802" s="62"/>
      <c r="M802" s="62"/>
      <c r="N802" s="62"/>
      <c r="O802" s="62"/>
      <c r="P802" s="62"/>
      <c r="Q802" s="62"/>
      <c r="R802" s="67"/>
      <c r="S802" s="221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7"/>
      <c r="AE802" s="221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7"/>
      <c r="AQ802" s="221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  <c r="BB802" s="57"/>
      <c r="BC802" s="223"/>
      <c r="BD802" s="60"/>
      <c r="BE802" s="60"/>
      <c r="BF802" s="60"/>
      <c r="BG802" s="60"/>
      <c r="BH802" s="60"/>
      <c r="BI802" s="60"/>
      <c r="BJ802" s="60"/>
      <c r="BK802" s="60"/>
      <c r="BL802" s="60"/>
      <c r="BM802" s="60"/>
      <c r="BN802" s="61"/>
      <c r="BO802" s="219"/>
      <c r="BP802" s="60"/>
      <c r="BQ802" s="60"/>
      <c r="BR802" s="60"/>
      <c r="BS802" s="60"/>
      <c r="BT802" s="60"/>
      <c r="BU802" s="60"/>
      <c r="BV802" s="60"/>
      <c r="BW802" s="60"/>
      <c r="BX802" s="60"/>
      <c r="BY802" s="60"/>
      <c r="BZ802" s="61"/>
      <c r="CA802" s="219"/>
      <c r="CB802" s="60"/>
      <c r="CC802" s="60"/>
      <c r="CD802" s="60"/>
      <c r="CE802" s="60"/>
      <c r="CF802" s="60"/>
      <c r="CG802" s="60"/>
      <c r="CH802" s="60"/>
      <c r="CI802" s="60"/>
      <c r="CJ802" s="60"/>
      <c r="CK802" s="60"/>
      <c r="CL802" s="61"/>
    </row>
    <row r="803" spans="2:90" x14ac:dyDescent="0.3">
      <c r="B803" s="219"/>
      <c r="C803" s="60"/>
      <c r="D803" s="60"/>
      <c r="E803" s="61" t="s">
        <v>484</v>
      </c>
      <c r="F803" s="296">
        <v>237500</v>
      </c>
      <c r="G803" s="219"/>
      <c r="H803" s="60"/>
      <c r="I803" s="60"/>
      <c r="J803" s="60"/>
      <c r="K803" s="60"/>
      <c r="L803" s="62"/>
      <c r="M803" s="62"/>
      <c r="N803" s="62"/>
      <c r="O803" s="62"/>
      <c r="P803" s="62"/>
      <c r="Q803" s="62"/>
      <c r="R803" s="67"/>
      <c r="S803" s="223"/>
      <c r="T803" s="62"/>
      <c r="AD803" s="61"/>
      <c r="AG803" s="63"/>
      <c r="AH803" s="63"/>
      <c r="AI803" s="63"/>
      <c r="AJ803" s="63"/>
      <c r="AK803" s="63"/>
      <c r="AL803" s="63"/>
      <c r="AM803" s="63"/>
      <c r="AN803" s="63"/>
      <c r="AO803" s="62"/>
      <c r="AP803" s="67"/>
      <c r="AQ803" s="223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7"/>
      <c r="BC803" s="223"/>
      <c r="BD803" s="60"/>
      <c r="BE803" s="60"/>
      <c r="BF803" s="60"/>
      <c r="BG803" s="60"/>
      <c r="BH803" s="60"/>
      <c r="BI803" s="60"/>
      <c r="BJ803" s="60"/>
      <c r="BK803" s="60"/>
      <c r="BL803" s="60"/>
      <c r="BM803" s="60"/>
      <c r="BN803" s="61"/>
      <c r="BO803" s="219"/>
      <c r="BP803" s="60"/>
      <c r="BQ803" s="60"/>
      <c r="BR803" s="60"/>
      <c r="BS803" s="60"/>
      <c r="BT803" s="60"/>
      <c r="BU803" s="60"/>
      <c r="BV803" s="60"/>
      <c r="BW803" s="60"/>
      <c r="BX803" s="60"/>
      <c r="BY803" s="60"/>
      <c r="BZ803" s="61"/>
      <c r="CA803" s="219"/>
      <c r="CB803" s="60"/>
      <c r="CC803" s="60"/>
      <c r="CD803" s="60"/>
      <c r="CE803" s="60"/>
      <c r="CF803" s="60"/>
      <c r="CG803" s="60"/>
      <c r="CH803" s="60"/>
      <c r="CI803" s="60"/>
      <c r="CJ803" s="60"/>
      <c r="CK803" s="60"/>
      <c r="CL803" s="61"/>
    </row>
    <row r="804" spans="2:90" x14ac:dyDescent="0.3">
      <c r="B804" s="219"/>
      <c r="C804" s="60"/>
      <c r="D804" s="60"/>
      <c r="E804" s="61" t="s">
        <v>179</v>
      </c>
      <c r="F804" s="296"/>
      <c r="G804" s="219"/>
      <c r="H804" s="60"/>
      <c r="I804" s="60"/>
      <c r="J804" s="60"/>
      <c r="K804" s="60"/>
      <c r="L804" s="62"/>
      <c r="M804" s="62"/>
      <c r="N804" s="62"/>
      <c r="O804" s="62"/>
      <c r="P804" s="62"/>
      <c r="Q804" s="62"/>
      <c r="R804" s="67"/>
      <c r="S804" s="223"/>
      <c r="T804" s="62"/>
      <c r="AD804" s="61"/>
      <c r="AG804" s="62"/>
      <c r="AH804" s="62"/>
      <c r="AI804" s="62"/>
      <c r="AJ804" s="62"/>
      <c r="AK804" s="62"/>
      <c r="AL804" s="62"/>
      <c r="AM804" s="62"/>
      <c r="AN804" s="62"/>
      <c r="AO804" s="63"/>
      <c r="AP804" s="224"/>
      <c r="AQ804" s="223"/>
      <c r="AR804" s="62"/>
      <c r="AS804" s="62"/>
      <c r="AT804" s="62"/>
      <c r="AU804" s="62"/>
      <c r="AV804" s="62"/>
      <c r="AW804" s="62"/>
      <c r="AX804" s="62"/>
      <c r="AY804" s="62"/>
      <c r="AZ804" s="62"/>
      <c r="BA804" s="62"/>
      <c r="BB804" s="67"/>
      <c r="BC804" s="223"/>
      <c r="BD804" s="60"/>
      <c r="BE804" s="60"/>
      <c r="BF804" s="60"/>
      <c r="BG804" s="60"/>
      <c r="BH804" s="60"/>
      <c r="BI804" s="60"/>
      <c r="BJ804" s="60"/>
      <c r="BK804" s="60"/>
      <c r="BL804" s="60"/>
      <c r="BM804" s="60"/>
      <c r="BN804" s="61"/>
      <c r="BO804" s="219"/>
      <c r="BP804" s="60"/>
      <c r="BQ804" s="60"/>
      <c r="BR804" s="60"/>
      <c r="BS804" s="60"/>
      <c r="BT804" s="60"/>
      <c r="BU804" s="60"/>
      <c r="BV804" s="60"/>
      <c r="BW804" s="60"/>
      <c r="BX804" s="60"/>
      <c r="BY804" s="60"/>
      <c r="BZ804" s="61"/>
      <c r="CA804" s="219"/>
      <c r="CB804" s="60"/>
      <c r="CC804" s="60"/>
      <c r="CD804" s="60"/>
      <c r="CE804" s="60"/>
      <c r="CF804" s="60"/>
      <c r="CG804" s="60"/>
      <c r="CH804" s="60"/>
      <c r="CI804" s="60"/>
      <c r="CJ804" s="60"/>
      <c r="CK804" s="60"/>
      <c r="CL804" s="61"/>
    </row>
    <row r="805" spans="2:90" x14ac:dyDescent="0.3">
      <c r="B805" s="219"/>
      <c r="C805" s="60"/>
      <c r="D805" s="60"/>
      <c r="E805" s="61" t="s">
        <v>170</v>
      </c>
      <c r="F805" s="296"/>
      <c r="G805" s="219"/>
      <c r="H805" s="60"/>
      <c r="I805" s="60"/>
      <c r="J805" s="60"/>
      <c r="K805" s="60"/>
      <c r="L805" s="62"/>
      <c r="M805" s="62"/>
      <c r="N805" s="62"/>
      <c r="O805" s="62"/>
      <c r="P805" s="62"/>
      <c r="Q805" s="62"/>
      <c r="R805" s="67"/>
      <c r="S805" s="223"/>
      <c r="T805" s="62"/>
      <c r="AD805" s="61"/>
      <c r="AG805" s="62"/>
      <c r="AH805" s="62"/>
      <c r="AI805" s="62"/>
      <c r="AJ805" s="62"/>
      <c r="AK805" s="62"/>
      <c r="AL805" s="62"/>
      <c r="AM805" s="62"/>
      <c r="AN805" s="62"/>
      <c r="AO805" s="62"/>
      <c r="AP805" s="67"/>
      <c r="AQ805" s="225"/>
      <c r="AR805" s="63"/>
      <c r="AS805" s="62"/>
      <c r="AT805" s="62"/>
      <c r="AU805" s="62"/>
      <c r="AV805" s="62"/>
      <c r="AW805" s="62"/>
      <c r="AX805" s="62"/>
      <c r="AY805" s="62"/>
      <c r="AZ805" s="62"/>
      <c r="BA805" s="62"/>
      <c r="BB805" s="67"/>
      <c r="BC805" s="223"/>
      <c r="BD805" s="60"/>
      <c r="BE805" s="60"/>
      <c r="BF805" s="60"/>
      <c r="BG805" s="60"/>
      <c r="BH805" s="60"/>
      <c r="BI805" s="60"/>
      <c r="BJ805" s="60"/>
      <c r="BK805" s="60"/>
      <c r="BL805" s="60"/>
      <c r="BM805" s="60"/>
      <c r="BN805" s="61"/>
      <c r="BO805" s="219"/>
      <c r="BP805" s="60"/>
      <c r="BQ805" s="60"/>
      <c r="BR805" s="60"/>
      <c r="BS805" s="60"/>
      <c r="BT805" s="60"/>
      <c r="BU805" s="60"/>
      <c r="BV805" s="60"/>
      <c r="BW805" s="60"/>
      <c r="BX805" s="60"/>
      <c r="BY805" s="60"/>
      <c r="BZ805" s="61"/>
      <c r="CA805" s="219"/>
      <c r="CB805" s="60"/>
      <c r="CC805" s="60"/>
      <c r="CD805" s="60"/>
      <c r="CE805" s="60"/>
      <c r="CF805" s="60"/>
      <c r="CG805" s="60"/>
      <c r="CH805" s="60"/>
      <c r="CI805" s="60"/>
      <c r="CJ805" s="60"/>
      <c r="CK805" s="60"/>
      <c r="CL805" s="61"/>
    </row>
    <row r="806" spans="2:90" x14ac:dyDescent="0.3">
      <c r="B806" s="219"/>
      <c r="C806" s="62"/>
      <c r="D806" s="60"/>
      <c r="E806" s="61" t="s">
        <v>180</v>
      </c>
      <c r="F806" s="296">
        <v>5000</v>
      </c>
      <c r="G806" s="219"/>
      <c r="H806" s="60"/>
      <c r="I806" s="60"/>
      <c r="J806" s="60"/>
      <c r="K806" s="60"/>
      <c r="L806" s="62"/>
      <c r="M806" s="62"/>
      <c r="N806" s="62"/>
      <c r="O806" s="62"/>
      <c r="P806" s="62"/>
      <c r="Q806" s="62"/>
      <c r="R806" s="67"/>
      <c r="S806" s="223"/>
      <c r="T806" s="62"/>
      <c r="AD806" s="61"/>
      <c r="AG806" s="62"/>
      <c r="AH806" s="62"/>
      <c r="AI806" s="62"/>
      <c r="AJ806" s="62"/>
      <c r="AK806" s="62"/>
      <c r="AL806" s="62"/>
      <c r="AM806" s="62"/>
      <c r="AN806" s="62"/>
      <c r="AO806" s="62"/>
      <c r="AP806" s="67"/>
      <c r="AQ806" s="223"/>
      <c r="AR806" s="62"/>
      <c r="AS806" s="63"/>
      <c r="AT806" s="62"/>
      <c r="AU806" s="62"/>
      <c r="AV806" s="62"/>
      <c r="AW806" s="62"/>
      <c r="AX806" s="62"/>
      <c r="AY806" s="62"/>
      <c r="AZ806" s="62"/>
      <c r="BA806" s="62"/>
      <c r="BB806" s="67"/>
      <c r="BC806" s="223"/>
      <c r="BD806" s="60"/>
      <c r="BE806" s="60"/>
      <c r="BF806" s="60"/>
      <c r="BG806" s="60"/>
      <c r="BH806" s="60"/>
      <c r="BI806" s="60"/>
      <c r="BJ806" s="60"/>
      <c r="BK806" s="60"/>
      <c r="BL806" s="60"/>
      <c r="BM806" s="60"/>
      <c r="BN806" s="61"/>
      <c r="BO806" s="219"/>
      <c r="BP806" s="60"/>
      <c r="BQ806" s="60"/>
      <c r="BR806" s="60"/>
      <c r="BS806" s="60"/>
      <c r="BT806" s="60"/>
      <c r="BU806" s="60"/>
      <c r="BV806" s="60"/>
      <c r="BW806" s="60"/>
      <c r="BX806" s="60"/>
      <c r="BY806" s="60"/>
      <c r="BZ806" s="61"/>
      <c r="CA806" s="219"/>
      <c r="CB806" s="60"/>
      <c r="CC806" s="60"/>
      <c r="CD806" s="60"/>
      <c r="CE806" s="60"/>
      <c r="CF806" s="60"/>
      <c r="CG806" s="60"/>
      <c r="CH806" s="60"/>
      <c r="CI806" s="60"/>
      <c r="CJ806" s="60"/>
      <c r="CK806" s="60"/>
      <c r="CL806" s="61"/>
    </row>
    <row r="807" spans="2:90" x14ac:dyDescent="0.3">
      <c r="B807" s="219"/>
      <c r="C807" s="62" t="s">
        <v>267</v>
      </c>
      <c r="D807" s="60" t="s">
        <v>113</v>
      </c>
      <c r="E807" s="61"/>
      <c r="F807" s="297"/>
      <c r="G807" s="219"/>
      <c r="H807" s="60"/>
      <c r="I807" s="60"/>
      <c r="J807" s="60"/>
      <c r="K807" s="60"/>
      <c r="L807" s="62"/>
      <c r="M807" s="62"/>
      <c r="N807" s="62"/>
      <c r="O807" s="62"/>
      <c r="P807" s="62"/>
      <c r="Q807" s="62"/>
      <c r="R807" s="67"/>
      <c r="S807" s="223"/>
      <c r="T807" s="62"/>
      <c r="AD807" s="61"/>
      <c r="AG807" s="62"/>
      <c r="AH807" s="62"/>
      <c r="AI807" s="62"/>
      <c r="AJ807" s="62"/>
      <c r="AK807" s="62"/>
      <c r="AL807" s="62"/>
      <c r="AM807" s="62"/>
      <c r="AN807" s="62"/>
      <c r="AO807" s="62"/>
      <c r="AP807" s="67"/>
      <c r="AQ807" s="223"/>
      <c r="AR807" s="62"/>
      <c r="AS807" s="62"/>
      <c r="AT807" s="62"/>
      <c r="AU807" s="62"/>
      <c r="AV807" s="62"/>
      <c r="AW807" s="62"/>
      <c r="AX807" s="62"/>
      <c r="AY807" s="62"/>
      <c r="AZ807" s="62"/>
      <c r="BA807" s="62"/>
      <c r="BB807" s="67"/>
      <c r="BC807" s="223"/>
      <c r="BD807" s="60"/>
      <c r="BE807" s="60"/>
      <c r="BF807" s="60"/>
      <c r="BG807" s="60"/>
      <c r="BH807" s="60"/>
      <c r="BI807" s="60"/>
      <c r="BJ807" s="60"/>
      <c r="BK807" s="60"/>
      <c r="BL807" s="60"/>
      <c r="BM807" s="60"/>
      <c r="BN807" s="61"/>
      <c r="BO807" s="219"/>
      <c r="BP807" s="60"/>
      <c r="BQ807" s="60"/>
      <c r="BR807" s="60"/>
      <c r="BS807" s="60"/>
      <c r="BT807" s="60"/>
      <c r="BU807" s="60"/>
      <c r="BV807" s="60"/>
      <c r="BW807" s="60"/>
      <c r="BX807" s="60"/>
      <c r="BY807" s="60"/>
      <c r="BZ807" s="61"/>
      <c r="CA807" s="219"/>
      <c r="CB807" s="60"/>
      <c r="CC807" s="60"/>
      <c r="CD807" s="60"/>
      <c r="CE807" s="60"/>
      <c r="CF807" s="60"/>
      <c r="CG807" s="60"/>
      <c r="CH807" s="60"/>
      <c r="CI807" s="60"/>
      <c r="CJ807" s="60"/>
      <c r="CK807" s="60"/>
      <c r="CL807" s="61"/>
    </row>
    <row r="808" spans="2:90" x14ac:dyDescent="0.3">
      <c r="B808" s="219"/>
      <c r="C808" s="60" t="s">
        <v>485</v>
      </c>
      <c r="D808" s="60"/>
      <c r="E808" s="61" t="s">
        <v>486</v>
      </c>
      <c r="F808" s="217">
        <v>11000000</v>
      </c>
      <c r="G808" s="219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1"/>
      <c r="S808" s="223"/>
      <c r="T808" s="62"/>
      <c r="AD808" s="61"/>
      <c r="AG808" s="62"/>
      <c r="AH808" s="62"/>
      <c r="AI808" s="62"/>
      <c r="AJ808" s="62"/>
      <c r="AK808" s="62"/>
      <c r="AL808" s="62"/>
      <c r="AM808" s="62"/>
      <c r="AN808" s="62"/>
      <c r="AO808" s="62"/>
      <c r="AP808" s="67"/>
      <c r="AQ808" s="223"/>
      <c r="AR808" s="62"/>
      <c r="AS808" s="62"/>
      <c r="AT808" s="226"/>
      <c r="AU808" s="226"/>
      <c r="AV808" s="226"/>
      <c r="AW808" s="226"/>
      <c r="AX808" s="226"/>
      <c r="AY808" s="226"/>
      <c r="AZ808" s="226"/>
      <c r="BA808" s="226"/>
      <c r="BB808" s="227"/>
      <c r="BN808" s="61"/>
      <c r="BZ808" s="61"/>
      <c r="CL808" s="61"/>
    </row>
    <row r="809" spans="2:90" x14ac:dyDescent="0.3">
      <c r="B809" s="219"/>
      <c r="C809" s="60" t="s">
        <v>487</v>
      </c>
      <c r="D809" s="60"/>
      <c r="E809" s="61"/>
      <c r="F809" s="217"/>
      <c r="G809" s="219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1"/>
      <c r="S809" s="223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7"/>
      <c r="AE809" s="223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7"/>
      <c r="AQ809" s="223"/>
      <c r="AR809" s="62"/>
      <c r="AS809" s="62"/>
      <c r="AT809" s="62"/>
      <c r="AU809" s="62"/>
      <c r="AV809" s="62"/>
      <c r="AW809" s="62"/>
      <c r="AX809" s="62"/>
      <c r="AY809" s="62"/>
      <c r="AZ809" s="62"/>
      <c r="BA809" s="62"/>
      <c r="BB809" s="67"/>
      <c r="BN809" s="61"/>
      <c r="BZ809" s="61"/>
      <c r="CL809" s="61"/>
    </row>
    <row r="810" spans="2:90" x14ac:dyDescent="0.3">
      <c r="B810" s="219"/>
      <c r="C810" s="60" t="s">
        <v>488</v>
      </c>
      <c r="D810" s="60"/>
      <c r="E810" s="61"/>
      <c r="F810" s="217"/>
      <c r="G810" s="219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1"/>
      <c r="S810" s="223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7"/>
      <c r="AE810" s="223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7"/>
      <c r="AQ810" s="223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7"/>
      <c r="BN810" s="61"/>
      <c r="BZ810" s="61"/>
      <c r="CL810" s="61"/>
    </row>
    <row r="811" spans="2:90" ht="15" thickBot="1" x14ac:dyDescent="0.35">
      <c r="B811" s="228"/>
      <c r="C811" s="58"/>
      <c r="D811" s="58"/>
      <c r="E811" s="45" t="s">
        <v>160</v>
      </c>
      <c r="F811" s="235">
        <f>SUM(F804:F810)</f>
        <v>11005000</v>
      </c>
      <c r="G811" s="22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9"/>
      <c r="S811" s="231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30"/>
      <c r="AE811" s="231"/>
      <c r="AF811" s="229"/>
      <c r="AG811" s="229"/>
      <c r="AH811" s="229"/>
      <c r="AI811" s="229"/>
      <c r="AJ811" s="229"/>
      <c r="AK811" s="229"/>
      <c r="AL811" s="229"/>
      <c r="AM811" s="229"/>
      <c r="AN811" s="229"/>
      <c r="AO811" s="229"/>
      <c r="AP811" s="230"/>
      <c r="AQ811" s="231"/>
      <c r="AR811" s="229"/>
      <c r="AS811" s="229"/>
      <c r="AT811" s="229"/>
      <c r="AU811" s="229"/>
      <c r="AV811" s="229"/>
      <c r="AW811" s="229"/>
      <c r="AX811" s="229"/>
      <c r="AY811" s="229"/>
      <c r="AZ811" s="229"/>
      <c r="BA811" s="229"/>
      <c r="BB811" s="230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  <c r="BM811" s="58"/>
      <c r="BN811" s="59"/>
      <c r="BO811" s="58"/>
      <c r="BP811" s="58"/>
      <c r="BQ811" s="58"/>
      <c r="BR811" s="58"/>
      <c r="BS811" s="58"/>
      <c r="BT811" s="58"/>
      <c r="BU811" s="58"/>
      <c r="BV811" s="58"/>
      <c r="BW811" s="58"/>
      <c r="BX811" s="58"/>
      <c r="BY811" s="58"/>
      <c r="BZ811" s="59"/>
      <c r="CA811" s="58"/>
      <c r="CB811" s="58"/>
      <c r="CC811" s="58"/>
      <c r="CD811" s="58"/>
      <c r="CE811" s="58"/>
      <c r="CF811" s="58"/>
      <c r="CG811" s="58"/>
      <c r="CH811" s="58"/>
      <c r="CI811" s="58"/>
      <c r="CJ811" s="58"/>
      <c r="CK811" s="58"/>
      <c r="CL811" s="59"/>
    </row>
    <row r="812" spans="2:90" x14ac:dyDescent="0.3">
      <c r="B812" s="220">
        <v>9</v>
      </c>
      <c r="C812" s="56" t="s">
        <v>502</v>
      </c>
      <c r="D812" s="56" t="s">
        <v>112</v>
      </c>
      <c r="E812" s="57"/>
      <c r="F812" s="295"/>
      <c r="G812" s="219"/>
      <c r="H812" s="60"/>
      <c r="I812" s="60"/>
      <c r="J812" s="60"/>
      <c r="K812" s="60"/>
      <c r="L812" s="62"/>
      <c r="M812" s="62"/>
      <c r="N812" s="62"/>
      <c r="O812" s="62"/>
      <c r="P812" s="62"/>
      <c r="Q812" s="62"/>
      <c r="R812" s="67"/>
      <c r="S812" s="223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7"/>
      <c r="AE812" s="223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7"/>
      <c r="AQ812" s="223"/>
      <c r="AR812" s="62"/>
      <c r="AS812" s="62"/>
      <c r="AT812" s="62"/>
      <c r="AU812" s="62"/>
      <c r="AV812" s="62"/>
      <c r="AW812" s="62"/>
      <c r="AX812" s="62"/>
      <c r="AY812" s="62"/>
      <c r="AZ812" s="62"/>
      <c r="BA812" s="62"/>
      <c r="BB812" s="67"/>
      <c r="BC812" s="223"/>
      <c r="BD812" s="60"/>
      <c r="BE812" s="60"/>
      <c r="BF812" s="60"/>
      <c r="BG812" s="60"/>
      <c r="BH812" s="60"/>
      <c r="BI812" s="60"/>
      <c r="BJ812" s="60"/>
      <c r="BK812" s="60"/>
      <c r="BL812" s="60"/>
      <c r="BM812" s="60"/>
      <c r="BN812" s="61"/>
      <c r="BO812" s="219"/>
      <c r="BP812" s="60"/>
      <c r="BQ812" s="60"/>
      <c r="BR812" s="60"/>
      <c r="BS812" s="60"/>
      <c r="BT812" s="60"/>
      <c r="BU812" s="60"/>
      <c r="BV812" s="60"/>
      <c r="BW812" s="60"/>
      <c r="BX812" s="60"/>
      <c r="BY812" s="60"/>
      <c r="BZ812" s="61"/>
      <c r="CA812" s="219"/>
      <c r="CB812" s="60"/>
      <c r="CC812" s="60"/>
      <c r="CD812" s="60"/>
      <c r="CE812" s="60"/>
      <c r="CF812" s="60"/>
      <c r="CG812" s="60"/>
      <c r="CH812" s="60"/>
      <c r="CI812" s="60"/>
      <c r="CJ812" s="60"/>
      <c r="CK812" s="60"/>
      <c r="CL812" s="61"/>
    </row>
    <row r="813" spans="2:90" x14ac:dyDescent="0.3">
      <c r="B813" s="219"/>
      <c r="C813" s="60"/>
      <c r="D813" s="60"/>
      <c r="E813" s="61" t="s">
        <v>484</v>
      </c>
      <c r="F813" s="296">
        <v>312500</v>
      </c>
      <c r="G813" s="219"/>
      <c r="H813" s="60"/>
      <c r="I813" s="60"/>
      <c r="J813" s="60"/>
      <c r="K813" s="60"/>
      <c r="L813" s="62"/>
      <c r="M813" s="62"/>
      <c r="N813" s="62"/>
      <c r="O813" s="62"/>
      <c r="P813" s="62"/>
      <c r="Q813" s="62"/>
      <c r="R813" s="67"/>
      <c r="S813" s="223"/>
      <c r="T813" s="62"/>
      <c r="U813" s="63"/>
      <c r="V813" s="63"/>
      <c r="W813" s="63"/>
      <c r="X813" s="63"/>
      <c r="Y813" s="63"/>
      <c r="Z813" s="63"/>
      <c r="AA813" s="63"/>
      <c r="AB813" s="63"/>
      <c r="AC813" s="62"/>
      <c r="AD813" s="67"/>
      <c r="AE813" s="223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7"/>
      <c r="AQ813" s="223"/>
      <c r="AR813" s="62"/>
      <c r="AS813" s="62"/>
      <c r="AT813" s="62"/>
      <c r="AU813" s="62"/>
      <c r="AV813" s="62"/>
      <c r="AW813" s="62"/>
      <c r="AX813" s="62"/>
      <c r="AY813" s="62"/>
      <c r="AZ813" s="62"/>
      <c r="BA813" s="62"/>
      <c r="BB813" s="67"/>
      <c r="BC813" s="223"/>
      <c r="BD813" s="60"/>
      <c r="BE813" s="60"/>
      <c r="BF813" s="60"/>
      <c r="BG813" s="60"/>
      <c r="BH813" s="60"/>
      <c r="BI813" s="60"/>
      <c r="BJ813" s="60"/>
      <c r="BK813" s="60"/>
      <c r="BL813" s="60"/>
      <c r="BM813" s="60"/>
      <c r="BN813" s="61"/>
      <c r="BO813" s="219"/>
      <c r="BP813" s="60"/>
      <c r="BQ813" s="60"/>
      <c r="BR813" s="60"/>
      <c r="BS813" s="60"/>
      <c r="BT813" s="60"/>
      <c r="BU813" s="60"/>
      <c r="BV813" s="60"/>
      <c r="BW813" s="60"/>
      <c r="BX813" s="60"/>
      <c r="BY813" s="60"/>
      <c r="BZ813" s="61"/>
      <c r="CA813" s="219"/>
      <c r="CB813" s="60"/>
      <c r="CC813" s="60"/>
      <c r="CD813" s="60"/>
      <c r="CE813" s="60"/>
      <c r="CF813" s="60"/>
      <c r="CG813" s="60"/>
      <c r="CH813" s="60"/>
      <c r="CI813" s="60"/>
      <c r="CJ813" s="60"/>
      <c r="CK813" s="60"/>
      <c r="CL813" s="61"/>
    </row>
    <row r="814" spans="2:90" x14ac:dyDescent="0.3">
      <c r="B814" s="219"/>
      <c r="C814" s="60"/>
      <c r="D814" s="60"/>
      <c r="E814" s="61" t="s">
        <v>179</v>
      </c>
      <c r="F814" s="296"/>
      <c r="G814" s="219"/>
      <c r="H814" s="60"/>
      <c r="I814" s="60"/>
      <c r="J814" s="60"/>
      <c r="K814" s="60"/>
      <c r="L814" s="62"/>
      <c r="M814" s="62"/>
      <c r="N814" s="62"/>
      <c r="O814" s="62"/>
      <c r="P814" s="62"/>
      <c r="Q814" s="62"/>
      <c r="R814" s="67"/>
      <c r="S814" s="223"/>
      <c r="T814" s="62"/>
      <c r="U814" s="62"/>
      <c r="V814" s="62"/>
      <c r="W814" s="62"/>
      <c r="X814" s="62"/>
      <c r="Y814" s="62"/>
      <c r="Z814" s="62"/>
      <c r="AA814" s="62"/>
      <c r="AB814" s="62"/>
      <c r="AC814" s="63"/>
      <c r="AD814" s="224"/>
      <c r="AE814" s="223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7"/>
      <c r="AQ814" s="223"/>
      <c r="AR814" s="62"/>
      <c r="AS814" s="62"/>
      <c r="AT814" s="62"/>
      <c r="AU814" s="62"/>
      <c r="AV814" s="62"/>
      <c r="AW814" s="62"/>
      <c r="AX814" s="62"/>
      <c r="AY814" s="62"/>
      <c r="AZ814" s="62"/>
      <c r="BA814" s="62"/>
      <c r="BB814" s="67"/>
      <c r="BC814" s="223"/>
      <c r="BD814" s="60"/>
      <c r="BE814" s="60"/>
      <c r="BF814" s="60"/>
      <c r="BG814" s="60"/>
      <c r="BH814" s="60"/>
      <c r="BI814" s="60"/>
      <c r="BJ814" s="60"/>
      <c r="BK814" s="60"/>
      <c r="BL814" s="60"/>
      <c r="BM814" s="60"/>
      <c r="BN814" s="61"/>
      <c r="BO814" s="219"/>
      <c r="BP814" s="60"/>
      <c r="BQ814" s="60"/>
      <c r="BR814" s="60"/>
      <c r="BS814" s="60"/>
      <c r="BT814" s="60"/>
      <c r="BU814" s="60"/>
      <c r="BV814" s="60"/>
      <c r="BW814" s="60"/>
      <c r="BX814" s="60"/>
      <c r="BY814" s="60"/>
      <c r="BZ814" s="61"/>
      <c r="CA814" s="219"/>
      <c r="CB814" s="60"/>
      <c r="CC814" s="60"/>
      <c r="CD814" s="60"/>
      <c r="CE814" s="60"/>
      <c r="CF814" s="60"/>
      <c r="CG814" s="60"/>
      <c r="CH814" s="60"/>
      <c r="CI814" s="60"/>
      <c r="CJ814" s="60"/>
      <c r="CK814" s="60"/>
      <c r="CL814" s="61"/>
    </row>
    <row r="815" spans="2:90" x14ac:dyDescent="0.3">
      <c r="B815" s="219"/>
      <c r="C815" s="60"/>
      <c r="D815" s="60"/>
      <c r="E815" s="61" t="s">
        <v>170</v>
      </c>
      <c r="F815" s="296"/>
      <c r="G815" s="219"/>
      <c r="H815" s="60"/>
      <c r="I815" s="60"/>
      <c r="J815" s="60"/>
      <c r="K815" s="60"/>
      <c r="L815" s="62"/>
      <c r="M815" s="62"/>
      <c r="N815" s="62"/>
      <c r="O815" s="62"/>
      <c r="P815" s="62"/>
      <c r="Q815" s="62"/>
      <c r="R815" s="67"/>
      <c r="S815" s="223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7"/>
      <c r="AE815" s="225"/>
      <c r="AF815" s="63"/>
      <c r="AG815" s="62"/>
      <c r="AH815" s="62"/>
      <c r="AI815" s="62"/>
      <c r="AJ815" s="62"/>
      <c r="AK815" s="62"/>
      <c r="AL815" s="62"/>
      <c r="AM815" s="62"/>
      <c r="AN815" s="62"/>
      <c r="AO815" s="62"/>
      <c r="AP815" s="67"/>
      <c r="AQ815" s="223"/>
      <c r="AR815" s="62"/>
      <c r="AS815" s="62"/>
      <c r="AT815" s="62"/>
      <c r="AU815" s="62"/>
      <c r="AV815" s="62"/>
      <c r="AW815" s="62"/>
      <c r="AX815" s="62"/>
      <c r="AY815" s="62"/>
      <c r="AZ815" s="62"/>
      <c r="BA815" s="62"/>
      <c r="BB815" s="67"/>
      <c r="BC815" s="223"/>
      <c r="BD815" s="60"/>
      <c r="BE815" s="60"/>
      <c r="BF815" s="60"/>
      <c r="BG815" s="60"/>
      <c r="BH815" s="60"/>
      <c r="BI815" s="60"/>
      <c r="BJ815" s="60"/>
      <c r="BK815" s="60"/>
      <c r="BL815" s="60"/>
      <c r="BM815" s="60"/>
      <c r="BN815" s="61"/>
      <c r="BO815" s="219"/>
      <c r="BP815" s="60"/>
      <c r="BQ815" s="60"/>
      <c r="BR815" s="60"/>
      <c r="BS815" s="60"/>
      <c r="BT815" s="60"/>
      <c r="BU815" s="60"/>
      <c r="BV815" s="60"/>
      <c r="BW815" s="60"/>
      <c r="BX815" s="60"/>
      <c r="BY815" s="60"/>
      <c r="BZ815" s="61"/>
      <c r="CA815" s="219"/>
      <c r="CB815" s="60"/>
      <c r="CC815" s="60"/>
      <c r="CD815" s="60"/>
      <c r="CE815" s="60"/>
      <c r="CF815" s="60"/>
      <c r="CG815" s="60"/>
      <c r="CH815" s="60"/>
      <c r="CI815" s="60"/>
      <c r="CJ815" s="60"/>
      <c r="CK815" s="60"/>
      <c r="CL815" s="61"/>
    </row>
    <row r="816" spans="2:90" x14ac:dyDescent="0.3">
      <c r="B816" s="219"/>
      <c r="C816" s="62"/>
      <c r="D816" s="60"/>
      <c r="E816" s="61" t="s">
        <v>180</v>
      </c>
      <c r="F816" s="296">
        <v>5000</v>
      </c>
      <c r="G816" s="219"/>
      <c r="H816" s="60"/>
      <c r="I816" s="60"/>
      <c r="J816" s="60"/>
      <c r="K816" s="60"/>
      <c r="L816" s="62"/>
      <c r="M816" s="62"/>
      <c r="N816" s="62"/>
      <c r="O816" s="62"/>
      <c r="P816" s="62"/>
      <c r="Q816" s="62"/>
      <c r="R816" s="67"/>
      <c r="S816" s="223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7"/>
      <c r="AE816" s="223"/>
      <c r="AF816" s="62"/>
      <c r="AG816" s="63"/>
      <c r="AH816" s="62"/>
      <c r="AI816" s="62"/>
      <c r="AJ816" s="62"/>
      <c r="AK816" s="62"/>
      <c r="AL816" s="62"/>
      <c r="AM816" s="62"/>
      <c r="AN816" s="62"/>
      <c r="AO816" s="62"/>
      <c r="AP816" s="67"/>
      <c r="AQ816" s="223"/>
      <c r="AR816" s="62"/>
      <c r="AS816" s="62"/>
      <c r="AT816" s="62"/>
      <c r="AU816" s="62"/>
      <c r="AV816" s="62"/>
      <c r="AW816" s="62"/>
      <c r="AX816" s="62"/>
      <c r="AY816" s="62"/>
      <c r="AZ816" s="62"/>
      <c r="BA816" s="62"/>
      <c r="BB816" s="67"/>
      <c r="BC816" s="223"/>
      <c r="BD816" s="60"/>
      <c r="BE816" s="60"/>
      <c r="BF816" s="60"/>
      <c r="BG816" s="60"/>
      <c r="BH816" s="60"/>
      <c r="BI816" s="60"/>
      <c r="BJ816" s="60"/>
      <c r="BK816" s="60"/>
      <c r="BL816" s="60"/>
      <c r="BM816" s="60"/>
      <c r="BN816" s="61"/>
      <c r="BO816" s="219"/>
      <c r="BP816" s="60"/>
      <c r="BQ816" s="60"/>
      <c r="BR816" s="60"/>
      <c r="BS816" s="60"/>
      <c r="BT816" s="60"/>
      <c r="BU816" s="60"/>
      <c r="BV816" s="60"/>
      <c r="BW816" s="60"/>
      <c r="BX816" s="60"/>
      <c r="BY816" s="60"/>
      <c r="BZ816" s="61"/>
      <c r="CA816" s="219"/>
      <c r="CB816" s="60"/>
      <c r="CC816" s="60"/>
      <c r="CD816" s="60"/>
      <c r="CE816" s="60"/>
      <c r="CF816" s="60"/>
      <c r="CG816" s="60"/>
      <c r="CH816" s="60"/>
      <c r="CI816" s="60"/>
      <c r="CJ816" s="60"/>
      <c r="CK816" s="60"/>
      <c r="CL816" s="61"/>
    </row>
    <row r="817" spans="2:90" x14ac:dyDescent="0.3">
      <c r="B817" s="219"/>
      <c r="C817" s="62" t="s">
        <v>267</v>
      </c>
      <c r="D817" s="60" t="s">
        <v>113</v>
      </c>
      <c r="E817" s="61"/>
      <c r="F817" s="297"/>
      <c r="G817" s="219"/>
      <c r="H817" s="60"/>
      <c r="I817" s="60"/>
      <c r="J817" s="60"/>
      <c r="K817" s="60"/>
      <c r="L817" s="62"/>
      <c r="M817" s="62"/>
      <c r="N817" s="62"/>
      <c r="O817" s="62"/>
      <c r="P817" s="62"/>
      <c r="Q817" s="62"/>
      <c r="R817" s="67"/>
      <c r="S817" s="223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7"/>
      <c r="AE817" s="223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7"/>
      <c r="AQ817" s="223"/>
      <c r="AR817" s="62"/>
      <c r="AS817" s="62"/>
      <c r="AT817" s="62"/>
      <c r="AU817" s="62"/>
      <c r="AV817" s="62"/>
      <c r="AW817" s="62"/>
      <c r="AX817" s="62"/>
      <c r="AY817" s="62"/>
      <c r="AZ817" s="62"/>
      <c r="BA817" s="62"/>
      <c r="BB817" s="67"/>
      <c r="BC817" s="223"/>
      <c r="BD817" s="60"/>
      <c r="BE817" s="60"/>
      <c r="BF817" s="60"/>
      <c r="BG817" s="60"/>
      <c r="BH817" s="60"/>
      <c r="BI817" s="60"/>
      <c r="BJ817" s="60"/>
      <c r="BK817" s="60"/>
      <c r="BL817" s="60"/>
      <c r="BM817" s="60"/>
      <c r="BN817" s="61"/>
      <c r="BO817" s="219"/>
      <c r="BP817" s="60"/>
      <c r="BQ817" s="60"/>
      <c r="BR817" s="60"/>
      <c r="BS817" s="60"/>
      <c r="BT817" s="60"/>
      <c r="BU817" s="60"/>
      <c r="BV817" s="60"/>
      <c r="BW817" s="60"/>
      <c r="BX817" s="60"/>
      <c r="BY817" s="60"/>
      <c r="BZ817" s="61"/>
      <c r="CA817" s="219"/>
      <c r="CB817" s="60"/>
      <c r="CC817" s="60"/>
      <c r="CD817" s="60"/>
      <c r="CE817" s="60"/>
      <c r="CF817" s="60"/>
      <c r="CG817" s="60"/>
      <c r="CH817" s="60"/>
      <c r="CI817" s="60"/>
      <c r="CJ817" s="60"/>
      <c r="CK817" s="60"/>
      <c r="CL817" s="61"/>
    </row>
    <row r="818" spans="2:90" x14ac:dyDescent="0.3">
      <c r="B818" s="219"/>
      <c r="C818" s="60" t="s">
        <v>485</v>
      </c>
      <c r="D818" s="60"/>
      <c r="E818" s="61" t="s">
        <v>486</v>
      </c>
      <c r="F818" s="217">
        <v>14130000</v>
      </c>
      <c r="G818" s="219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1"/>
      <c r="U818" s="62"/>
      <c r="V818" s="62"/>
      <c r="W818" s="62"/>
      <c r="X818" s="62"/>
      <c r="Y818" s="62"/>
      <c r="Z818" s="62"/>
      <c r="AA818" s="62"/>
      <c r="AB818" s="62"/>
      <c r="AC818" s="62"/>
      <c r="AD818" s="67"/>
      <c r="AE818" s="223"/>
      <c r="AF818" s="62"/>
      <c r="AG818" s="62"/>
      <c r="AH818" s="226"/>
      <c r="AI818" s="226"/>
      <c r="AJ818" s="226"/>
      <c r="AK818" s="226"/>
      <c r="AL818" s="226"/>
      <c r="AM818" s="226"/>
      <c r="AN818" s="226"/>
      <c r="AO818" s="226"/>
      <c r="AP818" s="227"/>
      <c r="BB818" s="61"/>
      <c r="BN818" s="61"/>
      <c r="BZ818" s="61"/>
      <c r="CL818" s="61"/>
    </row>
    <row r="819" spans="2:90" x14ac:dyDescent="0.3">
      <c r="B819" s="219"/>
      <c r="C819" s="60" t="s">
        <v>487</v>
      </c>
      <c r="D819" s="60"/>
      <c r="E819" s="61"/>
      <c r="F819" s="217"/>
      <c r="G819" s="219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1"/>
      <c r="AD819" s="61"/>
      <c r="AP819" s="61"/>
      <c r="BB819" s="61"/>
      <c r="BN819" s="61"/>
      <c r="BZ819" s="61"/>
      <c r="CL819" s="61"/>
    </row>
    <row r="820" spans="2:90" x14ac:dyDescent="0.3">
      <c r="B820" s="219"/>
      <c r="C820" s="60" t="s">
        <v>488</v>
      </c>
      <c r="D820" s="60"/>
      <c r="E820" s="61"/>
      <c r="F820" s="217"/>
      <c r="G820" s="219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1"/>
      <c r="AD820" s="61"/>
      <c r="AP820" s="61"/>
      <c r="BB820" s="61"/>
      <c r="BN820" s="61"/>
      <c r="BZ820" s="61"/>
      <c r="CL820" s="61"/>
    </row>
    <row r="821" spans="2:90" ht="15" thickBot="1" x14ac:dyDescent="0.35">
      <c r="B821" s="228"/>
      <c r="C821" s="58"/>
      <c r="D821" s="58"/>
      <c r="E821" s="45" t="s">
        <v>160</v>
      </c>
      <c r="F821" s="235">
        <f>SUM(F814:F820)</f>
        <v>14135000</v>
      </c>
      <c r="G821" s="22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9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9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9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9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  <c r="BM821" s="58"/>
      <c r="BN821" s="59"/>
      <c r="BO821" s="58"/>
      <c r="BP821" s="58"/>
      <c r="BQ821" s="58"/>
      <c r="BR821" s="58"/>
      <c r="BS821" s="58"/>
      <c r="BT821" s="58"/>
      <c r="BU821" s="58"/>
      <c r="BV821" s="58"/>
      <c r="BW821" s="58"/>
      <c r="BX821" s="58"/>
      <c r="BY821" s="58"/>
      <c r="BZ821" s="59"/>
      <c r="CA821" s="58"/>
      <c r="CB821" s="58"/>
      <c r="CC821" s="58"/>
      <c r="CD821" s="58"/>
      <c r="CE821" s="58"/>
      <c r="CF821" s="58"/>
      <c r="CG821" s="58"/>
      <c r="CH821" s="58"/>
      <c r="CI821" s="58"/>
      <c r="CJ821" s="58"/>
      <c r="CK821" s="58"/>
      <c r="CL821" s="59"/>
    </row>
    <row r="822" spans="2:90" x14ac:dyDescent="0.3">
      <c r="B822" s="220">
        <v>10</v>
      </c>
      <c r="C822" s="56" t="s">
        <v>503</v>
      </c>
      <c r="D822" s="56" t="s">
        <v>112</v>
      </c>
      <c r="E822" s="57"/>
      <c r="F822" s="295"/>
      <c r="G822" s="219"/>
      <c r="H822" s="60"/>
      <c r="I822" s="60"/>
      <c r="J822" s="60"/>
      <c r="K822" s="60"/>
      <c r="L822" s="62"/>
      <c r="M822" s="62"/>
      <c r="N822" s="62"/>
      <c r="O822" s="62"/>
      <c r="P822" s="62"/>
      <c r="Q822" s="62"/>
      <c r="R822" s="67"/>
      <c r="S822" s="223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7"/>
      <c r="AE822" s="221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7"/>
      <c r="AQ822" s="221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7"/>
      <c r="BC822" s="221"/>
      <c r="BD822" s="56"/>
      <c r="BE822" s="56"/>
      <c r="BF822" s="56"/>
      <c r="BG822" s="56"/>
      <c r="BH822" s="56"/>
      <c r="BI822" s="56"/>
      <c r="BJ822" s="56"/>
      <c r="BK822" s="56"/>
      <c r="BL822" s="56"/>
      <c r="BM822" s="56"/>
      <c r="BN822" s="57"/>
      <c r="BO822" s="219"/>
      <c r="BP822" s="60"/>
      <c r="BQ822" s="60"/>
      <c r="BR822" s="60"/>
      <c r="BS822" s="60"/>
      <c r="BT822" s="60"/>
      <c r="BU822" s="60"/>
      <c r="BV822" s="60"/>
      <c r="BW822" s="60"/>
      <c r="BX822" s="60"/>
      <c r="BY822" s="60"/>
      <c r="BZ822" s="61"/>
      <c r="CA822" s="219"/>
      <c r="CB822" s="60"/>
      <c r="CC822" s="60"/>
      <c r="CD822" s="60"/>
      <c r="CE822" s="60"/>
      <c r="CF822" s="60"/>
      <c r="CG822" s="60"/>
      <c r="CH822" s="60"/>
      <c r="CI822" s="60"/>
      <c r="CJ822" s="60"/>
      <c r="CK822" s="60"/>
      <c r="CL822" s="61"/>
    </row>
    <row r="823" spans="2:90" x14ac:dyDescent="0.3">
      <c r="B823" s="219"/>
      <c r="C823" s="60"/>
      <c r="D823" s="60"/>
      <c r="E823" s="61" t="s">
        <v>484</v>
      </c>
      <c r="F823" s="296">
        <v>62500</v>
      </c>
      <c r="G823" s="219"/>
      <c r="H823" s="60"/>
      <c r="I823" s="60"/>
      <c r="J823" s="60"/>
      <c r="K823" s="60"/>
      <c r="L823" s="62"/>
      <c r="M823" s="62"/>
      <c r="N823" s="62"/>
      <c r="O823" s="62"/>
      <c r="P823" s="62"/>
      <c r="Q823" s="62"/>
      <c r="R823" s="67"/>
      <c r="S823" s="223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7"/>
      <c r="AE823" s="223"/>
      <c r="AF823" s="62"/>
      <c r="AP823" s="61"/>
      <c r="AS823" s="63"/>
      <c r="AT823" s="63"/>
      <c r="AU823" s="63"/>
      <c r="AV823" s="63"/>
      <c r="AW823" s="63"/>
      <c r="AX823" s="63"/>
      <c r="AY823" s="63"/>
      <c r="AZ823" s="63"/>
      <c r="BA823" s="62"/>
      <c r="BB823" s="67"/>
      <c r="BC823" s="223"/>
      <c r="BD823" s="62"/>
      <c r="BE823" s="62"/>
      <c r="BF823" s="62"/>
      <c r="BG823" s="62"/>
      <c r="BH823" s="62"/>
      <c r="BI823" s="62"/>
      <c r="BJ823" s="62"/>
      <c r="BK823" s="62"/>
      <c r="BL823" s="62"/>
      <c r="BM823" s="62"/>
      <c r="BN823" s="67"/>
      <c r="BO823" s="219"/>
      <c r="BP823" s="60"/>
      <c r="BQ823" s="60"/>
      <c r="BR823" s="60"/>
      <c r="BS823" s="60"/>
      <c r="BT823" s="60"/>
      <c r="BU823" s="60"/>
      <c r="BV823" s="60"/>
      <c r="BW823" s="60"/>
      <c r="BX823" s="60"/>
      <c r="BY823" s="60"/>
      <c r="BZ823" s="61"/>
      <c r="CA823" s="219"/>
      <c r="CB823" s="60"/>
      <c r="CC823" s="60"/>
      <c r="CD823" s="60"/>
      <c r="CE823" s="60"/>
      <c r="CF823" s="60"/>
      <c r="CG823" s="60"/>
      <c r="CH823" s="60"/>
      <c r="CI823" s="60"/>
      <c r="CJ823" s="60"/>
      <c r="CK823" s="60"/>
      <c r="CL823" s="61"/>
    </row>
    <row r="824" spans="2:90" x14ac:dyDescent="0.3">
      <c r="B824" s="219"/>
      <c r="C824" s="60"/>
      <c r="D824" s="60"/>
      <c r="E824" s="61" t="s">
        <v>179</v>
      </c>
      <c r="F824" s="296"/>
      <c r="G824" s="219"/>
      <c r="H824" s="60"/>
      <c r="I824" s="60"/>
      <c r="J824" s="60"/>
      <c r="K824" s="60"/>
      <c r="L824" s="62"/>
      <c r="M824" s="62"/>
      <c r="N824" s="62"/>
      <c r="O824" s="62"/>
      <c r="P824" s="62"/>
      <c r="Q824" s="62"/>
      <c r="R824" s="67"/>
      <c r="S824" s="223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7"/>
      <c r="AE824" s="223"/>
      <c r="AF824" s="62"/>
      <c r="AP824" s="61"/>
      <c r="AS824" s="62"/>
      <c r="AT824" s="62"/>
      <c r="AU824" s="62"/>
      <c r="AV824" s="62"/>
      <c r="AW824" s="62"/>
      <c r="AX824" s="62"/>
      <c r="AY824" s="62"/>
      <c r="AZ824" s="62"/>
      <c r="BA824" s="63"/>
      <c r="BB824" s="224"/>
      <c r="BC824" s="223"/>
      <c r="BD824" s="62"/>
      <c r="BE824" s="62"/>
      <c r="BF824" s="62"/>
      <c r="BG824" s="62"/>
      <c r="BH824" s="62"/>
      <c r="BI824" s="62"/>
      <c r="BJ824" s="62"/>
      <c r="BK824" s="62"/>
      <c r="BL824" s="62"/>
      <c r="BM824" s="62"/>
      <c r="BN824" s="67"/>
      <c r="BO824" s="219"/>
      <c r="BP824" s="60"/>
      <c r="BQ824" s="60"/>
      <c r="BR824" s="60"/>
      <c r="BS824" s="60"/>
      <c r="BT824" s="60"/>
      <c r="BU824" s="60"/>
      <c r="BV824" s="60"/>
      <c r="BW824" s="60"/>
      <c r="BX824" s="60"/>
      <c r="BY824" s="60"/>
      <c r="BZ824" s="61"/>
      <c r="CA824" s="219"/>
      <c r="CB824" s="60"/>
      <c r="CC824" s="60"/>
      <c r="CD824" s="60"/>
      <c r="CE824" s="60"/>
      <c r="CF824" s="60"/>
      <c r="CG824" s="60"/>
      <c r="CH824" s="60"/>
      <c r="CI824" s="60"/>
      <c r="CJ824" s="60"/>
      <c r="CK824" s="60"/>
      <c r="CL824" s="61"/>
    </row>
    <row r="825" spans="2:90" x14ac:dyDescent="0.3">
      <c r="B825" s="219"/>
      <c r="C825" s="60"/>
      <c r="D825" s="60"/>
      <c r="E825" s="61" t="s">
        <v>170</v>
      </c>
      <c r="F825" s="296"/>
      <c r="G825" s="219"/>
      <c r="H825" s="60"/>
      <c r="I825" s="60"/>
      <c r="J825" s="60"/>
      <c r="K825" s="60"/>
      <c r="L825" s="62"/>
      <c r="M825" s="62"/>
      <c r="N825" s="62"/>
      <c r="O825" s="62"/>
      <c r="P825" s="62"/>
      <c r="Q825" s="62"/>
      <c r="R825" s="67"/>
      <c r="S825" s="223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7"/>
      <c r="AE825" s="223"/>
      <c r="AF825" s="62"/>
      <c r="AP825" s="61"/>
      <c r="AS825" s="62"/>
      <c r="AT825" s="62"/>
      <c r="AU825" s="62"/>
      <c r="AV825" s="62"/>
      <c r="AW825" s="62"/>
      <c r="AX825" s="62"/>
      <c r="AY825" s="62"/>
      <c r="AZ825" s="62"/>
      <c r="BA825" s="62"/>
      <c r="BB825" s="67"/>
      <c r="BC825" s="225"/>
      <c r="BD825" s="63"/>
      <c r="BE825" s="62"/>
      <c r="BF825" s="62"/>
      <c r="BG825" s="62"/>
      <c r="BH825" s="62"/>
      <c r="BI825" s="62"/>
      <c r="BJ825" s="62"/>
      <c r="BK825" s="62"/>
      <c r="BL825" s="62"/>
      <c r="BM825" s="62"/>
      <c r="BN825" s="67"/>
      <c r="BO825" s="219"/>
      <c r="BP825" s="60"/>
      <c r="BQ825" s="60"/>
      <c r="BR825" s="60"/>
      <c r="BS825" s="60"/>
      <c r="BT825" s="60"/>
      <c r="BU825" s="60"/>
      <c r="BV825" s="60"/>
      <c r="BW825" s="60"/>
      <c r="BX825" s="60"/>
      <c r="BY825" s="60"/>
      <c r="BZ825" s="61"/>
      <c r="CA825" s="219"/>
      <c r="CB825" s="60"/>
      <c r="CC825" s="60"/>
      <c r="CD825" s="60"/>
      <c r="CE825" s="60"/>
      <c r="CF825" s="60"/>
      <c r="CG825" s="60"/>
      <c r="CH825" s="60"/>
      <c r="CI825" s="60"/>
      <c r="CJ825" s="60"/>
      <c r="CK825" s="60"/>
      <c r="CL825" s="61"/>
    </row>
    <row r="826" spans="2:90" x14ac:dyDescent="0.3">
      <c r="B826" s="219"/>
      <c r="C826" s="62"/>
      <c r="D826" s="60"/>
      <c r="E826" s="61" t="s">
        <v>180</v>
      </c>
      <c r="F826" s="296">
        <v>5000</v>
      </c>
      <c r="G826" s="219"/>
      <c r="H826" s="60"/>
      <c r="I826" s="60"/>
      <c r="J826" s="60"/>
      <c r="K826" s="60"/>
      <c r="L826" s="62"/>
      <c r="M826" s="62"/>
      <c r="N826" s="62"/>
      <c r="O826" s="62"/>
      <c r="P826" s="62"/>
      <c r="Q826" s="62"/>
      <c r="R826" s="67"/>
      <c r="S826" s="223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7"/>
      <c r="AE826" s="223"/>
      <c r="AF826" s="62"/>
      <c r="AP826" s="61"/>
      <c r="AS826" s="62"/>
      <c r="AT826" s="62"/>
      <c r="AU826" s="62"/>
      <c r="AV826" s="62"/>
      <c r="AW826" s="62"/>
      <c r="AX826" s="62"/>
      <c r="AY826" s="62"/>
      <c r="AZ826" s="62"/>
      <c r="BA826" s="62"/>
      <c r="BB826" s="67"/>
      <c r="BC826" s="223"/>
      <c r="BD826" s="62"/>
      <c r="BE826" s="63"/>
      <c r="BF826" s="62"/>
      <c r="BG826" s="62"/>
      <c r="BH826" s="62"/>
      <c r="BI826" s="62"/>
      <c r="BJ826" s="62"/>
      <c r="BK826" s="62"/>
      <c r="BL826" s="62"/>
      <c r="BM826" s="62"/>
      <c r="BN826" s="67"/>
      <c r="BO826" s="219"/>
      <c r="BP826" s="60"/>
      <c r="BQ826" s="60"/>
      <c r="BR826" s="60"/>
      <c r="BS826" s="60"/>
      <c r="BT826" s="60"/>
      <c r="BU826" s="60"/>
      <c r="BV826" s="60"/>
      <c r="BW826" s="60"/>
      <c r="BX826" s="60"/>
      <c r="BY826" s="60"/>
      <c r="BZ826" s="61"/>
      <c r="CA826" s="219"/>
      <c r="CB826" s="60"/>
      <c r="CC826" s="60"/>
      <c r="CD826" s="60"/>
      <c r="CE826" s="60"/>
      <c r="CF826" s="60"/>
      <c r="CG826" s="60"/>
      <c r="CH826" s="60"/>
      <c r="CI826" s="60"/>
      <c r="CJ826" s="60"/>
      <c r="CK826" s="60"/>
      <c r="CL826" s="61"/>
    </row>
    <row r="827" spans="2:90" x14ac:dyDescent="0.3">
      <c r="B827" s="219"/>
      <c r="C827" s="62" t="s">
        <v>267</v>
      </c>
      <c r="D827" s="60" t="s">
        <v>113</v>
      </c>
      <c r="E827" s="61"/>
      <c r="F827" s="297"/>
      <c r="G827" s="219"/>
      <c r="H827" s="60"/>
      <c r="I827" s="60"/>
      <c r="J827" s="60"/>
      <c r="K827" s="60"/>
      <c r="L827" s="62"/>
      <c r="M827" s="62"/>
      <c r="N827" s="62"/>
      <c r="O827" s="62"/>
      <c r="P827" s="62"/>
      <c r="Q827" s="62"/>
      <c r="R827" s="67"/>
      <c r="S827" s="223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7"/>
      <c r="AE827" s="223"/>
      <c r="AF827" s="62"/>
      <c r="AP827" s="61"/>
      <c r="AS827" s="62"/>
      <c r="AT827" s="62"/>
      <c r="AU827" s="62"/>
      <c r="AV827" s="62"/>
      <c r="AW827" s="62"/>
      <c r="AX827" s="62"/>
      <c r="AY827" s="62"/>
      <c r="AZ827" s="62"/>
      <c r="BA827" s="62"/>
      <c r="BB827" s="67"/>
      <c r="BC827" s="223"/>
      <c r="BD827" s="62"/>
      <c r="BE827" s="62"/>
      <c r="BF827" s="62"/>
      <c r="BG827" s="62"/>
      <c r="BH827" s="62"/>
      <c r="BI827" s="62"/>
      <c r="BJ827" s="62"/>
      <c r="BK827" s="62"/>
      <c r="BL827" s="62"/>
      <c r="BM827" s="62"/>
      <c r="BN827" s="67"/>
      <c r="BO827" s="219"/>
      <c r="BP827" s="60"/>
      <c r="BQ827" s="60"/>
      <c r="BR827" s="60"/>
      <c r="BS827" s="60"/>
      <c r="BT827" s="60"/>
      <c r="BU827" s="60"/>
      <c r="BV827" s="60"/>
      <c r="BW827" s="60"/>
      <c r="BX827" s="60"/>
      <c r="BY827" s="60"/>
      <c r="BZ827" s="61"/>
      <c r="CA827" s="219"/>
      <c r="CB827" s="60"/>
      <c r="CC827" s="60"/>
      <c r="CD827" s="60"/>
      <c r="CE827" s="60"/>
      <c r="CF827" s="60"/>
      <c r="CG827" s="60"/>
      <c r="CH827" s="60"/>
      <c r="CI827" s="60"/>
      <c r="CJ827" s="60"/>
      <c r="CK827" s="60"/>
      <c r="CL827" s="61"/>
    </row>
    <row r="828" spans="2:90" x14ac:dyDescent="0.3">
      <c r="B828" s="219"/>
      <c r="C828" s="60" t="s">
        <v>485</v>
      </c>
      <c r="D828" s="60"/>
      <c r="E828" s="61" t="s">
        <v>486</v>
      </c>
      <c r="F828" s="217">
        <v>630000</v>
      </c>
      <c r="G828" s="219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1"/>
      <c r="U828" s="62"/>
      <c r="V828" s="62"/>
      <c r="W828" s="62"/>
      <c r="X828" s="62"/>
      <c r="Y828" s="62"/>
      <c r="Z828" s="62"/>
      <c r="AA828" s="62"/>
      <c r="AB828" s="62"/>
      <c r="AC828" s="62"/>
      <c r="AD828" s="67"/>
      <c r="AE828" s="223"/>
      <c r="AF828" s="62"/>
      <c r="AP828" s="61"/>
      <c r="AS828" s="62"/>
      <c r="AT828" s="62"/>
      <c r="AU828" s="62"/>
      <c r="AV828" s="62"/>
      <c r="AW828" s="62"/>
      <c r="AX828" s="62"/>
      <c r="AY828" s="62"/>
      <c r="AZ828" s="62"/>
      <c r="BA828" s="62"/>
      <c r="BB828" s="67"/>
      <c r="BC828" s="223"/>
      <c r="BD828" s="62"/>
      <c r="BE828" s="62"/>
      <c r="BF828" s="226"/>
      <c r="BG828" s="226"/>
      <c r="BH828" s="226"/>
      <c r="BI828" s="226"/>
      <c r="BJ828" s="226"/>
      <c r="BK828" s="226"/>
      <c r="BL828" s="226"/>
      <c r="BM828" s="226"/>
      <c r="BN828" s="227"/>
      <c r="BZ828" s="61"/>
      <c r="CL828" s="61"/>
    </row>
    <row r="829" spans="2:90" x14ac:dyDescent="0.3">
      <c r="B829" s="219"/>
      <c r="C829" s="60" t="s">
        <v>487</v>
      </c>
      <c r="D829" s="60"/>
      <c r="E829" s="61"/>
      <c r="F829" s="217"/>
      <c r="G829" s="219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1"/>
      <c r="AD829" s="61"/>
      <c r="AE829" s="223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7"/>
      <c r="AQ829" s="223"/>
      <c r="AR829" s="62"/>
      <c r="AS829" s="62"/>
      <c r="AT829" s="62"/>
      <c r="AU829" s="62"/>
      <c r="AV829" s="62"/>
      <c r="AW829" s="62"/>
      <c r="AX829" s="62"/>
      <c r="AY829" s="62"/>
      <c r="AZ829" s="62"/>
      <c r="BA829" s="62"/>
      <c r="BB829" s="67"/>
      <c r="BC829" s="223"/>
      <c r="BD829" s="62"/>
      <c r="BE829" s="62"/>
      <c r="BF829" s="62"/>
      <c r="BG829" s="62"/>
      <c r="BH829" s="62"/>
      <c r="BI829" s="62"/>
      <c r="BJ829" s="62"/>
      <c r="BK829" s="62"/>
      <c r="BL829" s="62"/>
      <c r="BM829" s="62"/>
      <c r="BN829" s="67"/>
      <c r="BZ829" s="61"/>
      <c r="CL829" s="61"/>
    </row>
    <row r="830" spans="2:90" x14ac:dyDescent="0.3">
      <c r="B830" s="219"/>
      <c r="C830" s="60" t="s">
        <v>488</v>
      </c>
      <c r="D830" s="60"/>
      <c r="E830" s="61"/>
      <c r="F830" s="217"/>
      <c r="G830" s="219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1"/>
      <c r="AD830" s="61"/>
      <c r="AE830" s="223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7"/>
      <c r="AQ830" s="223"/>
      <c r="AR830" s="62"/>
      <c r="AS830" s="62"/>
      <c r="AT830" s="62"/>
      <c r="AU830" s="62"/>
      <c r="AV830" s="62"/>
      <c r="AW830" s="62"/>
      <c r="AX830" s="62"/>
      <c r="AY830" s="62"/>
      <c r="AZ830" s="62"/>
      <c r="BA830" s="62"/>
      <c r="BB830" s="67"/>
      <c r="BC830" s="223"/>
      <c r="BD830" s="62"/>
      <c r="BE830" s="62"/>
      <c r="BF830" s="62"/>
      <c r="BG830" s="62"/>
      <c r="BH830" s="62"/>
      <c r="BI830" s="62"/>
      <c r="BJ830" s="62"/>
      <c r="BK830" s="62"/>
      <c r="BL830" s="62"/>
      <c r="BM830" s="62"/>
      <c r="BN830" s="67"/>
      <c r="BZ830" s="61"/>
      <c r="CL830" s="61"/>
    </row>
    <row r="831" spans="2:90" ht="15" thickBot="1" x14ac:dyDescent="0.35">
      <c r="B831" s="228"/>
      <c r="C831" s="58"/>
      <c r="D831" s="58"/>
      <c r="E831" s="45" t="s">
        <v>160</v>
      </c>
      <c r="F831" s="235">
        <f>SUM(F824:F830)</f>
        <v>635000</v>
      </c>
      <c r="G831" s="22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9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9"/>
      <c r="AE831" s="231"/>
      <c r="AF831" s="229"/>
      <c r="AG831" s="229"/>
      <c r="AH831" s="229"/>
      <c r="AI831" s="229"/>
      <c r="AJ831" s="229"/>
      <c r="AK831" s="229"/>
      <c r="AL831" s="229"/>
      <c r="AM831" s="229"/>
      <c r="AN831" s="229"/>
      <c r="AO831" s="229"/>
      <c r="AP831" s="230"/>
      <c r="AQ831" s="231"/>
      <c r="AR831" s="229"/>
      <c r="AS831" s="229"/>
      <c r="AT831" s="229"/>
      <c r="AU831" s="229"/>
      <c r="AV831" s="229"/>
      <c r="AW831" s="229"/>
      <c r="AX831" s="229"/>
      <c r="AY831" s="229"/>
      <c r="AZ831" s="229"/>
      <c r="BA831" s="229"/>
      <c r="BB831" s="230"/>
      <c r="BC831" s="231"/>
      <c r="BD831" s="229"/>
      <c r="BE831" s="229"/>
      <c r="BF831" s="229"/>
      <c r="BG831" s="229"/>
      <c r="BH831" s="229"/>
      <c r="BI831" s="229"/>
      <c r="BJ831" s="229"/>
      <c r="BK831" s="229"/>
      <c r="BL831" s="229"/>
      <c r="BM831" s="229"/>
      <c r="BN831" s="230"/>
      <c r="BO831" s="58"/>
      <c r="BP831" s="58"/>
      <c r="BQ831" s="58"/>
      <c r="BR831" s="58"/>
      <c r="BS831" s="58"/>
      <c r="BT831" s="58"/>
      <c r="BU831" s="58"/>
      <c r="BV831" s="58"/>
      <c r="BW831" s="58"/>
      <c r="BX831" s="58"/>
      <c r="BY831" s="58"/>
      <c r="BZ831" s="59"/>
      <c r="CA831" s="58"/>
      <c r="CB831" s="58"/>
      <c r="CC831" s="58"/>
      <c r="CD831" s="58"/>
      <c r="CE831" s="58"/>
      <c r="CF831" s="58"/>
      <c r="CG831" s="58"/>
      <c r="CH831" s="58"/>
      <c r="CI831" s="58"/>
      <c r="CJ831" s="58"/>
      <c r="CK831" s="58"/>
      <c r="CL831" s="59"/>
    </row>
    <row r="832" spans="2:90" x14ac:dyDescent="0.3">
      <c r="B832" s="220">
        <v>11</v>
      </c>
      <c r="C832" s="56" t="s">
        <v>504</v>
      </c>
      <c r="D832" s="56" t="s">
        <v>112</v>
      </c>
      <c r="E832" s="57"/>
      <c r="F832" s="295"/>
      <c r="G832" s="219"/>
      <c r="H832" s="60"/>
      <c r="I832" s="60"/>
      <c r="J832" s="60"/>
      <c r="K832" s="60"/>
      <c r="L832" s="62"/>
      <c r="M832" s="62"/>
      <c r="N832" s="62"/>
      <c r="O832" s="62"/>
      <c r="P832" s="62"/>
      <c r="Q832" s="62"/>
      <c r="R832" s="67"/>
      <c r="S832" s="223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7"/>
      <c r="AE832" s="221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7"/>
      <c r="AQ832" s="221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7"/>
      <c r="BC832" s="221"/>
      <c r="BD832" s="56"/>
      <c r="BE832" s="56"/>
      <c r="BF832" s="56"/>
      <c r="BG832" s="56"/>
      <c r="BH832" s="56"/>
      <c r="BI832" s="56"/>
      <c r="BJ832" s="56"/>
      <c r="BK832" s="56"/>
      <c r="BL832" s="56"/>
      <c r="BM832" s="56"/>
      <c r="BN832" s="57"/>
      <c r="BO832" s="219"/>
      <c r="BP832" s="60"/>
      <c r="BQ832" s="60"/>
      <c r="BR832" s="60"/>
      <c r="BS832" s="60"/>
      <c r="BT832" s="60"/>
      <c r="BU832" s="60"/>
      <c r="BV832" s="60"/>
      <c r="BW832" s="60"/>
      <c r="BX832" s="60"/>
      <c r="BY832" s="60"/>
      <c r="BZ832" s="61"/>
      <c r="CA832" s="219"/>
      <c r="CB832" s="60"/>
      <c r="CC832" s="60"/>
      <c r="CD832" s="60"/>
      <c r="CE832" s="60"/>
      <c r="CF832" s="60"/>
      <c r="CG832" s="60"/>
      <c r="CH832" s="60"/>
      <c r="CI832" s="60"/>
      <c r="CJ832" s="60"/>
      <c r="CK832" s="60"/>
      <c r="CL832" s="61"/>
    </row>
    <row r="833" spans="2:90" x14ac:dyDescent="0.3">
      <c r="B833" s="219"/>
      <c r="C833" s="60"/>
      <c r="D833" s="60"/>
      <c r="E833" s="61" t="s">
        <v>484</v>
      </c>
      <c r="F833" s="296">
        <v>112500</v>
      </c>
      <c r="G833" s="219"/>
      <c r="H833" s="60"/>
      <c r="I833" s="60"/>
      <c r="J833" s="60"/>
      <c r="K833" s="60"/>
      <c r="L833" s="62"/>
      <c r="M833" s="62"/>
      <c r="N833" s="62"/>
      <c r="O833" s="62"/>
      <c r="P833" s="62"/>
      <c r="Q833" s="62"/>
      <c r="R833" s="67"/>
      <c r="S833" s="223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7"/>
      <c r="AE833" s="223"/>
      <c r="AF833" s="62"/>
      <c r="AP833" s="61"/>
      <c r="AS833" s="63"/>
      <c r="AT833" s="63"/>
      <c r="AU833" s="63"/>
      <c r="AV833" s="63"/>
      <c r="AW833" s="63"/>
      <c r="AX833" s="63"/>
      <c r="AY833" s="63"/>
      <c r="AZ833" s="63"/>
      <c r="BA833" s="62"/>
      <c r="BB833" s="67"/>
      <c r="BC833" s="223"/>
      <c r="BD833" s="62"/>
      <c r="BE833" s="62"/>
      <c r="BF833" s="62"/>
      <c r="BG833" s="62"/>
      <c r="BH833" s="62"/>
      <c r="BI833" s="62"/>
      <c r="BJ833" s="62"/>
      <c r="BK833" s="62"/>
      <c r="BL833" s="62"/>
      <c r="BM833" s="62"/>
      <c r="BN833" s="67"/>
      <c r="BO833" s="219"/>
      <c r="BP833" s="60"/>
      <c r="BQ833" s="60"/>
      <c r="BR833" s="60"/>
      <c r="BS833" s="60"/>
      <c r="BT833" s="60"/>
      <c r="BU833" s="60"/>
      <c r="BV833" s="60"/>
      <c r="BW833" s="60"/>
      <c r="BX833" s="60"/>
      <c r="BY833" s="60"/>
      <c r="BZ833" s="61"/>
      <c r="CA833" s="219"/>
      <c r="CB833" s="60"/>
      <c r="CC833" s="60"/>
      <c r="CD833" s="60"/>
      <c r="CE833" s="60"/>
      <c r="CF833" s="60"/>
      <c r="CG833" s="60"/>
      <c r="CH833" s="60"/>
      <c r="CI833" s="60"/>
      <c r="CJ833" s="60"/>
      <c r="CK833" s="60"/>
      <c r="CL833" s="61"/>
    </row>
    <row r="834" spans="2:90" x14ac:dyDescent="0.3">
      <c r="B834" s="219"/>
      <c r="C834" s="60"/>
      <c r="D834" s="60"/>
      <c r="E834" s="61" t="s">
        <v>179</v>
      </c>
      <c r="F834" s="296"/>
      <c r="G834" s="219"/>
      <c r="H834" s="60"/>
      <c r="I834" s="60"/>
      <c r="J834" s="60"/>
      <c r="K834" s="60"/>
      <c r="L834" s="62"/>
      <c r="M834" s="62"/>
      <c r="N834" s="62"/>
      <c r="O834" s="62"/>
      <c r="P834" s="62"/>
      <c r="Q834" s="62"/>
      <c r="R834" s="67"/>
      <c r="S834" s="223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7"/>
      <c r="AE834" s="223"/>
      <c r="AF834" s="62"/>
      <c r="AP834" s="61"/>
      <c r="AS834" s="62"/>
      <c r="AT834" s="62"/>
      <c r="AU834" s="62"/>
      <c r="AV834" s="62"/>
      <c r="AW834" s="62"/>
      <c r="AX834" s="62"/>
      <c r="AY834" s="62"/>
      <c r="AZ834" s="62"/>
      <c r="BA834" s="63"/>
      <c r="BB834" s="224"/>
      <c r="BC834" s="223"/>
      <c r="BD834" s="62"/>
      <c r="BE834" s="62"/>
      <c r="BF834" s="62"/>
      <c r="BG834" s="62"/>
      <c r="BH834" s="62"/>
      <c r="BI834" s="62"/>
      <c r="BJ834" s="62"/>
      <c r="BK834" s="62"/>
      <c r="BL834" s="62"/>
      <c r="BM834" s="62"/>
      <c r="BN834" s="67"/>
      <c r="BO834" s="219"/>
      <c r="BP834" s="60"/>
      <c r="BQ834" s="60"/>
      <c r="BR834" s="60"/>
      <c r="BS834" s="60"/>
      <c r="BT834" s="60"/>
      <c r="BU834" s="60"/>
      <c r="BV834" s="60"/>
      <c r="BW834" s="60"/>
      <c r="BX834" s="60"/>
      <c r="BY834" s="60"/>
      <c r="BZ834" s="61"/>
      <c r="CA834" s="219"/>
      <c r="CB834" s="60"/>
      <c r="CC834" s="60"/>
      <c r="CD834" s="60"/>
      <c r="CE834" s="60"/>
      <c r="CF834" s="60"/>
      <c r="CG834" s="60"/>
      <c r="CH834" s="60"/>
      <c r="CI834" s="60"/>
      <c r="CJ834" s="60"/>
      <c r="CK834" s="60"/>
      <c r="CL834" s="61"/>
    </row>
    <row r="835" spans="2:90" x14ac:dyDescent="0.3">
      <c r="B835" s="219"/>
      <c r="C835" s="60"/>
      <c r="D835" s="60"/>
      <c r="E835" s="61" t="s">
        <v>170</v>
      </c>
      <c r="F835" s="296"/>
      <c r="G835" s="219"/>
      <c r="H835" s="60"/>
      <c r="I835" s="60"/>
      <c r="J835" s="60"/>
      <c r="K835" s="60"/>
      <c r="L835" s="62"/>
      <c r="M835" s="62"/>
      <c r="N835" s="62"/>
      <c r="O835" s="62"/>
      <c r="P835" s="62"/>
      <c r="Q835" s="62"/>
      <c r="R835" s="67"/>
      <c r="S835" s="223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7"/>
      <c r="AE835" s="223"/>
      <c r="AF835" s="62"/>
      <c r="AP835" s="61"/>
      <c r="AS835" s="62"/>
      <c r="AT835" s="62"/>
      <c r="AU835" s="62"/>
      <c r="AV835" s="62"/>
      <c r="AW835" s="62"/>
      <c r="AX835" s="62"/>
      <c r="AY835" s="62"/>
      <c r="AZ835" s="62"/>
      <c r="BA835" s="62"/>
      <c r="BB835" s="67"/>
      <c r="BC835" s="225"/>
      <c r="BD835" s="63"/>
      <c r="BE835" s="62"/>
      <c r="BF835" s="62"/>
      <c r="BG835" s="62"/>
      <c r="BH835" s="62"/>
      <c r="BI835" s="62"/>
      <c r="BJ835" s="62"/>
      <c r="BK835" s="62"/>
      <c r="BL835" s="62"/>
      <c r="BM835" s="62"/>
      <c r="BN835" s="67"/>
      <c r="BO835" s="219"/>
      <c r="BP835" s="60"/>
      <c r="BQ835" s="60"/>
      <c r="BR835" s="60"/>
      <c r="BS835" s="60"/>
      <c r="BT835" s="60"/>
      <c r="BU835" s="60"/>
      <c r="BV835" s="60"/>
      <c r="BW835" s="60"/>
      <c r="BX835" s="60"/>
      <c r="BY835" s="60"/>
      <c r="BZ835" s="61"/>
      <c r="CA835" s="219"/>
      <c r="CB835" s="60"/>
      <c r="CC835" s="60"/>
      <c r="CD835" s="60"/>
      <c r="CE835" s="60"/>
      <c r="CF835" s="60"/>
      <c r="CG835" s="60"/>
      <c r="CH835" s="60"/>
      <c r="CI835" s="60"/>
      <c r="CJ835" s="60"/>
      <c r="CK835" s="60"/>
      <c r="CL835" s="61"/>
    </row>
    <row r="836" spans="2:90" x14ac:dyDescent="0.3">
      <c r="B836" s="219"/>
      <c r="C836" s="62"/>
      <c r="D836" s="60"/>
      <c r="E836" s="61" t="s">
        <v>180</v>
      </c>
      <c r="F836" s="296">
        <v>5000</v>
      </c>
      <c r="G836" s="219"/>
      <c r="H836" s="60"/>
      <c r="I836" s="60"/>
      <c r="J836" s="60"/>
      <c r="K836" s="60"/>
      <c r="L836" s="62"/>
      <c r="M836" s="62"/>
      <c r="N836" s="62"/>
      <c r="O836" s="62"/>
      <c r="P836" s="62"/>
      <c r="Q836" s="62"/>
      <c r="R836" s="67"/>
      <c r="S836" s="223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7"/>
      <c r="AE836" s="223"/>
      <c r="AF836" s="62"/>
      <c r="AP836" s="61"/>
      <c r="AS836" s="62"/>
      <c r="AT836" s="62"/>
      <c r="AU836" s="62"/>
      <c r="AV836" s="62"/>
      <c r="AW836" s="62"/>
      <c r="AX836" s="62"/>
      <c r="AY836" s="62"/>
      <c r="AZ836" s="62"/>
      <c r="BA836" s="62"/>
      <c r="BB836" s="67"/>
      <c r="BC836" s="223"/>
      <c r="BD836" s="62"/>
      <c r="BE836" s="63"/>
      <c r="BF836" s="62"/>
      <c r="BG836" s="62"/>
      <c r="BH836" s="62"/>
      <c r="BI836" s="62"/>
      <c r="BJ836" s="62"/>
      <c r="BK836" s="62"/>
      <c r="BL836" s="62"/>
      <c r="BM836" s="62"/>
      <c r="BN836" s="67"/>
      <c r="BO836" s="219"/>
      <c r="BP836" s="60"/>
      <c r="BQ836" s="60"/>
      <c r="BR836" s="60"/>
      <c r="BS836" s="60"/>
      <c r="BT836" s="60"/>
      <c r="BU836" s="60"/>
      <c r="BV836" s="60"/>
      <c r="BW836" s="60"/>
      <c r="BX836" s="60"/>
      <c r="BY836" s="60"/>
      <c r="BZ836" s="61"/>
      <c r="CA836" s="219"/>
      <c r="CB836" s="60"/>
      <c r="CC836" s="60"/>
      <c r="CD836" s="60"/>
      <c r="CE836" s="60"/>
      <c r="CF836" s="60"/>
      <c r="CG836" s="60"/>
      <c r="CH836" s="60"/>
      <c r="CI836" s="60"/>
      <c r="CJ836" s="60"/>
      <c r="CK836" s="60"/>
      <c r="CL836" s="61"/>
    </row>
    <row r="837" spans="2:90" x14ac:dyDescent="0.3">
      <c r="B837" s="219"/>
      <c r="C837" s="62" t="s">
        <v>267</v>
      </c>
      <c r="D837" s="60" t="s">
        <v>113</v>
      </c>
      <c r="E837" s="61"/>
      <c r="F837" s="297"/>
      <c r="G837" s="219"/>
      <c r="H837" s="60"/>
      <c r="I837" s="60"/>
      <c r="J837" s="60"/>
      <c r="K837" s="60"/>
      <c r="L837" s="62"/>
      <c r="M837" s="62"/>
      <c r="N837" s="62"/>
      <c r="O837" s="62"/>
      <c r="P837" s="62"/>
      <c r="Q837" s="62"/>
      <c r="R837" s="67"/>
      <c r="S837" s="223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7"/>
      <c r="AE837" s="223"/>
      <c r="AF837" s="62"/>
      <c r="AP837" s="61"/>
      <c r="AS837" s="62"/>
      <c r="AT837" s="62"/>
      <c r="AU837" s="62"/>
      <c r="AV837" s="62"/>
      <c r="AW837" s="62"/>
      <c r="AX837" s="62"/>
      <c r="AY837" s="62"/>
      <c r="AZ837" s="62"/>
      <c r="BA837" s="62"/>
      <c r="BB837" s="67"/>
      <c r="BC837" s="223"/>
      <c r="BD837" s="62"/>
      <c r="BE837" s="62"/>
      <c r="BF837" s="62"/>
      <c r="BG837" s="62"/>
      <c r="BH837" s="62"/>
      <c r="BI837" s="62"/>
      <c r="BJ837" s="62"/>
      <c r="BK837" s="62"/>
      <c r="BL837" s="62"/>
      <c r="BM837" s="62"/>
      <c r="BN837" s="67"/>
      <c r="BO837" s="219"/>
      <c r="BP837" s="60"/>
      <c r="BQ837" s="60"/>
      <c r="BR837" s="60"/>
      <c r="BS837" s="60"/>
      <c r="BT837" s="60"/>
      <c r="BU837" s="60"/>
      <c r="BV837" s="60"/>
      <c r="BW837" s="60"/>
      <c r="BX837" s="60"/>
      <c r="BY837" s="60"/>
      <c r="BZ837" s="61"/>
      <c r="CA837" s="219"/>
      <c r="CB837" s="60"/>
      <c r="CC837" s="60"/>
      <c r="CD837" s="60"/>
      <c r="CE837" s="60"/>
      <c r="CF837" s="60"/>
      <c r="CG837" s="60"/>
      <c r="CH837" s="60"/>
      <c r="CI837" s="60"/>
      <c r="CJ837" s="60"/>
      <c r="CK837" s="60"/>
      <c r="CL837" s="61"/>
    </row>
    <row r="838" spans="2:90" x14ac:dyDescent="0.3">
      <c r="B838" s="219"/>
      <c r="C838" s="60" t="s">
        <v>485</v>
      </c>
      <c r="D838" s="60"/>
      <c r="E838" s="61" t="s">
        <v>486</v>
      </c>
      <c r="F838" s="217">
        <v>1880000</v>
      </c>
      <c r="G838" s="219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1"/>
      <c r="U838" s="62"/>
      <c r="V838" s="62"/>
      <c r="W838" s="62"/>
      <c r="X838" s="62"/>
      <c r="Y838" s="62"/>
      <c r="Z838" s="62"/>
      <c r="AA838" s="62"/>
      <c r="AB838" s="62"/>
      <c r="AC838" s="62"/>
      <c r="AD838" s="67"/>
      <c r="AE838" s="223"/>
      <c r="AF838" s="62"/>
      <c r="AP838" s="61"/>
      <c r="AS838" s="62"/>
      <c r="AT838" s="62"/>
      <c r="AU838" s="62"/>
      <c r="AV838" s="62"/>
      <c r="AW838" s="62"/>
      <c r="AX838" s="62"/>
      <c r="AY838" s="62"/>
      <c r="AZ838" s="62"/>
      <c r="BA838" s="62"/>
      <c r="BB838" s="67"/>
      <c r="BC838" s="223"/>
      <c r="BD838" s="62"/>
      <c r="BE838" s="62"/>
      <c r="BF838" s="226"/>
      <c r="BG838" s="226"/>
      <c r="BH838" s="226"/>
      <c r="BI838" s="226"/>
      <c r="BJ838" s="226"/>
      <c r="BK838" s="226"/>
      <c r="BL838" s="226"/>
      <c r="BM838" s="226"/>
      <c r="BN838" s="227"/>
      <c r="BZ838" s="61"/>
      <c r="CL838" s="61"/>
    </row>
    <row r="839" spans="2:90" x14ac:dyDescent="0.3">
      <c r="B839" s="219"/>
      <c r="C839" s="60" t="s">
        <v>487</v>
      </c>
      <c r="D839" s="60"/>
      <c r="E839" s="61"/>
      <c r="F839" s="217"/>
      <c r="G839" s="219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1"/>
      <c r="AD839" s="61"/>
      <c r="AE839" s="223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7"/>
      <c r="AQ839" s="223"/>
      <c r="AR839" s="62"/>
      <c r="AS839" s="62"/>
      <c r="AT839" s="62"/>
      <c r="AU839" s="62"/>
      <c r="AV839" s="62"/>
      <c r="AW839" s="62"/>
      <c r="AX839" s="62"/>
      <c r="AY839" s="62"/>
      <c r="AZ839" s="62"/>
      <c r="BA839" s="62"/>
      <c r="BB839" s="67"/>
      <c r="BC839" s="223"/>
      <c r="BD839" s="62"/>
      <c r="BE839" s="62"/>
      <c r="BF839" s="62"/>
      <c r="BG839" s="62"/>
      <c r="BH839" s="62"/>
      <c r="BI839" s="62"/>
      <c r="BJ839" s="62"/>
      <c r="BK839" s="62"/>
      <c r="BL839" s="62"/>
      <c r="BM839" s="62"/>
      <c r="BN839" s="67"/>
      <c r="BZ839" s="61"/>
      <c r="CL839" s="61"/>
    </row>
    <row r="840" spans="2:90" x14ac:dyDescent="0.3">
      <c r="B840" s="219"/>
      <c r="C840" s="60" t="s">
        <v>488</v>
      </c>
      <c r="D840" s="60"/>
      <c r="E840" s="61"/>
      <c r="F840" s="217"/>
      <c r="G840" s="219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1"/>
      <c r="AD840" s="61"/>
      <c r="AE840" s="223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7"/>
      <c r="AQ840" s="223"/>
      <c r="AR840" s="62"/>
      <c r="AS840" s="62"/>
      <c r="AT840" s="62"/>
      <c r="AU840" s="62"/>
      <c r="AV840" s="62"/>
      <c r="AW840" s="62"/>
      <c r="AX840" s="62"/>
      <c r="AY840" s="62"/>
      <c r="AZ840" s="62"/>
      <c r="BA840" s="62"/>
      <c r="BB840" s="67"/>
      <c r="BC840" s="223"/>
      <c r="BD840" s="62"/>
      <c r="BE840" s="62"/>
      <c r="BF840" s="62"/>
      <c r="BG840" s="62"/>
      <c r="BH840" s="62"/>
      <c r="BI840" s="62"/>
      <c r="BJ840" s="62"/>
      <c r="BK840" s="62"/>
      <c r="BL840" s="62"/>
      <c r="BM840" s="62"/>
      <c r="BN840" s="67"/>
      <c r="BZ840" s="61"/>
      <c r="CL840" s="61"/>
    </row>
    <row r="841" spans="2:90" ht="15" thickBot="1" x14ac:dyDescent="0.35">
      <c r="B841" s="228"/>
      <c r="C841" s="58"/>
      <c r="D841" s="58"/>
      <c r="E841" s="45" t="s">
        <v>160</v>
      </c>
      <c r="F841" s="235">
        <f>SUM(F834:F840)</f>
        <v>1885000</v>
      </c>
      <c r="G841" s="22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9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9"/>
      <c r="AE841" s="231"/>
      <c r="AF841" s="229"/>
      <c r="AG841" s="229"/>
      <c r="AH841" s="229"/>
      <c r="AI841" s="229"/>
      <c r="AJ841" s="229"/>
      <c r="AK841" s="229"/>
      <c r="AL841" s="229"/>
      <c r="AM841" s="229"/>
      <c r="AN841" s="229"/>
      <c r="AO841" s="229"/>
      <c r="AP841" s="230"/>
      <c r="AQ841" s="231"/>
      <c r="AR841" s="229"/>
      <c r="AS841" s="229"/>
      <c r="AT841" s="229"/>
      <c r="AU841" s="229"/>
      <c r="AV841" s="229"/>
      <c r="AW841" s="229"/>
      <c r="AX841" s="229"/>
      <c r="AY841" s="229"/>
      <c r="AZ841" s="229"/>
      <c r="BA841" s="229"/>
      <c r="BB841" s="230"/>
      <c r="BC841" s="231"/>
      <c r="BD841" s="229"/>
      <c r="BE841" s="229"/>
      <c r="BF841" s="229"/>
      <c r="BG841" s="229"/>
      <c r="BH841" s="229"/>
      <c r="BI841" s="229"/>
      <c r="BJ841" s="229"/>
      <c r="BK841" s="229"/>
      <c r="BL841" s="229"/>
      <c r="BM841" s="229"/>
      <c r="BN841" s="230"/>
      <c r="BO841" s="58"/>
      <c r="BP841" s="58"/>
      <c r="BQ841" s="58"/>
      <c r="BR841" s="58"/>
      <c r="BS841" s="58"/>
      <c r="BT841" s="58"/>
      <c r="BU841" s="58"/>
      <c r="BV841" s="58"/>
      <c r="BW841" s="58"/>
      <c r="BX841" s="58"/>
      <c r="BY841" s="58"/>
      <c r="BZ841" s="59"/>
      <c r="CA841" s="58"/>
      <c r="CB841" s="58"/>
      <c r="CC841" s="58"/>
      <c r="CD841" s="58"/>
      <c r="CE841" s="58"/>
      <c r="CF841" s="58"/>
      <c r="CG841" s="58"/>
      <c r="CH841" s="58"/>
      <c r="CI841" s="58"/>
      <c r="CJ841" s="58"/>
      <c r="CK841" s="58"/>
      <c r="CL841" s="59"/>
    </row>
    <row r="842" spans="2:90" x14ac:dyDescent="0.3">
      <c r="B842" s="220">
        <v>12</v>
      </c>
      <c r="C842" s="56" t="s">
        <v>505</v>
      </c>
      <c r="D842" s="56" t="s">
        <v>112</v>
      </c>
      <c r="E842" s="57"/>
      <c r="F842" s="295"/>
      <c r="G842" s="219"/>
      <c r="H842" s="60"/>
      <c r="I842" s="60"/>
      <c r="J842" s="60"/>
      <c r="K842" s="60"/>
      <c r="L842" s="62"/>
      <c r="M842" s="62"/>
      <c r="N842" s="62"/>
      <c r="O842" s="62"/>
      <c r="P842" s="62"/>
      <c r="Q842" s="62"/>
      <c r="R842" s="67"/>
      <c r="S842" s="221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7"/>
      <c r="AE842" s="221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7"/>
      <c r="AQ842" s="221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7"/>
      <c r="BC842" s="223"/>
      <c r="BD842" s="60"/>
      <c r="BE842" s="60"/>
      <c r="BF842" s="60"/>
      <c r="BG842" s="60"/>
      <c r="BH842" s="60"/>
      <c r="BI842" s="60"/>
      <c r="BJ842" s="60"/>
      <c r="BK842" s="60"/>
      <c r="BL842" s="60"/>
      <c r="BM842" s="60"/>
      <c r="BN842" s="61"/>
      <c r="BO842" s="219"/>
      <c r="BP842" s="60"/>
      <c r="BQ842" s="60"/>
      <c r="BR842" s="60"/>
      <c r="BS842" s="60"/>
      <c r="BT842" s="60"/>
      <c r="BU842" s="60"/>
      <c r="BV842" s="60"/>
      <c r="BW842" s="60"/>
      <c r="BX842" s="60"/>
      <c r="BY842" s="60"/>
      <c r="BZ842" s="61"/>
      <c r="CA842" s="219"/>
      <c r="CB842" s="60"/>
      <c r="CC842" s="60"/>
      <c r="CD842" s="60"/>
      <c r="CE842" s="60"/>
      <c r="CF842" s="60"/>
      <c r="CG842" s="60"/>
      <c r="CH842" s="60"/>
      <c r="CI842" s="60"/>
      <c r="CJ842" s="60"/>
      <c r="CK842" s="60"/>
      <c r="CL842" s="61"/>
    </row>
    <row r="843" spans="2:90" x14ac:dyDescent="0.3">
      <c r="B843" s="219"/>
      <c r="C843" s="60"/>
      <c r="D843" s="60"/>
      <c r="E843" s="61" t="s">
        <v>484</v>
      </c>
      <c r="F843" s="296">
        <v>137500</v>
      </c>
      <c r="G843" s="219"/>
      <c r="H843" s="60"/>
      <c r="I843" s="60"/>
      <c r="J843" s="60"/>
      <c r="K843" s="60"/>
      <c r="L843" s="62"/>
      <c r="M843" s="62"/>
      <c r="N843" s="62"/>
      <c r="O843" s="62"/>
      <c r="P843" s="62"/>
      <c r="Q843" s="62"/>
      <c r="R843" s="67"/>
      <c r="S843" s="223"/>
      <c r="T843" s="62"/>
      <c r="AD843" s="61"/>
      <c r="AG843" s="63"/>
      <c r="AH843" s="63"/>
      <c r="AI843" s="63"/>
      <c r="AJ843" s="63"/>
      <c r="AK843" s="63"/>
      <c r="AL843" s="63"/>
      <c r="AM843" s="63"/>
      <c r="AN843" s="63"/>
      <c r="AO843" s="62"/>
      <c r="AP843" s="67"/>
      <c r="AQ843" s="223"/>
      <c r="AR843" s="62"/>
      <c r="AS843" s="62"/>
      <c r="AT843" s="62"/>
      <c r="AU843" s="62"/>
      <c r="AV843" s="62"/>
      <c r="AW843" s="62"/>
      <c r="AX843" s="62"/>
      <c r="AY843" s="62"/>
      <c r="AZ843" s="62"/>
      <c r="BA843" s="62"/>
      <c r="BB843" s="67"/>
      <c r="BC843" s="223"/>
      <c r="BD843" s="60"/>
      <c r="BE843" s="60"/>
      <c r="BF843" s="60"/>
      <c r="BG843" s="60"/>
      <c r="BH843" s="60"/>
      <c r="BI843" s="60"/>
      <c r="BJ843" s="60"/>
      <c r="BK843" s="60"/>
      <c r="BL843" s="60"/>
      <c r="BM843" s="60"/>
      <c r="BN843" s="61"/>
      <c r="BO843" s="219"/>
      <c r="BP843" s="60"/>
      <c r="BQ843" s="60"/>
      <c r="BR843" s="60"/>
      <c r="BS843" s="60"/>
      <c r="BT843" s="60"/>
      <c r="BU843" s="60"/>
      <c r="BV843" s="60"/>
      <c r="BW843" s="60"/>
      <c r="BX843" s="60"/>
      <c r="BY843" s="60"/>
      <c r="BZ843" s="61"/>
      <c r="CA843" s="219"/>
      <c r="CB843" s="60"/>
      <c r="CC843" s="60"/>
      <c r="CD843" s="60"/>
      <c r="CE843" s="60"/>
      <c r="CF843" s="60"/>
      <c r="CG843" s="60"/>
      <c r="CH843" s="60"/>
      <c r="CI843" s="60"/>
      <c r="CJ843" s="60"/>
      <c r="CK843" s="60"/>
      <c r="CL843" s="61"/>
    </row>
    <row r="844" spans="2:90" x14ac:dyDescent="0.3">
      <c r="B844" s="219"/>
      <c r="C844" s="60"/>
      <c r="D844" s="60"/>
      <c r="E844" s="61" t="s">
        <v>179</v>
      </c>
      <c r="F844" s="296"/>
      <c r="G844" s="219"/>
      <c r="H844" s="60"/>
      <c r="I844" s="60"/>
      <c r="J844" s="60"/>
      <c r="K844" s="60"/>
      <c r="L844" s="62"/>
      <c r="M844" s="62"/>
      <c r="N844" s="62"/>
      <c r="O844" s="62"/>
      <c r="P844" s="62"/>
      <c r="Q844" s="62"/>
      <c r="R844" s="67"/>
      <c r="S844" s="223"/>
      <c r="T844" s="62"/>
      <c r="AD844" s="61"/>
      <c r="AG844" s="62"/>
      <c r="AH844" s="62"/>
      <c r="AI844" s="62"/>
      <c r="AJ844" s="62"/>
      <c r="AK844" s="62"/>
      <c r="AL844" s="62"/>
      <c r="AM844" s="62"/>
      <c r="AN844" s="62"/>
      <c r="AO844" s="63"/>
      <c r="AP844" s="224"/>
      <c r="AQ844" s="223"/>
      <c r="AR844" s="62"/>
      <c r="AS844" s="62"/>
      <c r="AT844" s="62"/>
      <c r="AU844" s="62"/>
      <c r="AV844" s="62"/>
      <c r="AW844" s="62"/>
      <c r="AX844" s="62"/>
      <c r="AY844" s="62"/>
      <c r="AZ844" s="62"/>
      <c r="BA844" s="62"/>
      <c r="BB844" s="67"/>
      <c r="BC844" s="223"/>
      <c r="BD844" s="60"/>
      <c r="BE844" s="60"/>
      <c r="BF844" s="60"/>
      <c r="BG844" s="60"/>
      <c r="BH844" s="60"/>
      <c r="BI844" s="60"/>
      <c r="BJ844" s="60"/>
      <c r="BK844" s="60"/>
      <c r="BL844" s="60"/>
      <c r="BM844" s="60"/>
      <c r="BN844" s="61"/>
      <c r="BO844" s="219"/>
      <c r="BP844" s="60"/>
      <c r="BQ844" s="60"/>
      <c r="BR844" s="60"/>
      <c r="BS844" s="60"/>
      <c r="BT844" s="60"/>
      <c r="BU844" s="60"/>
      <c r="BV844" s="60"/>
      <c r="BW844" s="60"/>
      <c r="BX844" s="60"/>
      <c r="BY844" s="60"/>
      <c r="BZ844" s="61"/>
      <c r="CA844" s="219"/>
      <c r="CB844" s="60"/>
      <c r="CC844" s="60"/>
      <c r="CD844" s="60"/>
      <c r="CE844" s="60"/>
      <c r="CF844" s="60"/>
      <c r="CG844" s="60"/>
      <c r="CH844" s="60"/>
      <c r="CI844" s="60"/>
      <c r="CJ844" s="60"/>
      <c r="CK844" s="60"/>
      <c r="CL844" s="61"/>
    </row>
    <row r="845" spans="2:90" x14ac:dyDescent="0.3">
      <c r="B845" s="219"/>
      <c r="C845" s="60"/>
      <c r="D845" s="60"/>
      <c r="E845" s="61" t="s">
        <v>170</v>
      </c>
      <c r="F845" s="296"/>
      <c r="G845" s="219"/>
      <c r="H845" s="60"/>
      <c r="I845" s="60"/>
      <c r="J845" s="60"/>
      <c r="K845" s="60"/>
      <c r="L845" s="62"/>
      <c r="M845" s="62"/>
      <c r="N845" s="62"/>
      <c r="O845" s="62"/>
      <c r="P845" s="62"/>
      <c r="Q845" s="62"/>
      <c r="R845" s="67"/>
      <c r="S845" s="223"/>
      <c r="T845" s="62"/>
      <c r="AD845" s="61"/>
      <c r="AG845" s="62"/>
      <c r="AH845" s="62"/>
      <c r="AI845" s="62"/>
      <c r="AJ845" s="62"/>
      <c r="AK845" s="62"/>
      <c r="AL845" s="62"/>
      <c r="AM845" s="62"/>
      <c r="AN845" s="62"/>
      <c r="AO845" s="62"/>
      <c r="AP845" s="67"/>
      <c r="AQ845" s="225"/>
      <c r="AR845" s="63"/>
      <c r="AS845" s="62"/>
      <c r="AT845" s="62"/>
      <c r="AU845" s="62"/>
      <c r="AV845" s="62"/>
      <c r="AW845" s="62"/>
      <c r="AX845" s="62"/>
      <c r="AY845" s="62"/>
      <c r="AZ845" s="62"/>
      <c r="BA845" s="62"/>
      <c r="BB845" s="67"/>
      <c r="BC845" s="223"/>
      <c r="BD845" s="60"/>
      <c r="BE845" s="60"/>
      <c r="BF845" s="60"/>
      <c r="BG845" s="60"/>
      <c r="BH845" s="60"/>
      <c r="BI845" s="60"/>
      <c r="BJ845" s="60"/>
      <c r="BK845" s="60"/>
      <c r="BL845" s="60"/>
      <c r="BM845" s="60"/>
      <c r="BN845" s="61"/>
      <c r="BO845" s="219"/>
      <c r="BP845" s="60"/>
      <c r="BQ845" s="60"/>
      <c r="BR845" s="60"/>
      <c r="BS845" s="60"/>
      <c r="BT845" s="60"/>
      <c r="BU845" s="60"/>
      <c r="BV845" s="60"/>
      <c r="BW845" s="60"/>
      <c r="BX845" s="60"/>
      <c r="BY845" s="60"/>
      <c r="BZ845" s="61"/>
      <c r="CA845" s="219"/>
      <c r="CB845" s="60"/>
      <c r="CC845" s="60"/>
      <c r="CD845" s="60"/>
      <c r="CE845" s="60"/>
      <c r="CF845" s="60"/>
      <c r="CG845" s="60"/>
      <c r="CH845" s="60"/>
      <c r="CI845" s="60"/>
      <c r="CJ845" s="60"/>
      <c r="CK845" s="60"/>
      <c r="CL845" s="61"/>
    </row>
    <row r="846" spans="2:90" x14ac:dyDescent="0.3">
      <c r="B846" s="219"/>
      <c r="C846" s="62"/>
      <c r="D846" s="60"/>
      <c r="E846" s="61" t="s">
        <v>180</v>
      </c>
      <c r="F846" s="296">
        <v>5000</v>
      </c>
      <c r="G846" s="219"/>
      <c r="H846" s="60"/>
      <c r="I846" s="60"/>
      <c r="J846" s="60"/>
      <c r="K846" s="60"/>
      <c r="L846" s="62"/>
      <c r="M846" s="62"/>
      <c r="N846" s="62"/>
      <c r="O846" s="62"/>
      <c r="P846" s="62"/>
      <c r="Q846" s="62"/>
      <c r="R846" s="67"/>
      <c r="S846" s="223"/>
      <c r="T846" s="62"/>
      <c r="AD846" s="61"/>
      <c r="AG846" s="62"/>
      <c r="AH846" s="62"/>
      <c r="AI846" s="62"/>
      <c r="AJ846" s="62"/>
      <c r="AK846" s="62"/>
      <c r="AL846" s="62"/>
      <c r="AM846" s="62"/>
      <c r="AN846" s="62"/>
      <c r="AO846" s="62"/>
      <c r="AP846" s="67"/>
      <c r="AQ846" s="223"/>
      <c r="AR846" s="62"/>
      <c r="AS846" s="63"/>
      <c r="AT846" s="62"/>
      <c r="AU846" s="62"/>
      <c r="AV846" s="62"/>
      <c r="AW846" s="62"/>
      <c r="AX846" s="62"/>
      <c r="AY846" s="62"/>
      <c r="AZ846" s="62"/>
      <c r="BA846" s="62"/>
      <c r="BB846" s="67"/>
      <c r="BC846" s="223"/>
      <c r="BD846" s="60"/>
      <c r="BE846" s="60"/>
      <c r="BF846" s="60"/>
      <c r="BG846" s="60"/>
      <c r="BH846" s="60"/>
      <c r="BI846" s="60"/>
      <c r="BJ846" s="60"/>
      <c r="BK846" s="60"/>
      <c r="BL846" s="60"/>
      <c r="BM846" s="60"/>
      <c r="BN846" s="61"/>
      <c r="BO846" s="219"/>
      <c r="BP846" s="60"/>
      <c r="BQ846" s="60"/>
      <c r="BR846" s="60"/>
      <c r="BS846" s="60"/>
      <c r="BT846" s="60"/>
      <c r="BU846" s="60"/>
      <c r="BV846" s="60"/>
      <c r="BW846" s="60"/>
      <c r="BX846" s="60"/>
      <c r="BY846" s="60"/>
      <c r="BZ846" s="61"/>
      <c r="CA846" s="219"/>
      <c r="CB846" s="60"/>
      <c r="CC846" s="60"/>
      <c r="CD846" s="60"/>
      <c r="CE846" s="60"/>
      <c r="CF846" s="60"/>
      <c r="CG846" s="60"/>
      <c r="CH846" s="60"/>
      <c r="CI846" s="60"/>
      <c r="CJ846" s="60"/>
      <c r="CK846" s="60"/>
      <c r="CL846" s="61"/>
    </row>
    <row r="847" spans="2:90" x14ac:dyDescent="0.3">
      <c r="B847" s="219"/>
      <c r="C847" s="62" t="s">
        <v>267</v>
      </c>
      <c r="D847" s="60" t="s">
        <v>113</v>
      </c>
      <c r="E847" s="61"/>
      <c r="F847" s="297"/>
      <c r="G847" s="219"/>
      <c r="H847" s="60"/>
      <c r="I847" s="60"/>
      <c r="J847" s="60"/>
      <c r="K847" s="60"/>
      <c r="L847" s="62"/>
      <c r="M847" s="62"/>
      <c r="N847" s="62"/>
      <c r="O847" s="62"/>
      <c r="P847" s="62"/>
      <c r="Q847" s="62"/>
      <c r="R847" s="67"/>
      <c r="S847" s="223"/>
      <c r="T847" s="62"/>
      <c r="AD847" s="61"/>
      <c r="AG847" s="62"/>
      <c r="AH847" s="62"/>
      <c r="AI847" s="62"/>
      <c r="AJ847" s="62"/>
      <c r="AK847" s="62"/>
      <c r="AL847" s="62"/>
      <c r="AM847" s="62"/>
      <c r="AN847" s="62"/>
      <c r="AO847" s="62"/>
      <c r="AP847" s="67"/>
      <c r="AQ847" s="223"/>
      <c r="AR847" s="62"/>
      <c r="AS847" s="62"/>
      <c r="AT847" s="62"/>
      <c r="AU847" s="62"/>
      <c r="AV847" s="62"/>
      <c r="AW847" s="62"/>
      <c r="AX847" s="62"/>
      <c r="AY847" s="62"/>
      <c r="AZ847" s="62"/>
      <c r="BA847" s="62"/>
      <c r="BB847" s="67"/>
      <c r="BC847" s="223"/>
      <c r="BD847" s="60"/>
      <c r="BE847" s="60"/>
      <c r="BF847" s="60"/>
      <c r="BG847" s="60"/>
      <c r="BH847" s="60"/>
      <c r="BI847" s="60"/>
      <c r="BJ847" s="60"/>
      <c r="BK847" s="60"/>
      <c r="BL847" s="60"/>
      <c r="BM847" s="60"/>
      <c r="BN847" s="61"/>
      <c r="BO847" s="219"/>
      <c r="BP847" s="60"/>
      <c r="BQ847" s="60"/>
      <c r="BR847" s="60"/>
      <c r="BS847" s="60"/>
      <c r="BT847" s="60"/>
      <c r="BU847" s="60"/>
      <c r="BV847" s="60"/>
      <c r="BW847" s="60"/>
      <c r="BX847" s="60"/>
      <c r="BY847" s="60"/>
      <c r="BZ847" s="61"/>
      <c r="CA847" s="219"/>
      <c r="CB847" s="60"/>
      <c r="CC847" s="60"/>
      <c r="CD847" s="60"/>
      <c r="CE847" s="60"/>
      <c r="CF847" s="60"/>
      <c r="CG847" s="60"/>
      <c r="CH847" s="60"/>
      <c r="CI847" s="60"/>
      <c r="CJ847" s="60"/>
      <c r="CK847" s="60"/>
      <c r="CL847" s="61"/>
    </row>
    <row r="848" spans="2:90" x14ac:dyDescent="0.3">
      <c r="B848" s="219"/>
      <c r="C848" s="60" t="s">
        <v>485</v>
      </c>
      <c r="D848" s="60"/>
      <c r="E848" s="61" t="s">
        <v>486</v>
      </c>
      <c r="F848" s="217">
        <v>2630000</v>
      </c>
      <c r="G848" s="219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1"/>
      <c r="S848" s="223"/>
      <c r="T848" s="62"/>
      <c r="AD848" s="61"/>
      <c r="AG848" s="62"/>
      <c r="AH848" s="62"/>
      <c r="AI848" s="62"/>
      <c r="AJ848" s="62"/>
      <c r="AK848" s="62"/>
      <c r="AL848" s="62"/>
      <c r="AM848" s="62"/>
      <c r="AN848" s="62"/>
      <c r="AO848" s="62"/>
      <c r="AP848" s="67"/>
      <c r="AQ848" s="223"/>
      <c r="AR848" s="62"/>
      <c r="AS848" s="62"/>
      <c r="AT848" s="226"/>
      <c r="AU848" s="226"/>
      <c r="AV848" s="226"/>
      <c r="AW848" s="226"/>
      <c r="AX848" s="226"/>
      <c r="AY848" s="226"/>
      <c r="AZ848" s="226"/>
      <c r="BA848" s="226"/>
      <c r="BB848" s="227"/>
      <c r="BN848" s="61"/>
      <c r="BZ848" s="61"/>
      <c r="CL848" s="61"/>
    </row>
    <row r="849" spans="2:90" x14ac:dyDescent="0.3">
      <c r="B849" s="219"/>
      <c r="C849" s="60" t="s">
        <v>487</v>
      </c>
      <c r="D849" s="60"/>
      <c r="E849" s="61"/>
      <c r="F849" s="217"/>
      <c r="G849" s="219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1"/>
      <c r="S849" s="223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7"/>
      <c r="AE849" s="223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7"/>
      <c r="AQ849" s="223"/>
      <c r="AR849" s="62"/>
      <c r="AS849" s="62"/>
      <c r="AT849" s="62"/>
      <c r="AU849" s="62"/>
      <c r="AV849" s="62"/>
      <c r="AW849" s="62"/>
      <c r="AX849" s="62"/>
      <c r="AY849" s="62"/>
      <c r="AZ849" s="62"/>
      <c r="BA849" s="62"/>
      <c r="BB849" s="67"/>
      <c r="BN849" s="61"/>
      <c r="BZ849" s="61"/>
      <c r="CL849" s="61"/>
    </row>
    <row r="850" spans="2:90" x14ac:dyDescent="0.3">
      <c r="B850" s="219"/>
      <c r="C850" s="60" t="s">
        <v>488</v>
      </c>
      <c r="D850" s="60"/>
      <c r="E850" s="61"/>
      <c r="F850" s="217"/>
      <c r="G850" s="219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1"/>
      <c r="S850" s="223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7"/>
      <c r="AE850" s="223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7"/>
      <c r="AQ850" s="223"/>
      <c r="AR850" s="62"/>
      <c r="AS850" s="62"/>
      <c r="AT850" s="62"/>
      <c r="AU850" s="62"/>
      <c r="AV850" s="62"/>
      <c r="AW850" s="62"/>
      <c r="AX850" s="62"/>
      <c r="AY850" s="62"/>
      <c r="AZ850" s="62"/>
      <c r="BA850" s="62"/>
      <c r="BB850" s="67"/>
      <c r="BN850" s="61"/>
      <c r="BZ850" s="61"/>
      <c r="CL850" s="61"/>
    </row>
    <row r="851" spans="2:90" ht="15" thickBot="1" x14ac:dyDescent="0.35">
      <c r="B851" s="228"/>
      <c r="C851" s="58"/>
      <c r="D851" s="58"/>
      <c r="E851" s="45" t="s">
        <v>160</v>
      </c>
      <c r="F851" s="235">
        <f>SUM(F844:F850)</f>
        <v>2635000</v>
      </c>
      <c r="G851" s="22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9"/>
      <c r="S851" s="231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30"/>
      <c r="AE851" s="231"/>
      <c r="AF851" s="229"/>
      <c r="AG851" s="229"/>
      <c r="AH851" s="229"/>
      <c r="AI851" s="229"/>
      <c r="AJ851" s="229"/>
      <c r="AK851" s="229"/>
      <c r="AL851" s="229"/>
      <c r="AM851" s="229"/>
      <c r="AN851" s="229"/>
      <c r="AO851" s="229"/>
      <c r="AP851" s="230"/>
      <c r="AQ851" s="231"/>
      <c r="AR851" s="229"/>
      <c r="AS851" s="229"/>
      <c r="AT851" s="229"/>
      <c r="AU851" s="229"/>
      <c r="AV851" s="229"/>
      <c r="AW851" s="229"/>
      <c r="AX851" s="229"/>
      <c r="AY851" s="229"/>
      <c r="AZ851" s="229"/>
      <c r="BA851" s="229"/>
      <c r="BB851" s="230"/>
      <c r="BC851" s="58"/>
      <c r="BD851" s="58"/>
      <c r="BE851" s="58"/>
      <c r="BF851" s="58"/>
      <c r="BG851" s="58"/>
      <c r="BH851" s="58"/>
      <c r="BI851" s="58"/>
      <c r="BJ851" s="58"/>
      <c r="BK851" s="58"/>
      <c r="BL851" s="58"/>
      <c r="BM851" s="58"/>
      <c r="BN851" s="59"/>
      <c r="BO851" s="58"/>
      <c r="BP851" s="58"/>
      <c r="BQ851" s="58"/>
      <c r="BR851" s="58"/>
      <c r="BS851" s="58"/>
      <c r="BT851" s="58"/>
      <c r="BU851" s="58"/>
      <c r="BV851" s="58"/>
      <c r="BW851" s="58"/>
      <c r="BX851" s="58"/>
      <c r="BY851" s="58"/>
      <c r="BZ851" s="59"/>
      <c r="CA851" s="58"/>
      <c r="CB851" s="58"/>
      <c r="CC851" s="58"/>
      <c r="CD851" s="58"/>
      <c r="CE851" s="58"/>
      <c r="CF851" s="58"/>
      <c r="CG851" s="58"/>
      <c r="CH851" s="58"/>
      <c r="CI851" s="58"/>
      <c r="CJ851" s="58"/>
      <c r="CK851" s="58"/>
      <c r="CL851" s="59"/>
    </row>
    <row r="852" spans="2:90" x14ac:dyDescent="0.3">
      <c r="B852" s="220">
        <v>13</v>
      </c>
      <c r="C852" s="56" t="s">
        <v>506</v>
      </c>
      <c r="D852" s="56" t="s">
        <v>112</v>
      </c>
      <c r="E852" s="57"/>
      <c r="F852" s="295"/>
      <c r="G852" s="219"/>
      <c r="H852" s="60"/>
      <c r="I852" s="60"/>
      <c r="J852" s="60"/>
      <c r="K852" s="60"/>
      <c r="L852" s="62"/>
      <c r="M852" s="62"/>
      <c r="N852" s="62"/>
      <c r="O852" s="62"/>
      <c r="P852" s="62"/>
      <c r="Q852" s="62"/>
      <c r="R852" s="67"/>
      <c r="S852" s="221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7"/>
      <c r="AE852" s="221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7"/>
      <c r="AQ852" s="221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7"/>
      <c r="BC852" s="223"/>
      <c r="BD852" s="60"/>
      <c r="BE852" s="60"/>
      <c r="BF852" s="60"/>
      <c r="BG852" s="60"/>
      <c r="BH852" s="60"/>
      <c r="BI852" s="60"/>
      <c r="BJ852" s="60"/>
      <c r="BK852" s="60"/>
      <c r="BL852" s="60"/>
      <c r="BM852" s="60"/>
      <c r="BN852" s="61"/>
      <c r="BO852" s="219"/>
      <c r="BP852" s="60"/>
      <c r="BQ852" s="60"/>
      <c r="BR852" s="60"/>
      <c r="BS852" s="60"/>
      <c r="BT852" s="60"/>
      <c r="BU852" s="60"/>
      <c r="BV852" s="60"/>
      <c r="BW852" s="60"/>
      <c r="BX852" s="60"/>
      <c r="BY852" s="60"/>
      <c r="BZ852" s="61"/>
      <c r="CA852" s="219"/>
      <c r="CB852" s="60"/>
      <c r="CC852" s="60"/>
      <c r="CD852" s="60"/>
      <c r="CE852" s="60"/>
      <c r="CF852" s="60"/>
      <c r="CG852" s="60"/>
      <c r="CH852" s="60"/>
      <c r="CI852" s="60"/>
      <c r="CJ852" s="60"/>
      <c r="CK852" s="60"/>
      <c r="CL852" s="61"/>
    </row>
    <row r="853" spans="2:90" x14ac:dyDescent="0.3">
      <c r="B853" s="219"/>
      <c r="C853" s="60"/>
      <c r="D853" s="60"/>
      <c r="E853" s="61" t="s">
        <v>484</v>
      </c>
      <c r="F853" s="296">
        <v>62500</v>
      </c>
      <c r="G853" s="219"/>
      <c r="H853" s="60"/>
      <c r="I853" s="60"/>
      <c r="J853" s="60"/>
      <c r="K853" s="60"/>
      <c r="L853" s="62"/>
      <c r="M853" s="62"/>
      <c r="N853" s="62"/>
      <c r="O853" s="62"/>
      <c r="P853" s="62"/>
      <c r="Q853" s="62"/>
      <c r="R853" s="67"/>
      <c r="S853" s="223"/>
      <c r="T853" s="62"/>
      <c r="AD853" s="61"/>
      <c r="AG853" s="63"/>
      <c r="AH853" s="63"/>
      <c r="AI853" s="63"/>
      <c r="AJ853" s="63"/>
      <c r="AK853" s="63"/>
      <c r="AL853" s="63"/>
      <c r="AM853" s="63"/>
      <c r="AN853" s="63"/>
      <c r="AO853" s="62"/>
      <c r="AP853" s="67"/>
      <c r="AQ853" s="223"/>
      <c r="AR853" s="62"/>
      <c r="AS853" s="62"/>
      <c r="AT853" s="62"/>
      <c r="AU853" s="62"/>
      <c r="AV853" s="62"/>
      <c r="AW853" s="62"/>
      <c r="AX853" s="62"/>
      <c r="AY853" s="62"/>
      <c r="AZ853" s="62"/>
      <c r="BA853" s="62"/>
      <c r="BB853" s="67"/>
      <c r="BC853" s="223"/>
      <c r="BD853" s="60"/>
      <c r="BE853" s="60"/>
      <c r="BF853" s="60"/>
      <c r="BG853" s="60"/>
      <c r="BH853" s="60"/>
      <c r="BI853" s="60"/>
      <c r="BJ853" s="60"/>
      <c r="BK853" s="60"/>
      <c r="BL853" s="60"/>
      <c r="BM853" s="60"/>
      <c r="BN853" s="61"/>
      <c r="BO853" s="219"/>
      <c r="BP853" s="60"/>
      <c r="BQ853" s="60"/>
      <c r="BR853" s="60"/>
      <c r="BS853" s="60"/>
      <c r="BT853" s="60"/>
      <c r="BU853" s="60"/>
      <c r="BV853" s="60"/>
      <c r="BW853" s="60"/>
      <c r="BX853" s="60"/>
      <c r="BY853" s="60"/>
      <c r="BZ853" s="61"/>
      <c r="CA853" s="219"/>
      <c r="CB853" s="60"/>
      <c r="CC853" s="60"/>
      <c r="CD853" s="60"/>
      <c r="CE853" s="60"/>
      <c r="CF853" s="60"/>
      <c r="CG853" s="60"/>
      <c r="CH853" s="60"/>
      <c r="CI853" s="60"/>
      <c r="CJ853" s="60"/>
      <c r="CK853" s="60"/>
      <c r="CL853" s="61"/>
    </row>
    <row r="854" spans="2:90" x14ac:dyDescent="0.3">
      <c r="B854" s="219"/>
      <c r="C854" s="60"/>
      <c r="D854" s="60"/>
      <c r="E854" s="61" t="s">
        <v>179</v>
      </c>
      <c r="F854" s="296"/>
      <c r="G854" s="219"/>
      <c r="H854" s="60"/>
      <c r="I854" s="60"/>
      <c r="J854" s="60"/>
      <c r="K854" s="60"/>
      <c r="L854" s="62"/>
      <c r="M854" s="62"/>
      <c r="N854" s="62"/>
      <c r="O854" s="62"/>
      <c r="P854" s="62"/>
      <c r="Q854" s="62"/>
      <c r="R854" s="67"/>
      <c r="S854" s="223"/>
      <c r="T854" s="62"/>
      <c r="AD854" s="61"/>
      <c r="AG854" s="62"/>
      <c r="AH854" s="62"/>
      <c r="AI854" s="62"/>
      <c r="AJ854" s="62"/>
      <c r="AK854" s="62"/>
      <c r="AL854" s="62"/>
      <c r="AM854" s="62"/>
      <c r="AN854" s="62"/>
      <c r="AO854" s="63"/>
      <c r="AP854" s="224"/>
      <c r="AQ854" s="223"/>
      <c r="AR854" s="62"/>
      <c r="AS854" s="62"/>
      <c r="AT854" s="62"/>
      <c r="AU854" s="62"/>
      <c r="AV854" s="62"/>
      <c r="AW854" s="62"/>
      <c r="AX854" s="62"/>
      <c r="AY854" s="62"/>
      <c r="AZ854" s="62"/>
      <c r="BA854" s="62"/>
      <c r="BB854" s="67"/>
      <c r="BC854" s="223"/>
      <c r="BD854" s="60"/>
      <c r="BE854" s="60"/>
      <c r="BF854" s="60"/>
      <c r="BG854" s="60"/>
      <c r="BH854" s="60"/>
      <c r="BI854" s="60"/>
      <c r="BJ854" s="60"/>
      <c r="BK854" s="60"/>
      <c r="BL854" s="60"/>
      <c r="BM854" s="60"/>
      <c r="BN854" s="61"/>
      <c r="BO854" s="219"/>
      <c r="BP854" s="60"/>
      <c r="BQ854" s="60"/>
      <c r="BR854" s="60"/>
      <c r="BS854" s="60"/>
      <c r="BT854" s="60"/>
      <c r="BU854" s="60"/>
      <c r="BV854" s="60"/>
      <c r="BW854" s="60"/>
      <c r="BX854" s="60"/>
      <c r="BY854" s="60"/>
      <c r="BZ854" s="61"/>
      <c r="CA854" s="219"/>
      <c r="CB854" s="60"/>
      <c r="CC854" s="60"/>
      <c r="CD854" s="60"/>
      <c r="CE854" s="60"/>
      <c r="CF854" s="60"/>
      <c r="CG854" s="60"/>
      <c r="CH854" s="60"/>
      <c r="CI854" s="60"/>
      <c r="CJ854" s="60"/>
      <c r="CK854" s="60"/>
      <c r="CL854" s="61"/>
    </row>
    <row r="855" spans="2:90" x14ac:dyDescent="0.3">
      <c r="B855" s="219"/>
      <c r="C855" s="60"/>
      <c r="D855" s="60"/>
      <c r="E855" s="61" t="s">
        <v>170</v>
      </c>
      <c r="F855" s="296"/>
      <c r="G855" s="219"/>
      <c r="H855" s="60"/>
      <c r="I855" s="60"/>
      <c r="J855" s="60"/>
      <c r="K855" s="60"/>
      <c r="L855" s="62"/>
      <c r="M855" s="62"/>
      <c r="N855" s="62"/>
      <c r="O855" s="62"/>
      <c r="P855" s="62"/>
      <c r="Q855" s="62"/>
      <c r="R855" s="67"/>
      <c r="S855" s="223"/>
      <c r="T855" s="62"/>
      <c r="AD855" s="61"/>
      <c r="AG855" s="62"/>
      <c r="AH855" s="62"/>
      <c r="AI855" s="62"/>
      <c r="AJ855" s="62"/>
      <c r="AK855" s="62"/>
      <c r="AL855" s="62"/>
      <c r="AM855" s="62"/>
      <c r="AN855" s="62"/>
      <c r="AO855" s="62"/>
      <c r="AP855" s="67"/>
      <c r="AQ855" s="225"/>
      <c r="AR855" s="63"/>
      <c r="AS855" s="62"/>
      <c r="AT855" s="62"/>
      <c r="AU855" s="62"/>
      <c r="AV855" s="62"/>
      <c r="AW855" s="62"/>
      <c r="AX855" s="62"/>
      <c r="AY855" s="62"/>
      <c r="AZ855" s="62"/>
      <c r="BA855" s="62"/>
      <c r="BB855" s="67"/>
      <c r="BC855" s="223"/>
      <c r="BD855" s="60"/>
      <c r="BE855" s="60"/>
      <c r="BF855" s="60"/>
      <c r="BG855" s="60"/>
      <c r="BH855" s="60"/>
      <c r="BI855" s="60"/>
      <c r="BJ855" s="60"/>
      <c r="BK855" s="60"/>
      <c r="BL855" s="60"/>
      <c r="BM855" s="60"/>
      <c r="BN855" s="61"/>
      <c r="BO855" s="219"/>
      <c r="BP855" s="60"/>
      <c r="BQ855" s="60"/>
      <c r="BR855" s="60"/>
      <c r="BS855" s="60"/>
      <c r="BT855" s="60"/>
      <c r="BU855" s="60"/>
      <c r="BV855" s="60"/>
      <c r="BW855" s="60"/>
      <c r="BX855" s="60"/>
      <c r="BY855" s="60"/>
      <c r="BZ855" s="61"/>
      <c r="CA855" s="219"/>
      <c r="CB855" s="60"/>
      <c r="CC855" s="60"/>
      <c r="CD855" s="60"/>
      <c r="CE855" s="60"/>
      <c r="CF855" s="60"/>
      <c r="CG855" s="60"/>
      <c r="CH855" s="60"/>
      <c r="CI855" s="60"/>
      <c r="CJ855" s="60"/>
      <c r="CK855" s="60"/>
      <c r="CL855" s="61"/>
    </row>
    <row r="856" spans="2:90" x14ac:dyDescent="0.3">
      <c r="B856" s="219"/>
      <c r="C856" s="62"/>
      <c r="D856" s="60"/>
      <c r="E856" s="61" t="s">
        <v>180</v>
      </c>
      <c r="F856" s="296">
        <v>5000</v>
      </c>
      <c r="G856" s="219"/>
      <c r="H856" s="60"/>
      <c r="I856" s="60"/>
      <c r="J856" s="60"/>
      <c r="K856" s="60"/>
      <c r="L856" s="62"/>
      <c r="M856" s="62"/>
      <c r="N856" s="62"/>
      <c r="O856" s="62"/>
      <c r="P856" s="62"/>
      <c r="Q856" s="62"/>
      <c r="R856" s="67"/>
      <c r="S856" s="223"/>
      <c r="T856" s="62"/>
      <c r="AD856" s="61"/>
      <c r="AG856" s="62"/>
      <c r="AH856" s="62"/>
      <c r="AI856" s="62"/>
      <c r="AJ856" s="62"/>
      <c r="AK856" s="62"/>
      <c r="AL856" s="62"/>
      <c r="AM856" s="62"/>
      <c r="AN856" s="62"/>
      <c r="AO856" s="62"/>
      <c r="AP856" s="67"/>
      <c r="AQ856" s="223"/>
      <c r="AR856" s="62"/>
      <c r="AS856" s="63"/>
      <c r="AT856" s="62"/>
      <c r="AU856" s="62"/>
      <c r="AV856" s="62"/>
      <c r="AW856" s="62"/>
      <c r="AX856" s="62"/>
      <c r="AY856" s="62"/>
      <c r="AZ856" s="62"/>
      <c r="BA856" s="62"/>
      <c r="BB856" s="67"/>
      <c r="BC856" s="223"/>
      <c r="BD856" s="60"/>
      <c r="BE856" s="60"/>
      <c r="BF856" s="60"/>
      <c r="BG856" s="60"/>
      <c r="BH856" s="60"/>
      <c r="BI856" s="60"/>
      <c r="BJ856" s="60"/>
      <c r="BK856" s="60"/>
      <c r="BL856" s="60"/>
      <c r="BM856" s="60"/>
      <c r="BN856" s="61"/>
      <c r="BO856" s="219"/>
      <c r="BP856" s="60"/>
      <c r="BQ856" s="60"/>
      <c r="BR856" s="60"/>
      <c r="BS856" s="60"/>
      <c r="BT856" s="60"/>
      <c r="BU856" s="60"/>
      <c r="BV856" s="60"/>
      <c r="BW856" s="60"/>
      <c r="BX856" s="60"/>
      <c r="BY856" s="60"/>
      <c r="BZ856" s="61"/>
      <c r="CA856" s="219"/>
      <c r="CB856" s="60"/>
      <c r="CC856" s="60"/>
      <c r="CD856" s="60"/>
      <c r="CE856" s="60"/>
      <c r="CF856" s="60"/>
      <c r="CG856" s="60"/>
      <c r="CH856" s="60"/>
      <c r="CI856" s="60"/>
      <c r="CJ856" s="60"/>
      <c r="CK856" s="60"/>
      <c r="CL856" s="61"/>
    </row>
    <row r="857" spans="2:90" x14ac:dyDescent="0.3">
      <c r="B857" s="219"/>
      <c r="C857" s="62" t="s">
        <v>267</v>
      </c>
      <c r="D857" s="60" t="s">
        <v>113</v>
      </c>
      <c r="E857" s="61"/>
      <c r="F857" s="297"/>
      <c r="G857" s="219"/>
      <c r="H857" s="60"/>
      <c r="I857" s="60"/>
      <c r="J857" s="60"/>
      <c r="K857" s="60"/>
      <c r="L857" s="62"/>
      <c r="M857" s="62"/>
      <c r="N857" s="62"/>
      <c r="O857" s="62"/>
      <c r="P857" s="62"/>
      <c r="Q857" s="62"/>
      <c r="R857" s="67"/>
      <c r="S857" s="223"/>
      <c r="T857" s="62"/>
      <c r="AD857" s="61"/>
      <c r="AG857" s="62"/>
      <c r="AH857" s="62"/>
      <c r="AI857" s="62"/>
      <c r="AJ857" s="62"/>
      <c r="AK857" s="62"/>
      <c r="AL857" s="62"/>
      <c r="AM857" s="62"/>
      <c r="AN857" s="62"/>
      <c r="AO857" s="62"/>
      <c r="AP857" s="67"/>
      <c r="AQ857" s="223"/>
      <c r="AR857" s="62"/>
      <c r="AS857" s="62"/>
      <c r="AT857" s="62"/>
      <c r="AU857" s="62"/>
      <c r="AV857" s="62"/>
      <c r="AW857" s="62"/>
      <c r="AX857" s="62"/>
      <c r="AY857" s="62"/>
      <c r="AZ857" s="62"/>
      <c r="BA857" s="62"/>
      <c r="BB857" s="67"/>
      <c r="BC857" s="223"/>
      <c r="BD857" s="60"/>
      <c r="BE857" s="60"/>
      <c r="BF857" s="60"/>
      <c r="BG857" s="60"/>
      <c r="BH857" s="60"/>
      <c r="BI857" s="60"/>
      <c r="BJ857" s="60"/>
      <c r="BK857" s="60"/>
      <c r="BL857" s="60"/>
      <c r="BM857" s="60"/>
      <c r="BN857" s="61"/>
      <c r="BO857" s="219"/>
      <c r="BP857" s="60"/>
      <c r="BQ857" s="60"/>
      <c r="BR857" s="60"/>
      <c r="BS857" s="60"/>
      <c r="BT857" s="60"/>
      <c r="BU857" s="60"/>
      <c r="BV857" s="60"/>
      <c r="BW857" s="60"/>
      <c r="BX857" s="60"/>
      <c r="BY857" s="60"/>
      <c r="BZ857" s="61"/>
      <c r="CA857" s="219"/>
      <c r="CB857" s="60"/>
      <c r="CC857" s="60"/>
      <c r="CD857" s="60"/>
      <c r="CE857" s="60"/>
      <c r="CF857" s="60"/>
      <c r="CG857" s="60"/>
      <c r="CH857" s="60"/>
      <c r="CI857" s="60"/>
      <c r="CJ857" s="60"/>
      <c r="CK857" s="60"/>
      <c r="CL857" s="61"/>
    </row>
    <row r="858" spans="2:90" x14ac:dyDescent="0.3">
      <c r="B858" s="219"/>
      <c r="C858" s="60" t="s">
        <v>485</v>
      </c>
      <c r="D858" s="60"/>
      <c r="E858" s="61" t="s">
        <v>486</v>
      </c>
      <c r="F858" s="217">
        <v>560000</v>
      </c>
      <c r="G858" s="219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1"/>
      <c r="S858" s="223"/>
      <c r="T858" s="62"/>
      <c r="AD858" s="61"/>
      <c r="AG858" s="62"/>
      <c r="AH858" s="62"/>
      <c r="AI858" s="62"/>
      <c r="AJ858" s="62"/>
      <c r="AK858" s="62"/>
      <c r="AL858" s="62"/>
      <c r="AM858" s="62"/>
      <c r="AN858" s="62"/>
      <c r="AO858" s="62"/>
      <c r="AP858" s="67"/>
      <c r="AQ858" s="223"/>
      <c r="AR858" s="62"/>
      <c r="AS858" s="62"/>
      <c r="AT858" s="226"/>
      <c r="AU858" s="226"/>
      <c r="AV858" s="226"/>
      <c r="AW858" s="226"/>
      <c r="AX858" s="226"/>
      <c r="AY858" s="226"/>
      <c r="AZ858" s="226"/>
      <c r="BA858" s="226"/>
      <c r="BB858" s="227"/>
      <c r="BN858" s="61"/>
      <c r="BZ858" s="61"/>
      <c r="CL858" s="61"/>
    </row>
    <row r="859" spans="2:90" x14ac:dyDescent="0.3">
      <c r="B859" s="219"/>
      <c r="C859" s="60" t="s">
        <v>487</v>
      </c>
      <c r="D859" s="60"/>
      <c r="E859" s="61"/>
      <c r="F859" s="217"/>
      <c r="G859" s="219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1"/>
      <c r="S859" s="223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7"/>
      <c r="AE859" s="223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7"/>
      <c r="AQ859" s="223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7"/>
      <c r="BN859" s="61"/>
      <c r="BZ859" s="61"/>
      <c r="CL859" s="61"/>
    </row>
    <row r="860" spans="2:90" x14ac:dyDescent="0.3">
      <c r="B860" s="219"/>
      <c r="C860" s="60" t="s">
        <v>488</v>
      </c>
      <c r="D860" s="60"/>
      <c r="E860" s="61"/>
      <c r="F860" s="217"/>
      <c r="G860" s="219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1"/>
      <c r="S860" s="223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7"/>
      <c r="AE860" s="223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7"/>
      <c r="AQ860" s="223"/>
      <c r="AR860" s="62"/>
      <c r="AS860" s="62"/>
      <c r="AT860" s="62"/>
      <c r="AU860" s="62"/>
      <c r="AV860" s="62"/>
      <c r="AW860" s="62"/>
      <c r="AX860" s="62"/>
      <c r="AY860" s="62"/>
      <c r="AZ860" s="62"/>
      <c r="BA860" s="62"/>
      <c r="BB860" s="67"/>
      <c r="BN860" s="61"/>
      <c r="BZ860" s="61"/>
      <c r="CL860" s="61"/>
    </row>
    <row r="861" spans="2:90" ht="15" thickBot="1" x14ac:dyDescent="0.35">
      <c r="B861" s="228"/>
      <c r="C861" s="58"/>
      <c r="D861" s="58"/>
      <c r="E861" s="45" t="s">
        <v>160</v>
      </c>
      <c r="F861" s="235">
        <f>SUM(F854:F860)</f>
        <v>565000</v>
      </c>
      <c r="G861" s="22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9"/>
      <c r="S861" s="231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30"/>
      <c r="AE861" s="231"/>
      <c r="AF861" s="229"/>
      <c r="AG861" s="229"/>
      <c r="AH861" s="229"/>
      <c r="AI861" s="229"/>
      <c r="AJ861" s="229"/>
      <c r="AK861" s="229"/>
      <c r="AL861" s="229"/>
      <c r="AM861" s="229"/>
      <c r="AN861" s="229"/>
      <c r="AO861" s="229"/>
      <c r="AP861" s="230"/>
      <c r="AQ861" s="231"/>
      <c r="AR861" s="229"/>
      <c r="AS861" s="229"/>
      <c r="AT861" s="229"/>
      <c r="AU861" s="229"/>
      <c r="AV861" s="229"/>
      <c r="AW861" s="229"/>
      <c r="AX861" s="229"/>
      <c r="AY861" s="229"/>
      <c r="AZ861" s="229"/>
      <c r="BA861" s="229"/>
      <c r="BB861" s="230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  <c r="BM861" s="58"/>
      <c r="BN861" s="59"/>
      <c r="BO861" s="58"/>
      <c r="BP861" s="58"/>
      <c r="BQ861" s="58"/>
      <c r="BR861" s="58"/>
      <c r="BS861" s="58"/>
      <c r="BT861" s="58"/>
      <c r="BU861" s="58"/>
      <c r="BV861" s="58"/>
      <c r="BW861" s="58"/>
      <c r="BX861" s="58"/>
      <c r="BY861" s="58"/>
      <c r="BZ861" s="59"/>
      <c r="CA861" s="58"/>
      <c r="CB861" s="58"/>
      <c r="CC861" s="58"/>
      <c r="CD861" s="58"/>
      <c r="CE861" s="58"/>
      <c r="CF861" s="58"/>
      <c r="CG861" s="58"/>
      <c r="CH861" s="58"/>
      <c r="CI861" s="58"/>
      <c r="CJ861" s="58"/>
      <c r="CK861" s="58"/>
      <c r="CL861" s="59"/>
    </row>
    <row r="862" spans="2:90" x14ac:dyDescent="0.3">
      <c r="B862" s="220">
        <v>14</v>
      </c>
      <c r="C862" s="56" t="s">
        <v>507</v>
      </c>
      <c r="D862" s="56" t="s">
        <v>112</v>
      </c>
      <c r="E862" s="57"/>
      <c r="F862" s="295"/>
      <c r="G862" s="219"/>
      <c r="H862" s="60"/>
      <c r="I862" s="60"/>
      <c r="J862" s="60"/>
      <c r="K862" s="60"/>
      <c r="L862" s="62"/>
      <c r="M862" s="62"/>
      <c r="N862" s="62"/>
      <c r="O862" s="62"/>
      <c r="P862" s="62"/>
      <c r="Q862" s="62"/>
      <c r="R862" s="67"/>
      <c r="S862" s="221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7"/>
      <c r="AE862" s="221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7"/>
      <c r="AQ862" s="221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7"/>
      <c r="BC862" s="223"/>
      <c r="BD862" s="60"/>
      <c r="BE862" s="60"/>
      <c r="BF862" s="60"/>
      <c r="BG862" s="60"/>
      <c r="BH862" s="60"/>
      <c r="BI862" s="60"/>
      <c r="BJ862" s="60"/>
      <c r="BK862" s="60"/>
      <c r="BL862" s="60"/>
      <c r="BM862" s="60"/>
      <c r="BN862" s="61"/>
      <c r="BO862" s="219"/>
      <c r="BP862" s="60"/>
      <c r="BQ862" s="60"/>
      <c r="BR862" s="60"/>
      <c r="BS862" s="60"/>
      <c r="BT862" s="60"/>
      <c r="BU862" s="60"/>
      <c r="BV862" s="60"/>
      <c r="BW862" s="60"/>
      <c r="BX862" s="60"/>
      <c r="BY862" s="60"/>
      <c r="BZ862" s="61"/>
      <c r="CA862" s="219"/>
      <c r="CB862" s="60"/>
      <c r="CC862" s="60"/>
      <c r="CD862" s="60"/>
      <c r="CE862" s="60"/>
      <c r="CF862" s="60"/>
      <c r="CG862" s="60"/>
      <c r="CH862" s="60"/>
      <c r="CI862" s="60"/>
      <c r="CJ862" s="60"/>
      <c r="CK862" s="60"/>
      <c r="CL862" s="61"/>
    </row>
    <row r="863" spans="2:90" x14ac:dyDescent="0.3">
      <c r="B863" s="219"/>
      <c r="C863" s="60"/>
      <c r="D863" s="60"/>
      <c r="E863" s="61" t="s">
        <v>484</v>
      </c>
      <c r="F863" s="296">
        <v>150000</v>
      </c>
      <c r="G863" s="219"/>
      <c r="H863" s="60"/>
      <c r="I863" s="60"/>
      <c r="J863" s="60"/>
      <c r="K863" s="60"/>
      <c r="L863" s="62"/>
      <c r="M863" s="62"/>
      <c r="N863" s="62"/>
      <c r="O863" s="62"/>
      <c r="P863" s="62"/>
      <c r="Q863" s="62"/>
      <c r="R863" s="67"/>
      <c r="S863" s="223"/>
      <c r="T863" s="62"/>
      <c r="AD863" s="61"/>
      <c r="AG863" s="63"/>
      <c r="AH863" s="63"/>
      <c r="AI863" s="63"/>
      <c r="AJ863" s="63"/>
      <c r="AK863" s="63"/>
      <c r="AL863" s="63"/>
      <c r="AM863" s="63"/>
      <c r="AN863" s="63"/>
      <c r="AO863" s="62"/>
      <c r="AP863" s="67"/>
      <c r="AQ863" s="223"/>
      <c r="AR863" s="62"/>
      <c r="AS863" s="62"/>
      <c r="AT863" s="62"/>
      <c r="AU863" s="62"/>
      <c r="AV863" s="62"/>
      <c r="AW863" s="62"/>
      <c r="AX863" s="62"/>
      <c r="AY863" s="62"/>
      <c r="AZ863" s="62"/>
      <c r="BA863" s="62"/>
      <c r="BB863" s="67"/>
      <c r="BC863" s="223"/>
      <c r="BD863" s="60"/>
      <c r="BE863" s="60"/>
      <c r="BF863" s="60"/>
      <c r="BG863" s="60"/>
      <c r="BH863" s="60"/>
      <c r="BI863" s="60"/>
      <c r="BJ863" s="60"/>
      <c r="BK863" s="60"/>
      <c r="BL863" s="60"/>
      <c r="BM863" s="60"/>
      <c r="BN863" s="61"/>
      <c r="BO863" s="219"/>
      <c r="BP863" s="60"/>
      <c r="BQ863" s="60"/>
      <c r="BR863" s="60"/>
      <c r="BS863" s="60"/>
      <c r="BT863" s="60"/>
      <c r="BU863" s="60"/>
      <c r="BV863" s="60"/>
      <c r="BW863" s="60"/>
      <c r="BX863" s="60"/>
      <c r="BY863" s="60"/>
      <c r="BZ863" s="61"/>
      <c r="CA863" s="219"/>
      <c r="CB863" s="60"/>
      <c r="CC863" s="60"/>
      <c r="CD863" s="60"/>
      <c r="CE863" s="60"/>
      <c r="CF863" s="60"/>
      <c r="CG863" s="60"/>
      <c r="CH863" s="60"/>
      <c r="CI863" s="60"/>
      <c r="CJ863" s="60"/>
      <c r="CK863" s="60"/>
      <c r="CL863" s="61"/>
    </row>
    <row r="864" spans="2:90" x14ac:dyDescent="0.3">
      <c r="B864" s="219"/>
      <c r="C864" s="60"/>
      <c r="D864" s="60"/>
      <c r="E864" s="61" t="s">
        <v>179</v>
      </c>
      <c r="F864" s="296"/>
      <c r="G864" s="219"/>
      <c r="H864" s="60"/>
      <c r="I864" s="60"/>
      <c r="J864" s="60"/>
      <c r="K864" s="60"/>
      <c r="L864" s="62"/>
      <c r="M864" s="62"/>
      <c r="N864" s="62"/>
      <c r="O864" s="62"/>
      <c r="P864" s="62"/>
      <c r="Q864" s="62"/>
      <c r="R864" s="67"/>
      <c r="S864" s="223"/>
      <c r="T864" s="62"/>
      <c r="AD864" s="61"/>
      <c r="AG864" s="62"/>
      <c r="AH864" s="62"/>
      <c r="AI864" s="62"/>
      <c r="AJ864" s="62"/>
      <c r="AK864" s="62"/>
      <c r="AL864" s="62"/>
      <c r="AM864" s="62"/>
      <c r="AN864" s="62"/>
      <c r="AO864" s="63"/>
      <c r="AP864" s="224"/>
      <c r="AQ864" s="223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7"/>
      <c r="BC864" s="223"/>
      <c r="BD864" s="60"/>
      <c r="BE864" s="60"/>
      <c r="BF864" s="60"/>
      <c r="BG864" s="60"/>
      <c r="BH864" s="60"/>
      <c r="BI864" s="60"/>
      <c r="BJ864" s="60"/>
      <c r="BK864" s="60"/>
      <c r="BL864" s="60"/>
      <c r="BM864" s="60"/>
      <c r="BN864" s="61"/>
      <c r="BO864" s="219"/>
      <c r="BP864" s="60"/>
      <c r="BQ864" s="60"/>
      <c r="BR864" s="60"/>
      <c r="BS864" s="60"/>
      <c r="BT864" s="60"/>
      <c r="BU864" s="60"/>
      <c r="BV864" s="60"/>
      <c r="BW864" s="60"/>
      <c r="BX864" s="60"/>
      <c r="BY864" s="60"/>
      <c r="BZ864" s="61"/>
      <c r="CA864" s="219"/>
      <c r="CB864" s="60"/>
      <c r="CC864" s="60"/>
      <c r="CD864" s="60"/>
      <c r="CE864" s="60"/>
      <c r="CF864" s="60"/>
      <c r="CG864" s="60"/>
      <c r="CH864" s="60"/>
      <c r="CI864" s="60"/>
      <c r="CJ864" s="60"/>
      <c r="CK864" s="60"/>
      <c r="CL864" s="61"/>
    </row>
    <row r="865" spans="2:90" x14ac:dyDescent="0.3">
      <c r="B865" s="219"/>
      <c r="C865" s="60"/>
      <c r="D865" s="60"/>
      <c r="E865" s="61" t="s">
        <v>170</v>
      </c>
      <c r="F865" s="296"/>
      <c r="G865" s="219"/>
      <c r="H865" s="60"/>
      <c r="I865" s="60"/>
      <c r="J865" s="60"/>
      <c r="K865" s="60"/>
      <c r="L865" s="62"/>
      <c r="M865" s="62"/>
      <c r="N865" s="62"/>
      <c r="O865" s="62"/>
      <c r="P865" s="62"/>
      <c r="Q865" s="62"/>
      <c r="R865" s="67"/>
      <c r="S865" s="223"/>
      <c r="T865" s="62"/>
      <c r="AD865" s="61"/>
      <c r="AG865" s="62"/>
      <c r="AH865" s="62"/>
      <c r="AI865" s="62"/>
      <c r="AJ865" s="62"/>
      <c r="AK865" s="62"/>
      <c r="AL865" s="62"/>
      <c r="AM865" s="62"/>
      <c r="AN865" s="62"/>
      <c r="AO865" s="62"/>
      <c r="AP865" s="67"/>
      <c r="AQ865" s="225"/>
      <c r="AR865" s="63"/>
      <c r="AS865" s="62"/>
      <c r="AT865" s="62"/>
      <c r="AU865" s="62"/>
      <c r="AV865" s="62"/>
      <c r="AW865" s="62"/>
      <c r="AX865" s="62"/>
      <c r="AY865" s="62"/>
      <c r="AZ865" s="62"/>
      <c r="BA865" s="62"/>
      <c r="BB865" s="67"/>
      <c r="BC865" s="223"/>
      <c r="BD865" s="60"/>
      <c r="BE865" s="60"/>
      <c r="BF865" s="60"/>
      <c r="BG865" s="60"/>
      <c r="BH865" s="60"/>
      <c r="BI865" s="60"/>
      <c r="BJ865" s="60"/>
      <c r="BK865" s="60"/>
      <c r="BL865" s="60"/>
      <c r="BM865" s="60"/>
      <c r="BN865" s="61"/>
      <c r="BO865" s="219"/>
      <c r="BP865" s="60"/>
      <c r="BQ865" s="60"/>
      <c r="BR865" s="60"/>
      <c r="BS865" s="60"/>
      <c r="BT865" s="60"/>
      <c r="BU865" s="60"/>
      <c r="BV865" s="60"/>
      <c r="BW865" s="60"/>
      <c r="BX865" s="60"/>
      <c r="BY865" s="60"/>
      <c r="BZ865" s="61"/>
      <c r="CA865" s="219"/>
      <c r="CB865" s="60"/>
      <c r="CC865" s="60"/>
      <c r="CD865" s="60"/>
      <c r="CE865" s="60"/>
      <c r="CF865" s="60"/>
      <c r="CG865" s="60"/>
      <c r="CH865" s="60"/>
      <c r="CI865" s="60"/>
      <c r="CJ865" s="60"/>
      <c r="CK865" s="60"/>
      <c r="CL865" s="61"/>
    </row>
    <row r="866" spans="2:90" x14ac:dyDescent="0.3">
      <c r="B866" s="219"/>
      <c r="C866" s="62"/>
      <c r="D866" s="60"/>
      <c r="E866" s="61" t="s">
        <v>180</v>
      </c>
      <c r="F866" s="296">
        <v>5000</v>
      </c>
      <c r="G866" s="219"/>
      <c r="H866" s="60"/>
      <c r="I866" s="60"/>
      <c r="J866" s="60"/>
      <c r="K866" s="60"/>
      <c r="L866" s="62"/>
      <c r="M866" s="62"/>
      <c r="N866" s="62"/>
      <c r="O866" s="62"/>
      <c r="P866" s="62"/>
      <c r="Q866" s="62"/>
      <c r="R866" s="67"/>
      <c r="S866" s="223"/>
      <c r="T866" s="62"/>
      <c r="AD866" s="61"/>
      <c r="AG866" s="62"/>
      <c r="AH866" s="62"/>
      <c r="AI866" s="62"/>
      <c r="AJ866" s="62"/>
      <c r="AK866" s="62"/>
      <c r="AL866" s="62"/>
      <c r="AM866" s="62"/>
      <c r="AN866" s="62"/>
      <c r="AO866" s="62"/>
      <c r="AP866" s="67"/>
      <c r="AQ866" s="223"/>
      <c r="AR866" s="62"/>
      <c r="AS866" s="63"/>
      <c r="AT866" s="62"/>
      <c r="AU866" s="62"/>
      <c r="AV866" s="62"/>
      <c r="AW866" s="62"/>
      <c r="AX866" s="62"/>
      <c r="AY866" s="62"/>
      <c r="AZ866" s="62"/>
      <c r="BA866" s="62"/>
      <c r="BB866" s="67"/>
      <c r="BC866" s="223"/>
      <c r="BD866" s="60"/>
      <c r="BE866" s="60"/>
      <c r="BF866" s="60"/>
      <c r="BG866" s="60"/>
      <c r="BH866" s="60"/>
      <c r="BI866" s="60"/>
      <c r="BJ866" s="60"/>
      <c r="BK866" s="60"/>
      <c r="BL866" s="60"/>
      <c r="BM866" s="60"/>
      <c r="BN866" s="61"/>
      <c r="BO866" s="219"/>
      <c r="BP866" s="60"/>
      <c r="BQ866" s="60"/>
      <c r="BR866" s="60"/>
      <c r="BS866" s="60"/>
      <c r="BT866" s="60"/>
      <c r="BU866" s="60"/>
      <c r="BV866" s="60"/>
      <c r="BW866" s="60"/>
      <c r="BX866" s="60"/>
      <c r="BY866" s="60"/>
      <c r="BZ866" s="61"/>
      <c r="CA866" s="219"/>
      <c r="CB866" s="60"/>
      <c r="CC866" s="60"/>
      <c r="CD866" s="60"/>
      <c r="CE866" s="60"/>
      <c r="CF866" s="60"/>
      <c r="CG866" s="60"/>
      <c r="CH866" s="60"/>
      <c r="CI866" s="60"/>
      <c r="CJ866" s="60"/>
      <c r="CK866" s="60"/>
      <c r="CL866" s="61"/>
    </row>
    <row r="867" spans="2:90" x14ac:dyDescent="0.3">
      <c r="B867" s="219"/>
      <c r="C867" s="62" t="s">
        <v>267</v>
      </c>
      <c r="D867" s="60" t="s">
        <v>113</v>
      </c>
      <c r="E867" s="61"/>
      <c r="F867" s="297"/>
      <c r="G867" s="219"/>
      <c r="H867" s="60"/>
      <c r="I867" s="60"/>
      <c r="J867" s="60"/>
      <c r="K867" s="60"/>
      <c r="L867" s="62"/>
      <c r="M867" s="62"/>
      <c r="N867" s="62"/>
      <c r="O867" s="62"/>
      <c r="P867" s="62"/>
      <c r="Q867" s="62"/>
      <c r="R867" s="67"/>
      <c r="S867" s="223"/>
      <c r="T867" s="62"/>
      <c r="AD867" s="61"/>
      <c r="AG867" s="62"/>
      <c r="AH867" s="62"/>
      <c r="AI867" s="62"/>
      <c r="AJ867" s="62"/>
      <c r="AK867" s="62"/>
      <c r="AL867" s="62"/>
      <c r="AM867" s="62"/>
      <c r="AN867" s="62"/>
      <c r="AO867" s="62"/>
      <c r="AP867" s="67"/>
      <c r="AQ867" s="223"/>
      <c r="AR867" s="62"/>
      <c r="AS867" s="62"/>
      <c r="AT867" s="62"/>
      <c r="AU867" s="62"/>
      <c r="AV867" s="62"/>
      <c r="AW867" s="62"/>
      <c r="AX867" s="62"/>
      <c r="AY867" s="62"/>
      <c r="AZ867" s="62"/>
      <c r="BA867" s="62"/>
      <c r="BB867" s="67"/>
      <c r="BC867" s="223"/>
      <c r="BD867" s="60"/>
      <c r="BE867" s="60"/>
      <c r="BF867" s="60"/>
      <c r="BG867" s="60"/>
      <c r="BH867" s="60"/>
      <c r="BI867" s="60"/>
      <c r="BJ867" s="60"/>
      <c r="BK867" s="60"/>
      <c r="BL867" s="60"/>
      <c r="BM867" s="60"/>
      <c r="BN867" s="61"/>
      <c r="BO867" s="219"/>
      <c r="BP867" s="60"/>
      <c r="BQ867" s="60"/>
      <c r="BR867" s="60"/>
      <c r="BS867" s="60"/>
      <c r="BT867" s="60"/>
      <c r="BU867" s="60"/>
      <c r="BV867" s="60"/>
      <c r="BW867" s="60"/>
      <c r="BX867" s="60"/>
      <c r="BY867" s="60"/>
      <c r="BZ867" s="61"/>
      <c r="CA867" s="219"/>
      <c r="CB867" s="60"/>
      <c r="CC867" s="60"/>
      <c r="CD867" s="60"/>
      <c r="CE867" s="60"/>
      <c r="CF867" s="60"/>
      <c r="CG867" s="60"/>
      <c r="CH867" s="60"/>
      <c r="CI867" s="60"/>
      <c r="CJ867" s="60"/>
      <c r="CK867" s="60"/>
      <c r="CL867" s="61"/>
    </row>
    <row r="868" spans="2:90" x14ac:dyDescent="0.3">
      <c r="B868" s="219"/>
      <c r="C868" s="60" t="s">
        <v>485</v>
      </c>
      <c r="D868" s="60"/>
      <c r="E868" s="61" t="s">
        <v>486</v>
      </c>
      <c r="F868" s="217">
        <v>2880000</v>
      </c>
      <c r="G868" s="219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1"/>
      <c r="S868" s="223"/>
      <c r="T868" s="62"/>
      <c r="AD868" s="61"/>
      <c r="AG868" s="62"/>
      <c r="AH868" s="62"/>
      <c r="AI868" s="62"/>
      <c r="AJ868" s="62"/>
      <c r="AK868" s="62"/>
      <c r="AL868" s="62"/>
      <c r="AM868" s="62"/>
      <c r="AN868" s="62"/>
      <c r="AO868" s="62"/>
      <c r="AP868" s="67"/>
      <c r="AQ868" s="223"/>
      <c r="AR868" s="62"/>
      <c r="AS868" s="62"/>
      <c r="AT868" s="226"/>
      <c r="AU868" s="226"/>
      <c r="AV868" s="226"/>
      <c r="AW868" s="226"/>
      <c r="AX868" s="226"/>
      <c r="AY868" s="226"/>
      <c r="AZ868" s="226"/>
      <c r="BA868" s="226"/>
      <c r="BB868" s="227"/>
      <c r="BN868" s="61"/>
      <c r="BZ868" s="61"/>
      <c r="CL868" s="61"/>
    </row>
    <row r="869" spans="2:90" x14ac:dyDescent="0.3">
      <c r="B869" s="219"/>
      <c r="C869" s="60" t="s">
        <v>487</v>
      </c>
      <c r="D869" s="60"/>
      <c r="E869" s="61"/>
      <c r="F869" s="217"/>
      <c r="G869" s="219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1"/>
      <c r="S869" s="223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7"/>
      <c r="AE869" s="223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7"/>
      <c r="AQ869" s="223"/>
      <c r="AR869" s="62"/>
      <c r="AS869" s="62"/>
      <c r="AT869" s="62"/>
      <c r="AU869" s="62"/>
      <c r="AV869" s="62"/>
      <c r="AW869" s="62"/>
      <c r="AX869" s="62"/>
      <c r="AY869" s="62"/>
      <c r="AZ869" s="62"/>
      <c r="BA869" s="62"/>
      <c r="BB869" s="67"/>
      <c r="BN869" s="61"/>
      <c r="BZ869" s="61"/>
      <c r="CL869" s="61"/>
    </row>
    <row r="870" spans="2:90" x14ac:dyDescent="0.3">
      <c r="B870" s="219"/>
      <c r="C870" s="60" t="s">
        <v>488</v>
      </c>
      <c r="D870" s="60"/>
      <c r="E870" s="61"/>
      <c r="F870" s="217"/>
      <c r="G870" s="219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1"/>
      <c r="S870" s="223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7"/>
      <c r="AE870" s="223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7"/>
      <c r="AQ870" s="223"/>
      <c r="AR870" s="62"/>
      <c r="AS870" s="62"/>
      <c r="AT870" s="62"/>
      <c r="AU870" s="62"/>
      <c r="AV870" s="62"/>
      <c r="AW870" s="62"/>
      <c r="AX870" s="62"/>
      <c r="AY870" s="62"/>
      <c r="AZ870" s="62"/>
      <c r="BA870" s="62"/>
      <c r="BB870" s="67"/>
      <c r="BN870" s="61"/>
      <c r="BZ870" s="61"/>
      <c r="CL870" s="61"/>
    </row>
    <row r="871" spans="2:90" ht="15" thickBot="1" x14ac:dyDescent="0.35">
      <c r="B871" s="228"/>
      <c r="C871" s="58"/>
      <c r="D871" s="58"/>
      <c r="E871" s="45" t="s">
        <v>160</v>
      </c>
      <c r="F871" s="235">
        <f>SUM(F864:F870)</f>
        <v>2885000</v>
      </c>
      <c r="G871" s="22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9"/>
      <c r="S871" s="231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30"/>
      <c r="AE871" s="231"/>
      <c r="AF871" s="229"/>
      <c r="AG871" s="229"/>
      <c r="AH871" s="229"/>
      <c r="AI871" s="229"/>
      <c r="AJ871" s="229"/>
      <c r="AK871" s="229"/>
      <c r="AL871" s="229"/>
      <c r="AM871" s="229"/>
      <c r="AN871" s="229"/>
      <c r="AO871" s="229"/>
      <c r="AP871" s="230"/>
      <c r="AQ871" s="231"/>
      <c r="AR871" s="229"/>
      <c r="AS871" s="229"/>
      <c r="AT871" s="229"/>
      <c r="AU871" s="229"/>
      <c r="AV871" s="229"/>
      <c r="AW871" s="229"/>
      <c r="AX871" s="229"/>
      <c r="AY871" s="229"/>
      <c r="AZ871" s="229"/>
      <c r="BA871" s="229"/>
      <c r="BB871" s="230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  <c r="BM871" s="58"/>
      <c r="BN871" s="59"/>
      <c r="BO871" s="58"/>
      <c r="BP871" s="58"/>
      <c r="BQ871" s="58"/>
      <c r="BR871" s="58"/>
      <c r="BS871" s="58"/>
      <c r="BT871" s="58"/>
      <c r="BU871" s="58"/>
      <c r="BV871" s="58"/>
      <c r="BW871" s="58"/>
      <c r="BX871" s="58"/>
      <c r="BY871" s="58"/>
      <c r="BZ871" s="59"/>
      <c r="CA871" s="58"/>
      <c r="CB871" s="58"/>
      <c r="CC871" s="58"/>
      <c r="CD871" s="58"/>
      <c r="CE871" s="58"/>
      <c r="CF871" s="58"/>
      <c r="CG871" s="58"/>
      <c r="CH871" s="58"/>
      <c r="CI871" s="58"/>
      <c r="CJ871" s="58"/>
      <c r="CK871" s="58"/>
      <c r="CL871" s="59"/>
    </row>
    <row r="872" spans="2:90" x14ac:dyDescent="0.3">
      <c r="B872" s="220">
        <v>15</v>
      </c>
      <c r="C872" s="56" t="s">
        <v>508</v>
      </c>
      <c r="D872" s="56" t="s">
        <v>112</v>
      </c>
      <c r="E872" s="57"/>
      <c r="F872" s="295"/>
      <c r="G872" s="219"/>
      <c r="H872" s="60"/>
      <c r="I872" s="60"/>
      <c r="J872" s="60"/>
      <c r="K872" s="60"/>
      <c r="L872" s="62"/>
      <c r="M872" s="62"/>
      <c r="N872" s="62"/>
      <c r="O872" s="62"/>
      <c r="P872" s="62"/>
      <c r="Q872" s="62"/>
      <c r="R872" s="67"/>
      <c r="S872" s="221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7"/>
      <c r="AE872" s="221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7"/>
      <c r="AQ872" s="221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7"/>
      <c r="BC872" s="223"/>
      <c r="BD872" s="60"/>
      <c r="BE872" s="60"/>
      <c r="BF872" s="60"/>
      <c r="BG872" s="60"/>
      <c r="BH872" s="60"/>
      <c r="BI872" s="60"/>
      <c r="BJ872" s="60"/>
      <c r="BK872" s="60"/>
      <c r="BL872" s="60"/>
      <c r="BM872" s="60"/>
      <c r="BN872" s="61"/>
      <c r="BO872" s="219"/>
      <c r="BP872" s="60"/>
      <c r="BQ872" s="60"/>
      <c r="BR872" s="60"/>
      <c r="BS872" s="60"/>
      <c r="BT872" s="60"/>
      <c r="BU872" s="60"/>
      <c r="BV872" s="60"/>
      <c r="BW872" s="60"/>
      <c r="BX872" s="60"/>
      <c r="BY872" s="60"/>
      <c r="BZ872" s="61"/>
      <c r="CA872" s="219"/>
      <c r="CB872" s="60"/>
      <c r="CC872" s="60"/>
      <c r="CD872" s="60"/>
      <c r="CE872" s="60"/>
      <c r="CF872" s="60"/>
      <c r="CG872" s="60"/>
      <c r="CH872" s="60"/>
      <c r="CI872" s="60"/>
      <c r="CJ872" s="60"/>
      <c r="CK872" s="60"/>
      <c r="CL872" s="61"/>
    </row>
    <row r="873" spans="2:90" x14ac:dyDescent="0.3">
      <c r="B873" s="219"/>
      <c r="C873" s="60"/>
      <c r="D873" s="60"/>
      <c r="E873" s="61" t="s">
        <v>484</v>
      </c>
      <c r="F873" s="296">
        <v>150000</v>
      </c>
      <c r="G873" s="219"/>
      <c r="H873" s="60"/>
      <c r="I873" s="60"/>
      <c r="J873" s="60"/>
      <c r="K873" s="60"/>
      <c r="L873" s="62"/>
      <c r="M873" s="62"/>
      <c r="N873" s="62"/>
      <c r="O873" s="62"/>
      <c r="P873" s="62"/>
      <c r="Q873" s="62"/>
      <c r="R873" s="67"/>
      <c r="S873" s="223"/>
      <c r="T873" s="62"/>
      <c r="AD873" s="61"/>
      <c r="AG873" s="63"/>
      <c r="AH873" s="63"/>
      <c r="AI873" s="63"/>
      <c r="AJ873" s="63"/>
      <c r="AK873" s="63"/>
      <c r="AL873" s="63"/>
      <c r="AM873" s="63"/>
      <c r="AN873" s="63"/>
      <c r="AO873" s="62"/>
      <c r="AP873" s="67"/>
      <c r="AQ873" s="223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7"/>
      <c r="BC873" s="223"/>
      <c r="BD873" s="60"/>
      <c r="BE873" s="60"/>
      <c r="BF873" s="60"/>
      <c r="BG873" s="60"/>
      <c r="BH873" s="60"/>
      <c r="BI873" s="60"/>
      <c r="BJ873" s="60"/>
      <c r="BK873" s="60"/>
      <c r="BL873" s="60"/>
      <c r="BM873" s="60"/>
      <c r="BN873" s="61"/>
      <c r="BO873" s="219"/>
      <c r="BP873" s="60"/>
      <c r="BQ873" s="60"/>
      <c r="BR873" s="60"/>
      <c r="BS873" s="60"/>
      <c r="BT873" s="60"/>
      <c r="BU873" s="60"/>
      <c r="BV873" s="60"/>
      <c r="BW873" s="60"/>
      <c r="BX873" s="60"/>
      <c r="BY873" s="60"/>
      <c r="BZ873" s="61"/>
      <c r="CA873" s="219"/>
      <c r="CB873" s="60"/>
      <c r="CC873" s="60"/>
      <c r="CD873" s="60"/>
      <c r="CE873" s="60"/>
      <c r="CF873" s="60"/>
      <c r="CG873" s="60"/>
      <c r="CH873" s="60"/>
      <c r="CI873" s="60"/>
      <c r="CJ873" s="60"/>
      <c r="CK873" s="60"/>
      <c r="CL873" s="61"/>
    </row>
    <row r="874" spans="2:90" x14ac:dyDescent="0.3">
      <c r="B874" s="219"/>
      <c r="C874" s="60"/>
      <c r="D874" s="60"/>
      <c r="E874" s="61" t="s">
        <v>179</v>
      </c>
      <c r="F874" s="296"/>
      <c r="G874" s="219"/>
      <c r="H874" s="60"/>
      <c r="I874" s="60"/>
      <c r="J874" s="60"/>
      <c r="K874" s="60"/>
      <c r="L874" s="62"/>
      <c r="M874" s="62"/>
      <c r="N874" s="62"/>
      <c r="O874" s="62"/>
      <c r="P874" s="62"/>
      <c r="Q874" s="62"/>
      <c r="R874" s="67"/>
      <c r="S874" s="223"/>
      <c r="T874" s="62"/>
      <c r="AD874" s="61"/>
      <c r="AG874" s="62"/>
      <c r="AH874" s="62"/>
      <c r="AI874" s="62"/>
      <c r="AJ874" s="62"/>
      <c r="AK874" s="62"/>
      <c r="AL874" s="62"/>
      <c r="AM874" s="62"/>
      <c r="AN874" s="62"/>
      <c r="AO874" s="63"/>
      <c r="AP874" s="224"/>
      <c r="AQ874" s="223"/>
      <c r="AR874" s="62"/>
      <c r="AS874" s="62"/>
      <c r="AT874" s="62"/>
      <c r="AU874" s="62"/>
      <c r="AV874" s="62"/>
      <c r="AW874" s="62"/>
      <c r="AX874" s="62"/>
      <c r="AY874" s="62"/>
      <c r="AZ874" s="62"/>
      <c r="BA874" s="62"/>
      <c r="BB874" s="67"/>
      <c r="BC874" s="223"/>
      <c r="BD874" s="60"/>
      <c r="BE874" s="60"/>
      <c r="BF874" s="60"/>
      <c r="BG874" s="60"/>
      <c r="BH874" s="60"/>
      <c r="BI874" s="60"/>
      <c r="BJ874" s="60"/>
      <c r="BK874" s="60"/>
      <c r="BL874" s="60"/>
      <c r="BM874" s="60"/>
      <c r="BN874" s="61"/>
      <c r="BO874" s="219"/>
      <c r="BP874" s="60"/>
      <c r="BQ874" s="60"/>
      <c r="BR874" s="60"/>
      <c r="BS874" s="60"/>
      <c r="BT874" s="60"/>
      <c r="BU874" s="60"/>
      <c r="BV874" s="60"/>
      <c r="BW874" s="60"/>
      <c r="BX874" s="60"/>
      <c r="BY874" s="60"/>
      <c r="BZ874" s="61"/>
      <c r="CA874" s="219"/>
      <c r="CB874" s="60"/>
      <c r="CC874" s="60"/>
      <c r="CD874" s="60"/>
      <c r="CE874" s="60"/>
      <c r="CF874" s="60"/>
      <c r="CG874" s="60"/>
      <c r="CH874" s="60"/>
      <c r="CI874" s="60"/>
      <c r="CJ874" s="60"/>
      <c r="CK874" s="60"/>
      <c r="CL874" s="61"/>
    </row>
    <row r="875" spans="2:90" x14ac:dyDescent="0.3">
      <c r="B875" s="219"/>
      <c r="C875" s="60"/>
      <c r="D875" s="60"/>
      <c r="E875" s="61" t="s">
        <v>170</v>
      </c>
      <c r="F875" s="296"/>
      <c r="G875" s="219"/>
      <c r="H875" s="60"/>
      <c r="I875" s="60"/>
      <c r="J875" s="60"/>
      <c r="K875" s="60"/>
      <c r="L875" s="62"/>
      <c r="M875" s="62"/>
      <c r="N875" s="62"/>
      <c r="O875" s="62"/>
      <c r="P875" s="62"/>
      <c r="Q875" s="62"/>
      <c r="R875" s="67"/>
      <c r="S875" s="223"/>
      <c r="T875" s="62"/>
      <c r="AD875" s="61"/>
      <c r="AG875" s="62"/>
      <c r="AH875" s="62"/>
      <c r="AI875" s="62"/>
      <c r="AJ875" s="62"/>
      <c r="AK875" s="62"/>
      <c r="AL875" s="62"/>
      <c r="AM875" s="62"/>
      <c r="AN875" s="62"/>
      <c r="AO875" s="62"/>
      <c r="AP875" s="67"/>
      <c r="AQ875" s="225"/>
      <c r="AR875" s="63"/>
      <c r="AS875" s="62"/>
      <c r="AT875" s="62"/>
      <c r="AU875" s="62"/>
      <c r="AV875" s="62"/>
      <c r="AW875" s="62"/>
      <c r="AX875" s="62"/>
      <c r="AY875" s="62"/>
      <c r="AZ875" s="62"/>
      <c r="BA875" s="62"/>
      <c r="BB875" s="67"/>
      <c r="BC875" s="223"/>
      <c r="BD875" s="60"/>
      <c r="BE875" s="60"/>
      <c r="BF875" s="60"/>
      <c r="BG875" s="60"/>
      <c r="BH875" s="60"/>
      <c r="BI875" s="60"/>
      <c r="BJ875" s="60"/>
      <c r="BK875" s="60"/>
      <c r="BL875" s="60"/>
      <c r="BM875" s="60"/>
      <c r="BN875" s="61"/>
      <c r="BO875" s="219"/>
      <c r="BP875" s="60"/>
      <c r="BQ875" s="60"/>
      <c r="BR875" s="60"/>
      <c r="BS875" s="60"/>
      <c r="BT875" s="60"/>
      <c r="BU875" s="60"/>
      <c r="BV875" s="60"/>
      <c r="BW875" s="60"/>
      <c r="BX875" s="60"/>
      <c r="BY875" s="60"/>
      <c r="BZ875" s="61"/>
      <c r="CA875" s="219"/>
      <c r="CB875" s="60"/>
      <c r="CC875" s="60"/>
      <c r="CD875" s="60"/>
      <c r="CE875" s="60"/>
      <c r="CF875" s="60"/>
      <c r="CG875" s="60"/>
      <c r="CH875" s="60"/>
      <c r="CI875" s="60"/>
      <c r="CJ875" s="60"/>
      <c r="CK875" s="60"/>
      <c r="CL875" s="61"/>
    </row>
    <row r="876" spans="2:90" x14ac:dyDescent="0.3">
      <c r="B876" s="219"/>
      <c r="C876" s="62"/>
      <c r="D876" s="60"/>
      <c r="E876" s="61" t="s">
        <v>180</v>
      </c>
      <c r="F876" s="296">
        <v>5000</v>
      </c>
      <c r="G876" s="219"/>
      <c r="H876" s="60"/>
      <c r="I876" s="60"/>
      <c r="J876" s="60"/>
      <c r="K876" s="60"/>
      <c r="L876" s="62"/>
      <c r="M876" s="62"/>
      <c r="N876" s="62"/>
      <c r="O876" s="62"/>
      <c r="P876" s="62"/>
      <c r="Q876" s="62"/>
      <c r="R876" s="67"/>
      <c r="S876" s="223"/>
      <c r="T876" s="62"/>
      <c r="AD876" s="61"/>
      <c r="AG876" s="62"/>
      <c r="AH876" s="62"/>
      <c r="AI876" s="62"/>
      <c r="AJ876" s="62"/>
      <c r="AK876" s="62"/>
      <c r="AL876" s="62"/>
      <c r="AM876" s="62"/>
      <c r="AN876" s="62"/>
      <c r="AO876" s="62"/>
      <c r="AP876" s="67"/>
      <c r="AQ876" s="223"/>
      <c r="AR876" s="62"/>
      <c r="AS876" s="63"/>
      <c r="AT876" s="62"/>
      <c r="AU876" s="62"/>
      <c r="AV876" s="62"/>
      <c r="AW876" s="62"/>
      <c r="AX876" s="62"/>
      <c r="AY876" s="62"/>
      <c r="AZ876" s="62"/>
      <c r="BA876" s="62"/>
      <c r="BB876" s="67"/>
      <c r="BC876" s="223"/>
      <c r="BD876" s="60"/>
      <c r="BE876" s="60"/>
      <c r="BF876" s="60"/>
      <c r="BG876" s="60"/>
      <c r="BH876" s="60"/>
      <c r="BI876" s="60"/>
      <c r="BJ876" s="60"/>
      <c r="BK876" s="60"/>
      <c r="BL876" s="60"/>
      <c r="BM876" s="60"/>
      <c r="BN876" s="61"/>
      <c r="BO876" s="219"/>
      <c r="BP876" s="60"/>
      <c r="BQ876" s="60"/>
      <c r="BR876" s="60"/>
      <c r="BS876" s="60"/>
      <c r="BT876" s="60"/>
      <c r="BU876" s="60"/>
      <c r="BV876" s="60"/>
      <c r="BW876" s="60"/>
      <c r="BX876" s="60"/>
      <c r="BY876" s="60"/>
      <c r="BZ876" s="61"/>
      <c r="CA876" s="219"/>
      <c r="CB876" s="60"/>
      <c r="CC876" s="60"/>
      <c r="CD876" s="60"/>
      <c r="CE876" s="60"/>
      <c r="CF876" s="60"/>
      <c r="CG876" s="60"/>
      <c r="CH876" s="60"/>
      <c r="CI876" s="60"/>
      <c r="CJ876" s="60"/>
      <c r="CK876" s="60"/>
      <c r="CL876" s="61"/>
    </row>
    <row r="877" spans="2:90" x14ac:dyDescent="0.3">
      <c r="B877" s="219"/>
      <c r="C877" s="62" t="s">
        <v>267</v>
      </c>
      <c r="D877" s="60" t="s">
        <v>113</v>
      </c>
      <c r="E877" s="61"/>
      <c r="F877" s="297"/>
      <c r="G877" s="219"/>
      <c r="H877" s="60"/>
      <c r="I877" s="60"/>
      <c r="J877" s="60"/>
      <c r="K877" s="60"/>
      <c r="L877" s="62"/>
      <c r="M877" s="62"/>
      <c r="N877" s="62"/>
      <c r="O877" s="62"/>
      <c r="P877" s="62"/>
      <c r="Q877" s="62"/>
      <c r="R877" s="67"/>
      <c r="S877" s="223"/>
      <c r="T877" s="62"/>
      <c r="AD877" s="61"/>
      <c r="AG877" s="62"/>
      <c r="AH877" s="62"/>
      <c r="AI877" s="62"/>
      <c r="AJ877" s="62"/>
      <c r="AK877" s="62"/>
      <c r="AL877" s="62"/>
      <c r="AM877" s="62"/>
      <c r="AN877" s="62"/>
      <c r="AO877" s="62"/>
      <c r="AP877" s="67"/>
      <c r="AQ877" s="223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7"/>
      <c r="BC877" s="223"/>
      <c r="BD877" s="60"/>
      <c r="BE877" s="60"/>
      <c r="BF877" s="60"/>
      <c r="BG877" s="60"/>
      <c r="BH877" s="60"/>
      <c r="BI877" s="60"/>
      <c r="BJ877" s="60"/>
      <c r="BK877" s="60"/>
      <c r="BL877" s="60"/>
      <c r="BM877" s="60"/>
      <c r="BN877" s="61"/>
      <c r="BO877" s="219"/>
      <c r="BP877" s="60"/>
      <c r="BQ877" s="60"/>
      <c r="BR877" s="60"/>
      <c r="BS877" s="60"/>
      <c r="BT877" s="60"/>
      <c r="BU877" s="60"/>
      <c r="BV877" s="60"/>
      <c r="BW877" s="60"/>
      <c r="BX877" s="60"/>
      <c r="BY877" s="60"/>
      <c r="BZ877" s="61"/>
      <c r="CA877" s="219"/>
      <c r="CB877" s="60"/>
      <c r="CC877" s="60"/>
      <c r="CD877" s="60"/>
      <c r="CE877" s="60"/>
      <c r="CF877" s="60"/>
      <c r="CG877" s="60"/>
      <c r="CH877" s="60"/>
      <c r="CI877" s="60"/>
      <c r="CJ877" s="60"/>
      <c r="CK877" s="60"/>
      <c r="CL877" s="61"/>
    </row>
    <row r="878" spans="2:90" x14ac:dyDescent="0.3">
      <c r="B878" s="219"/>
      <c r="C878" s="60" t="s">
        <v>485</v>
      </c>
      <c r="D878" s="60"/>
      <c r="E878" s="61" t="s">
        <v>486</v>
      </c>
      <c r="F878" s="217">
        <v>2880000</v>
      </c>
      <c r="G878" s="219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1"/>
      <c r="S878" s="223"/>
      <c r="T878" s="62"/>
      <c r="AD878" s="61"/>
      <c r="AG878" s="62"/>
      <c r="AH878" s="62"/>
      <c r="AI878" s="62"/>
      <c r="AJ878" s="62"/>
      <c r="AK878" s="62"/>
      <c r="AL878" s="62"/>
      <c r="AM878" s="62"/>
      <c r="AN878" s="62"/>
      <c r="AO878" s="62"/>
      <c r="AP878" s="67"/>
      <c r="AQ878" s="223"/>
      <c r="AR878" s="62"/>
      <c r="AS878" s="62"/>
      <c r="AT878" s="226"/>
      <c r="AU878" s="226"/>
      <c r="AV878" s="226"/>
      <c r="AW878" s="226"/>
      <c r="AX878" s="226"/>
      <c r="AY878" s="226"/>
      <c r="AZ878" s="226"/>
      <c r="BA878" s="226"/>
      <c r="BB878" s="227"/>
      <c r="BN878" s="61"/>
      <c r="BZ878" s="61"/>
      <c r="CL878" s="61"/>
    </row>
    <row r="879" spans="2:90" x14ac:dyDescent="0.3">
      <c r="B879" s="219"/>
      <c r="C879" s="60" t="s">
        <v>487</v>
      </c>
      <c r="D879" s="60"/>
      <c r="E879" s="61"/>
      <c r="F879" s="217"/>
      <c r="G879" s="219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1"/>
      <c r="S879" s="223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7"/>
      <c r="AE879" s="223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7"/>
      <c r="AQ879" s="223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7"/>
      <c r="BN879" s="61"/>
      <c r="BZ879" s="61"/>
      <c r="CL879" s="61"/>
    </row>
    <row r="880" spans="2:90" x14ac:dyDescent="0.3">
      <c r="B880" s="219"/>
      <c r="C880" s="60" t="s">
        <v>488</v>
      </c>
      <c r="D880" s="60"/>
      <c r="E880" s="61"/>
      <c r="F880" s="217"/>
      <c r="G880" s="219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1"/>
      <c r="S880" s="223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7"/>
      <c r="AE880" s="223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7"/>
      <c r="AQ880" s="223"/>
      <c r="AR880" s="62"/>
      <c r="AS880" s="62"/>
      <c r="AT880" s="62"/>
      <c r="AU880" s="62"/>
      <c r="AV880" s="62"/>
      <c r="AW880" s="62"/>
      <c r="AX880" s="62"/>
      <c r="AY880" s="62"/>
      <c r="AZ880" s="62"/>
      <c r="BA880" s="62"/>
      <c r="BB880" s="67"/>
      <c r="BN880" s="61"/>
      <c r="BZ880" s="61"/>
      <c r="CL880" s="61"/>
    </row>
    <row r="881" spans="2:90" ht="15" thickBot="1" x14ac:dyDescent="0.35">
      <c r="B881" s="228"/>
      <c r="C881" s="58"/>
      <c r="D881" s="58"/>
      <c r="E881" s="45" t="s">
        <v>160</v>
      </c>
      <c r="F881" s="235">
        <f>SUM(F874:F880)</f>
        <v>2885000</v>
      </c>
      <c r="G881" s="22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9"/>
      <c r="S881" s="231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30"/>
      <c r="AE881" s="231"/>
      <c r="AF881" s="229"/>
      <c r="AG881" s="229"/>
      <c r="AH881" s="229"/>
      <c r="AI881" s="229"/>
      <c r="AJ881" s="229"/>
      <c r="AK881" s="229"/>
      <c r="AL881" s="229"/>
      <c r="AM881" s="229"/>
      <c r="AN881" s="229"/>
      <c r="AO881" s="229"/>
      <c r="AP881" s="230"/>
      <c r="AQ881" s="231"/>
      <c r="AR881" s="229"/>
      <c r="AS881" s="229"/>
      <c r="AT881" s="229"/>
      <c r="AU881" s="229"/>
      <c r="AV881" s="229"/>
      <c r="AW881" s="229"/>
      <c r="AX881" s="229"/>
      <c r="AY881" s="229"/>
      <c r="AZ881" s="229"/>
      <c r="BA881" s="229"/>
      <c r="BB881" s="230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  <c r="BM881" s="58"/>
      <c r="BN881" s="59"/>
      <c r="BO881" s="58"/>
      <c r="BP881" s="58"/>
      <c r="BQ881" s="58"/>
      <c r="BR881" s="58"/>
      <c r="BS881" s="58"/>
      <c r="BT881" s="58"/>
      <c r="BU881" s="58"/>
      <c r="BV881" s="58"/>
      <c r="BW881" s="58"/>
      <c r="BX881" s="58"/>
      <c r="BY881" s="58"/>
      <c r="BZ881" s="59"/>
      <c r="CA881" s="58"/>
      <c r="CB881" s="58"/>
      <c r="CC881" s="58"/>
      <c r="CD881" s="58"/>
      <c r="CE881" s="58"/>
      <c r="CF881" s="58"/>
      <c r="CG881" s="58"/>
      <c r="CH881" s="58"/>
      <c r="CI881" s="58"/>
      <c r="CJ881" s="58"/>
      <c r="CK881" s="58"/>
      <c r="CL881" s="59"/>
    </row>
    <row r="882" spans="2:90" x14ac:dyDescent="0.3">
      <c r="B882" s="220">
        <v>16</v>
      </c>
      <c r="C882" s="56" t="s">
        <v>509</v>
      </c>
      <c r="D882" s="56" t="s">
        <v>112</v>
      </c>
      <c r="E882" s="57"/>
      <c r="F882" s="295"/>
      <c r="G882" s="219"/>
      <c r="H882" s="60"/>
      <c r="I882" s="60"/>
      <c r="J882" s="60"/>
      <c r="K882" s="60"/>
      <c r="L882" s="62"/>
      <c r="M882" s="62"/>
      <c r="N882" s="62"/>
      <c r="O882" s="62"/>
      <c r="P882" s="62"/>
      <c r="Q882" s="62"/>
      <c r="R882" s="67"/>
      <c r="S882" s="221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7"/>
      <c r="AE882" s="221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7"/>
      <c r="AQ882" s="221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7"/>
      <c r="BC882" s="223"/>
      <c r="BD882" s="60"/>
      <c r="BE882" s="60"/>
      <c r="BF882" s="60"/>
      <c r="BG882" s="60"/>
      <c r="BH882" s="60"/>
      <c r="BI882" s="60"/>
      <c r="BJ882" s="60"/>
      <c r="BK882" s="60"/>
      <c r="BL882" s="60"/>
      <c r="BM882" s="60"/>
      <c r="BN882" s="61"/>
      <c r="BO882" s="219"/>
      <c r="BP882" s="60"/>
      <c r="BQ882" s="60"/>
      <c r="BR882" s="60"/>
      <c r="BS882" s="60"/>
      <c r="BT882" s="60"/>
      <c r="BU882" s="60"/>
      <c r="BV882" s="60"/>
      <c r="BW882" s="60"/>
      <c r="BX882" s="60"/>
      <c r="BY882" s="60"/>
      <c r="BZ882" s="61"/>
      <c r="CA882" s="219"/>
      <c r="CB882" s="60"/>
      <c r="CC882" s="60"/>
      <c r="CD882" s="60"/>
      <c r="CE882" s="60"/>
      <c r="CF882" s="60"/>
      <c r="CG882" s="60"/>
      <c r="CH882" s="60"/>
      <c r="CI882" s="60"/>
      <c r="CJ882" s="60"/>
      <c r="CK882" s="60"/>
      <c r="CL882" s="61"/>
    </row>
    <row r="883" spans="2:90" x14ac:dyDescent="0.3">
      <c r="B883" s="219"/>
      <c r="C883" s="60"/>
      <c r="D883" s="60"/>
      <c r="E883" s="61" t="s">
        <v>484</v>
      </c>
      <c r="F883" s="296">
        <v>87500</v>
      </c>
      <c r="G883" s="219"/>
      <c r="H883" s="60"/>
      <c r="I883" s="60"/>
      <c r="J883" s="60"/>
      <c r="K883" s="60"/>
      <c r="L883" s="62"/>
      <c r="M883" s="62"/>
      <c r="N883" s="62"/>
      <c r="O883" s="62"/>
      <c r="P883" s="62"/>
      <c r="Q883" s="62"/>
      <c r="R883" s="67"/>
      <c r="S883" s="223"/>
      <c r="T883" s="62"/>
      <c r="AD883" s="61"/>
      <c r="AG883" s="63"/>
      <c r="AH883" s="63"/>
      <c r="AI883" s="63"/>
      <c r="AJ883" s="63"/>
      <c r="AK883" s="63"/>
      <c r="AL883" s="63"/>
      <c r="AM883" s="63"/>
      <c r="AN883" s="63"/>
      <c r="AO883" s="62"/>
      <c r="AP883" s="67"/>
      <c r="AQ883" s="223"/>
      <c r="AR883" s="62"/>
      <c r="AS883" s="62"/>
      <c r="AT883" s="62"/>
      <c r="AU883" s="62"/>
      <c r="AV883" s="62"/>
      <c r="AW883" s="62"/>
      <c r="AX883" s="62"/>
      <c r="AY883" s="62"/>
      <c r="AZ883" s="62"/>
      <c r="BA883" s="62"/>
      <c r="BB883" s="67"/>
      <c r="BC883" s="223"/>
      <c r="BD883" s="60"/>
      <c r="BE883" s="60"/>
      <c r="BF883" s="60"/>
      <c r="BG883" s="60"/>
      <c r="BH883" s="60"/>
      <c r="BI883" s="60"/>
      <c r="BJ883" s="60"/>
      <c r="BK883" s="60"/>
      <c r="BL883" s="60"/>
      <c r="BM883" s="60"/>
      <c r="BN883" s="61"/>
      <c r="BO883" s="219"/>
      <c r="BP883" s="60"/>
      <c r="BQ883" s="60"/>
      <c r="BR883" s="60"/>
      <c r="BS883" s="60"/>
      <c r="BT883" s="60"/>
      <c r="BU883" s="60"/>
      <c r="BV883" s="60"/>
      <c r="BW883" s="60"/>
      <c r="BX883" s="60"/>
      <c r="BY883" s="60"/>
      <c r="BZ883" s="61"/>
      <c r="CA883" s="219"/>
      <c r="CB883" s="60"/>
      <c r="CC883" s="60"/>
      <c r="CD883" s="60"/>
      <c r="CE883" s="60"/>
      <c r="CF883" s="60"/>
      <c r="CG883" s="60"/>
      <c r="CH883" s="60"/>
      <c r="CI883" s="60"/>
      <c r="CJ883" s="60"/>
      <c r="CK883" s="60"/>
      <c r="CL883" s="61"/>
    </row>
    <row r="884" spans="2:90" x14ac:dyDescent="0.3">
      <c r="B884" s="219"/>
      <c r="C884" s="60"/>
      <c r="D884" s="60"/>
      <c r="E884" s="61" t="s">
        <v>179</v>
      </c>
      <c r="F884" s="296"/>
      <c r="G884" s="219"/>
      <c r="H884" s="60"/>
      <c r="I884" s="60"/>
      <c r="J884" s="60"/>
      <c r="K884" s="60"/>
      <c r="L884" s="62"/>
      <c r="M884" s="62"/>
      <c r="N884" s="62"/>
      <c r="O884" s="62"/>
      <c r="P884" s="62"/>
      <c r="Q884" s="62"/>
      <c r="R884" s="67"/>
      <c r="S884" s="223"/>
      <c r="T884" s="62"/>
      <c r="AD884" s="61"/>
      <c r="AG884" s="62"/>
      <c r="AH884" s="62"/>
      <c r="AI884" s="62"/>
      <c r="AJ884" s="62"/>
      <c r="AK884" s="62"/>
      <c r="AL884" s="62"/>
      <c r="AM884" s="62"/>
      <c r="AN884" s="62"/>
      <c r="AO884" s="63"/>
      <c r="AP884" s="224"/>
      <c r="AQ884" s="223"/>
      <c r="AR884" s="62"/>
      <c r="AS884" s="62"/>
      <c r="AT884" s="62"/>
      <c r="AU884" s="62"/>
      <c r="AV884" s="62"/>
      <c r="AW884" s="62"/>
      <c r="AX884" s="62"/>
      <c r="AY884" s="62"/>
      <c r="AZ884" s="62"/>
      <c r="BA884" s="62"/>
      <c r="BB884" s="67"/>
      <c r="BC884" s="223"/>
      <c r="BD884" s="60"/>
      <c r="BE884" s="60"/>
      <c r="BF884" s="60"/>
      <c r="BG884" s="60"/>
      <c r="BH884" s="60"/>
      <c r="BI884" s="60"/>
      <c r="BJ884" s="60"/>
      <c r="BK884" s="60"/>
      <c r="BL884" s="60"/>
      <c r="BM884" s="60"/>
      <c r="BN884" s="61"/>
      <c r="BO884" s="219"/>
      <c r="BP884" s="60"/>
      <c r="BQ884" s="60"/>
      <c r="BR884" s="60"/>
      <c r="BS884" s="60"/>
      <c r="BT884" s="60"/>
      <c r="BU884" s="60"/>
      <c r="BV884" s="60"/>
      <c r="BW884" s="60"/>
      <c r="BX884" s="60"/>
      <c r="BY884" s="60"/>
      <c r="BZ884" s="61"/>
      <c r="CA884" s="219"/>
      <c r="CB884" s="60"/>
      <c r="CC884" s="60"/>
      <c r="CD884" s="60"/>
      <c r="CE884" s="60"/>
      <c r="CF884" s="60"/>
      <c r="CG884" s="60"/>
      <c r="CH884" s="60"/>
      <c r="CI884" s="60"/>
      <c r="CJ884" s="60"/>
      <c r="CK884" s="60"/>
      <c r="CL884" s="61"/>
    </row>
    <row r="885" spans="2:90" x14ac:dyDescent="0.3">
      <c r="B885" s="219"/>
      <c r="C885" s="60"/>
      <c r="D885" s="60"/>
      <c r="E885" s="61" t="s">
        <v>170</v>
      </c>
      <c r="F885" s="296"/>
      <c r="G885" s="219"/>
      <c r="H885" s="60"/>
      <c r="I885" s="60"/>
      <c r="J885" s="60"/>
      <c r="K885" s="60"/>
      <c r="L885" s="62"/>
      <c r="M885" s="62"/>
      <c r="N885" s="62"/>
      <c r="O885" s="62"/>
      <c r="P885" s="62"/>
      <c r="Q885" s="62"/>
      <c r="R885" s="67"/>
      <c r="S885" s="223"/>
      <c r="T885" s="62"/>
      <c r="AD885" s="61"/>
      <c r="AG885" s="62"/>
      <c r="AH885" s="62"/>
      <c r="AI885" s="62"/>
      <c r="AJ885" s="62"/>
      <c r="AK885" s="62"/>
      <c r="AL885" s="62"/>
      <c r="AM885" s="62"/>
      <c r="AN885" s="62"/>
      <c r="AO885" s="62"/>
      <c r="AP885" s="67"/>
      <c r="AQ885" s="225"/>
      <c r="AR885" s="63"/>
      <c r="AS885" s="62"/>
      <c r="AT885" s="62"/>
      <c r="AU885" s="62"/>
      <c r="AV885" s="62"/>
      <c r="AW885" s="62"/>
      <c r="AX885" s="62"/>
      <c r="AY885" s="62"/>
      <c r="AZ885" s="62"/>
      <c r="BA885" s="62"/>
      <c r="BB885" s="67"/>
      <c r="BC885" s="223"/>
      <c r="BD885" s="60"/>
      <c r="BE885" s="60"/>
      <c r="BF885" s="60"/>
      <c r="BG885" s="60"/>
      <c r="BH885" s="60"/>
      <c r="BI885" s="60"/>
      <c r="BJ885" s="60"/>
      <c r="BK885" s="60"/>
      <c r="BL885" s="60"/>
      <c r="BM885" s="60"/>
      <c r="BN885" s="61"/>
      <c r="BO885" s="219"/>
      <c r="BP885" s="60"/>
      <c r="BQ885" s="60"/>
      <c r="BR885" s="60"/>
      <c r="BS885" s="60"/>
      <c r="BT885" s="60"/>
      <c r="BU885" s="60"/>
      <c r="BV885" s="60"/>
      <c r="BW885" s="60"/>
      <c r="BX885" s="60"/>
      <c r="BY885" s="60"/>
      <c r="BZ885" s="61"/>
      <c r="CA885" s="219"/>
      <c r="CB885" s="60"/>
      <c r="CC885" s="60"/>
      <c r="CD885" s="60"/>
      <c r="CE885" s="60"/>
      <c r="CF885" s="60"/>
      <c r="CG885" s="60"/>
      <c r="CH885" s="60"/>
      <c r="CI885" s="60"/>
      <c r="CJ885" s="60"/>
      <c r="CK885" s="60"/>
      <c r="CL885" s="61"/>
    </row>
    <row r="886" spans="2:90" x14ac:dyDescent="0.3">
      <c r="B886" s="219"/>
      <c r="C886" s="62"/>
      <c r="D886" s="60"/>
      <c r="E886" s="61" t="s">
        <v>180</v>
      </c>
      <c r="F886" s="296">
        <v>5000</v>
      </c>
      <c r="G886" s="219"/>
      <c r="H886" s="60"/>
      <c r="I886" s="60"/>
      <c r="J886" s="60"/>
      <c r="K886" s="60"/>
      <c r="L886" s="62"/>
      <c r="M886" s="62"/>
      <c r="N886" s="62"/>
      <c r="O886" s="62"/>
      <c r="P886" s="62"/>
      <c r="Q886" s="62"/>
      <c r="R886" s="67"/>
      <c r="S886" s="223"/>
      <c r="T886" s="62"/>
      <c r="AD886" s="61"/>
      <c r="AG886" s="62"/>
      <c r="AH886" s="62"/>
      <c r="AI886" s="62"/>
      <c r="AJ886" s="62"/>
      <c r="AK886" s="62"/>
      <c r="AL886" s="62"/>
      <c r="AM886" s="62"/>
      <c r="AN886" s="62"/>
      <c r="AO886" s="62"/>
      <c r="AP886" s="67"/>
      <c r="AQ886" s="223"/>
      <c r="AR886" s="62"/>
      <c r="AS886" s="63"/>
      <c r="AT886" s="62"/>
      <c r="AU886" s="62"/>
      <c r="AV886" s="62"/>
      <c r="AW886" s="62"/>
      <c r="AX886" s="62"/>
      <c r="AY886" s="62"/>
      <c r="AZ886" s="62"/>
      <c r="BA886" s="62"/>
      <c r="BB886" s="67"/>
      <c r="BC886" s="223"/>
      <c r="BD886" s="60"/>
      <c r="BE886" s="60"/>
      <c r="BF886" s="60"/>
      <c r="BG886" s="60"/>
      <c r="BH886" s="60"/>
      <c r="BI886" s="60"/>
      <c r="BJ886" s="60"/>
      <c r="BK886" s="60"/>
      <c r="BL886" s="60"/>
      <c r="BM886" s="60"/>
      <c r="BN886" s="61"/>
      <c r="BO886" s="219"/>
      <c r="BP886" s="60"/>
      <c r="BQ886" s="60"/>
      <c r="BR886" s="60"/>
      <c r="BS886" s="60"/>
      <c r="BT886" s="60"/>
      <c r="BU886" s="60"/>
      <c r="BV886" s="60"/>
      <c r="BW886" s="60"/>
      <c r="BX886" s="60"/>
      <c r="BY886" s="60"/>
      <c r="BZ886" s="61"/>
      <c r="CA886" s="219"/>
      <c r="CB886" s="60"/>
      <c r="CC886" s="60"/>
      <c r="CD886" s="60"/>
      <c r="CE886" s="60"/>
      <c r="CF886" s="60"/>
      <c r="CG886" s="60"/>
      <c r="CH886" s="60"/>
      <c r="CI886" s="60"/>
      <c r="CJ886" s="60"/>
      <c r="CK886" s="60"/>
      <c r="CL886" s="61"/>
    </row>
    <row r="887" spans="2:90" x14ac:dyDescent="0.3">
      <c r="B887" s="219"/>
      <c r="C887" s="62" t="s">
        <v>267</v>
      </c>
      <c r="D887" s="60" t="s">
        <v>113</v>
      </c>
      <c r="E887" s="61"/>
      <c r="F887" s="297"/>
      <c r="G887" s="219"/>
      <c r="H887" s="60"/>
      <c r="I887" s="60"/>
      <c r="J887" s="60"/>
      <c r="K887" s="60"/>
      <c r="L887" s="62"/>
      <c r="M887" s="62"/>
      <c r="N887" s="62"/>
      <c r="O887" s="62"/>
      <c r="P887" s="62"/>
      <c r="Q887" s="62"/>
      <c r="R887" s="67"/>
      <c r="S887" s="223"/>
      <c r="T887" s="62"/>
      <c r="AD887" s="61"/>
      <c r="AG887" s="62"/>
      <c r="AH887" s="62"/>
      <c r="AI887" s="62"/>
      <c r="AJ887" s="62"/>
      <c r="AK887" s="62"/>
      <c r="AL887" s="62"/>
      <c r="AM887" s="62"/>
      <c r="AN887" s="62"/>
      <c r="AO887" s="62"/>
      <c r="AP887" s="67"/>
      <c r="AQ887" s="223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7"/>
      <c r="BC887" s="223"/>
      <c r="BD887" s="60"/>
      <c r="BE887" s="60"/>
      <c r="BF887" s="60"/>
      <c r="BG887" s="60"/>
      <c r="BH887" s="60"/>
      <c r="BI887" s="60"/>
      <c r="BJ887" s="60"/>
      <c r="BK887" s="60"/>
      <c r="BL887" s="60"/>
      <c r="BM887" s="60"/>
      <c r="BN887" s="61"/>
      <c r="BO887" s="219"/>
      <c r="BP887" s="60"/>
      <c r="BQ887" s="60"/>
      <c r="BR887" s="60"/>
      <c r="BS887" s="60"/>
      <c r="BT887" s="60"/>
      <c r="BU887" s="60"/>
      <c r="BV887" s="60"/>
      <c r="BW887" s="60"/>
      <c r="BX887" s="60"/>
      <c r="BY887" s="60"/>
      <c r="BZ887" s="61"/>
      <c r="CA887" s="219"/>
      <c r="CB887" s="60"/>
      <c r="CC887" s="60"/>
      <c r="CD887" s="60"/>
      <c r="CE887" s="60"/>
      <c r="CF887" s="60"/>
      <c r="CG887" s="60"/>
      <c r="CH887" s="60"/>
      <c r="CI887" s="60"/>
      <c r="CJ887" s="60"/>
      <c r="CK887" s="60"/>
      <c r="CL887" s="61"/>
    </row>
    <row r="888" spans="2:90" x14ac:dyDescent="0.3">
      <c r="B888" s="219"/>
      <c r="C888" s="60" t="s">
        <v>485</v>
      </c>
      <c r="D888" s="60"/>
      <c r="E888" s="61" t="s">
        <v>486</v>
      </c>
      <c r="F888" s="217">
        <v>1190000</v>
      </c>
      <c r="G888" s="219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1"/>
      <c r="S888" s="223"/>
      <c r="T888" s="62"/>
      <c r="AD888" s="61"/>
      <c r="AG888" s="62"/>
      <c r="AH888" s="62"/>
      <c r="AI888" s="62"/>
      <c r="AJ888" s="62"/>
      <c r="AK888" s="62"/>
      <c r="AL888" s="62"/>
      <c r="AM888" s="62"/>
      <c r="AN888" s="62"/>
      <c r="AO888" s="62"/>
      <c r="AP888" s="67"/>
      <c r="AQ888" s="223"/>
      <c r="AR888" s="62"/>
      <c r="AS888" s="62"/>
      <c r="AT888" s="226"/>
      <c r="AU888" s="226"/>
      <c r="AV888" s="226"/>
      <c r="AW888" s="226"/>
      <c r="AX888" s="226"/>
      <c r="AY888" s="226"/>
      <c r="AZ888" s="226"/>
      <c r="BA888" s="226"/>
      <c r="BB888" s="227"/>
      <c r="BN888" s="61"/>
      <c r="BZ888" s="61"/>
      <c r="CL888" s="61"/>
    </row>
    <row r="889" spans="2:90" x14ac:dyDescent="0.3">
      <c r="B889" s="219"/>
      <c r="C889" s="60" t="s">
        <v>487</v>
      </c>
      <c r="D889" s="60"/>
      <c r="E889" s="61"/>
      <c r="F889" s="217"/>
      <c r="G889" s="219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1"/>
      <c r="S889" s="223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7"/>
      <c r="AE889" s="223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7"/>
      <c r="AQ889" s="223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7"/>
      <c r="BN889" s="61"/>
      <c r="BZ889" s="61"/>
      <c r="CL889" s="61"/>
    </row>
    <row r="890" spans="2:90" x14ac:dyDescent="0.3">
      <c r="B890" s="219"/>
      <c r="C890" s="60" t="s">
        <v>488</v>
      </c>
      <c r="D890" s="60"/>
      <c r="E890" s="61"/>
      <c r="F890" s="217"/>
      <c r="G890" s="219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1"/>
      <c r="S890" s="223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7"/>
      <c r="AE890" s="223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7"/>
      <c r="AQ890" s="223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7"/>
      <c r="BN890" s="61"/>
      <c r="BZ890" s="61"/>
      <c r="CL890" s="61"/>
    </row>
    <row r="891" spans="2:90" ht="15" thickBot="1" x14ac:dyDescent="0.35">
      <c r="B891" s="228"/>
      <c r="C891" s="58"/>
      <c r="D891" s="58"/>
      <c r="E891" s="45" t="s">
        <v>160</v>
      </c>
      <c r="F891" s="235">
        <f>SUM(F884:F890)</f>
        <v>1195000</v>
      </c>
      <c r="G891" s="22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9"/>
      <c r="S891" s="231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30"/>
      <c r="AE891" s="231"/>
      <c r="AF891" s="229"/>
      <c r="AG891" s="229"/>
      <c r="AH891" s="229"/>
      <c r="AI891" s="229"/>
      <c r="AJ891" s="229"/>
      <c r="AK891" s="229"/>
      <c r="AL891" s="229"/>
      <c r="AM891" s="229"/>
      <c r="AN891" s="229"/>
      <c r="AO891" s="229"/>
      <c r="AP891" s="230"/>
      <c r="AQ891" s="231"/>
      <c r="AR891" s="229"/>
      <c r="AS891" s="229"/>
      <c r="AT891" s="229"/>
      <c r="AU891" s="229"/>
      <c r="AV891" s="229"/>
      <c r="AW891" s="229"/>
      <c r="AX891" s="229"/>
      <c r="AY891" s="229"/>
      <c r="AZ891" s="229"/>
      <c r="BA891" s="229"/>
      <c r="BB891" s="230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  <c r="BM891" s="58"/>
      <c r="BN891" s="59"/>
      <c r="BO891" s="58"/>
      <c r="BP891" s="58"/>
      <c r="BQ891" s="58"/>
      <c r="BR891" s="58"/>
      <c r="BS891" s="58"/>
      <c r="BT891" s="58"/>
      <c r="BU891" s="58"/>
      <c r="BV891" s="58"/>
      <c r="BW891" s="58"/>
      <c r="BX891" s="58"/>
      <c r="BY891" s="58"/>
      <c r="BZ891" s="59"/>
      <c r="CA891" s="58"/>
      <c r="CB891" s="58"/>
      <c r="CC891" s="58"/>
      <c r="CD891" s="58"/>
      <c r="CE891" s="58"/>
      <c r="CF891" s="58"/>
      <c r="CG891" s="58"/>
      <c r="CH891" s="58"/>
      <c r="CI891" s="58"/>
      <c r="CJ891" s="58"/>
      <c r="CK891" s="58"/>
      <c r="CL891" s="59"/>
    </row>
    <row r="892" spans="2:90" x14ac:dyDescent="0.3">
      <c r="B892" s="220">
        <v>17</v>
      </c>
      <c r="C892" s="56" t="s">
        <v>510</v>
      </c>
      <c r="D892" s="56" t="s">
        <v>112</v>
      </c>
      <c r="E892" s="57"/>
      <c r="F892" s="295"/>
      <c r="G892" s="219"/>
      <c r="H892" s="60"/>
      <c r="I892" s="60"/>
      <c r="J892" s="60"/>
      <c r="K892" s="60"/>
      <c r="L892" s="62"/>
      <c r="M892" s="62"/>
      <c r="N892" s="62"/>
      <c r="O892" s="62"/>
      <c r="P892" s="62"/>
      <c r="Q892" s="62"/>
      <c r="R892" s="67"/>
      <c r="S892" s="221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7"/>
      <c r="AE892" s="221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7"/>
      <c r="AQ892" s="221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  <c r="BB892" s="57"/>
      <c r="BC892" s="223"/>
      <c r="BD892" s="60"/>
      <c r="BE892" s="60"/>
      <c r="BF892" s="60"/>
      <c r="BG892" s="60"/>
      <c r="BH892" s="60"/>
      <c r="BI892" s="60"/>
      <c r="BJ892" s="60"/>
      <c r="BK892" s="60"/>
      <c r="BL892" s="60"/>
      <c r="BM892" s="60"/>
      <c r="BN892" s="61"/>
      <c r="BO892" s="219"/>
      <c r="BP892" s="60"/>
      <c r="BQ892" s="60"/>
      <c r="BR892" s="60"/>
      <c r="BS892" s="60"/>
      <c r="BT892" s="60"/>
      <c r="BU892" s="60"/>
      <c r="BV892" s="60"/>
      <c r="BW892" s="60"/>
      <c r="BX892" s="60"/>
      <c r="BY892" s="60"/>
      <c r="BZ892" s="61"/>
      <c r="CA892" s="219"/>
      <c r="CB892" s="60"/>
      <c r="CC892" s="60"/>
      <c r="CD892" s="60"/>
      <c r="CE892" s="60"/>
      <c r="CF892" s="60"/>
      <c r="CG892" s="60"/>
      <c r="CH892" s="60"/>
      <c r="CI892" s="60"/>
      <c r="CJ892" s="60"/>
      <c r="CK892" s="60"/>
      <c r="CL892" s="61"/>
    </row>
    <row r="893" spans="2:90" x14ac:dyDescent="0.3">
      <c r="B893" s="219"/>
      <c r="C893" s="60"/>
      <c r="D893" s="60"/>
      <c r="E893" s="61" t="s">
        <v>484</v>
      </c>
      <c r="F893" s="296">
        <v>150000</v>
      </c>
      <c r="G893" s="219"/>
      <c r="H893" s="60"/>
      <c r="I893" s="60"/>
      <c r="J893" s="60"/>
      <c r="K893" s="60"/>
      <c r="L893" s="62"/>
      <c r="M893" s="62"/>
      <c r="N893" s="62"/>
      <c r="O893" s="62"/>
      <c r="P893" s="62"/>
      <c r="Q893" s="62"/>
      <c r="R893" s="67"/>
      <c r="S893" s="223"/>
      <c r="T893" s="62"/>
      <c r="AD893" s="61"/>
      <c r="AG893" s="63"/>
      <c r="AH893" s="63"/>
      <c r="AI893" s="63"/>
      <c r="AJ893" s="63"/>
      <c r="AK893" s="63"/>
      <c r="AL893" s="63"/>
      <c r="AM893" s="63"/>
      <c r="AN893" s="63"/>
      <c r="AO893" s="62"/>
      <c r="AP893" s="67"/>
      <c r="AQ893" s="223"/>
      <c r="AR893" s="62"/>
      <c r="AS893" s="62"/>
      <c r="AT893" s="62"/>
      <c r="AU893" s="62"/>
      <c r="AV893" s="62"/>
      <c r="AW893" s="62"/>
      <c r="AX893" s="62"/>
      <c r="AY893" s="62"/>
      <c r="AZ893" s="62"/>
      <c r="BA893" s="62"/>
      <c r="BB893" s="67"/>
      <c r="BC893" s="223"/>
      <c r="BD893" s="60"/>
      <c r="BE893" s="60"/>
      <c r="BF893" s="60"/>
      <c r="BG893" s="60"/>
      <c r="BH893" s="60"/>
      <c r="BI893" s="60"/>
      <c r="BJ893" s="60"/>
      <c r="BK893" s="60"/>
      <c r="BL893" s="60"/>
      <c r="BM893" s="60"/>
      <c r="BN893" s="61"/>
      <c r="BO893" s="219"/>
      <c r="BP893" s="60"/>
      <c r="BQ893" s="60"/>
      <c r="BR893" s="60"/>
      <c r="BS893" s="60"/>
      <c r="BT893" s="60"/>
      <c r="BU893" s="60"/>
      <c r="BV893" s="60"/>
      <c r="BW893" s="60"/>
      <c r="BX893" s="60"/>
      <c r="BY893" s="60"/>
      <c r="BZ893" s="61"/>
      <c r="CA893" s="219"/>
      <c r="CB893" s="60"/>
      <c r="CC893" s="60"/>
      <c r="CD893" s="60"/>
      <c r="CE893" s="60"/>
      <c r="CF893" s="60"/>
      <c r="CG893" s="60"/>
      <c r="CH893" s="60"/>
      <c r="CI893" s="60"/>
      <c r="CJ893" s="60"/>
      <c r="CK893" s="60"/>
      <c r="CL893" s="61"/>
    </row>
    <row r="894" spans="2:90" x14ac:dyDescent="0.3">
      <c r="B894" s="219"/>
      <c r="C894" s="60"/>
      <c r="D894" s="60"/>
      <c r="E894" s="61" t="s">
        <v>179</v>
      </c>
      <c r="F894" s="296"/>
      <c r="G894" s="219"/>
      <c r="H894" s="60"/>
      <c r="I894" s="60"/>
      <c r="J894" s="60"/>
      <c r="K894" s="60"/>
      <c r="L894" s="62"/>
      <c r="M894" s="62"/>
      <c r="N894" s="62"/>
      <c r="O894" s="62"/>
      <c r="P894" s="62"/>
      <c r="Q894" s="62"/>
      <c r="R894" s="67"/>
      <c r="S894" s="223"/>
      <c r="T894" s="62"/>
      <c r="AD894" s="61"/>
      <c r="AG894" s="62"/>
      <c r="AH894" s="62"/>
      <c r="AI894" s="62"/>
      <c r="AJ894" s="62"/>
      <c r="AK894" s="62"/>
      <c r="AL894" s="62"/>
      <c r="AM894" s="62"/>
      <c r="AN894" s="62"/>
      <c r="AO894" s="63"/>
      <c r="AP894" s="224"/>
      <c r="AQ894" s="223"/>
      <c r="AR894" s="62"/>
      <c r="AS894" s="62"/>
      <c r="AT894" s="62"/>
      <c r="AU894" s="62"/>
      <c r="AV894" s="62"/>
      <c r="AW894" s="62"/>
      <c r="AX894" s="62"/>
      <c r="AY894" s="62"/>
      <c r="AZ894" s="62"/>
      <c r="BA894" s="62"/>
      <c r="BB894" s="67"/>
      <c r="BC894" s="223"/>
      <c r="BD894" s="60"/>
      <c r="BE894" s="60"/>
      <c r="BF894" s="60"/>
      <c r="BG894" s="60"/>
      <c r="BH894" s="60"/>
      <c r="BI894" s="60"/>
      <c r="BJ894" s="60"/>
      <c r="BK894" s="60"/>
      <c r="BL894" s="60"/>
      <c r="BM894" s="60"/>
      <c r="BN894" s="61"/>
      <c r="BO894" s="219"/>
      <c r="BP894" s="60"/>
      <c r="BQ894" s="60"/>
      <c r="BR894" s="60"/>
      <c r="BS894" s="60"/>
      <c r="BT894" s="60"/>
      <c r="BU894" s="60"/>
      <c r="BV894" s="60"/>
      <c r="BW894" s="60"/>
      <c r="BX894" s="60"/>
      <c r="BY894" s="60"/>
      <c r="BZ894" s="61"/>
      <c r="CA894" s="219"/>
      <c r="CB894" s="60"/>
      <c r="CC894" s="60"/>
      <c r="CD894" s="60"/>
      <c r="CE894" s="60"/>
      <c r="CF894" s="60"/>
      <c r="CG894" s="60"/>
      <c r="CH894" s="60"/>
      <c r="CI894" s="60"/>
      <c r="CJ894" s="60"/>
      <c r="CK894" s="60"/>
      <c r="CL894" s="61"/>
    </row>
    <row r="895" spans="2:90" x14ac:dyDescent="0.3">
      <c r="B895" s="219"/>
      <c r="C895" s="60"/>
      <c r="D895" s="60"/>
      <c r="E895" s="61" t="s">
        <v>170</v>
      </c>
      <c r="F895" s="296"/>
      <c r="G895" s="219"/>
      <c r="H895" s="60"/>
      <c r="I895" s="60"/>
      <c r="J895" s="60"/>
      <c r="K895" s="60"/>
      <c r="L895" s="62"/>
      <c r="M895" s="62"/>
      <c r="N895" s="62"/>
      <c r="O895" s="62"/>
      <c r="P895" s="62"/>
      <c r="Q895" s="62"/>
      <c r="R895" s="67"/>
      <c r="S895" s="223"/>
      <c r="T895" s="62"/>
      <c r="AD895" s="61"/>
      <c r="AG895" s="62"/>
      <c r="AH895" s="62"/>
      <c r="AI895" s="62"/>
      <c r="AJ895" s="62"/>
      <c r="AK895" s="62"/>
      <c r="AL895" s="62"/>
      <c r="AM895" s="62"/>
      <c r="AN895" s="62"/>
      <c r="AO895" s="62"/>
      <c r="AP895" s="67"/>
      <c r="AQ895" s="225"/>
      <c r="AR895" s="63"/>
      <c r="AS895" s="62"/>
      <c r="AT895" s="62"/>
      <c r="AU895" s="62"/>
      <c r="AV895" s="62"/>
      <c r="AW895" s="62"/>
      <c r="AX895" s="62"/>
      <c r="AY895" s="62"/>
      <c r="AZ895" s="62"/>
      <c r="BA895" s="62"/>
      <c r="BB895" s="67"/>
      <c r="BC895" s="223"/>
      <c r="BD895" s="60"/>
      <c r="BE895" s="60"/>
      <c r="BF895" s="60"/>
      <c r="BG895" s="60"/>
      <c r="BH895" s="60"/>
      <c r="BI895" s="60"/>
      <c r="BJ895" s="60"/>
      <c r="BK895" s="60"/>
      <c r="BL895" s="60"/>
      <c r="BM895" s="60"/>
      <c r="BN895" s="61"/>
      <c r="BO895" s="219"/>
      <c r="BP895" s="60"/>
      <c r="BQ895" s="60"/>
      <c r="BR895" s="60"/>
      <c r="BS895" s="60"/>
      <c r="BT895" s="60"/>
      <c r="BU895" s="60"/>
      <c r="BV895" s="60"/>
      <c r="BW895" s="60"/>
      <c r="BX895" s="60"/>
      <c r="BY895" s="60"/>
      <c r="BZ895" s="61"/>
      <c r="CA895" s="219"/>
      <c r="CB895" s="60"/>
      <c r="CC895" s="60"/>
      <c r="CD895" s="60"/>
      <c r="CE895" s="60"/>
      <c r="CF895" s="60"/>
      <c r="CG895" s="60"/>
      <c r="CH895" s="60"/>
      <c r="CI895" s="60"/>
      <c r="CJ895" s="60"/>
      <c r="CK895" s="60"/>
      <c r="CL895" s="61"/>
    </row>
    <row r="896" spans="2:90" x14ac:dyDescent="0.3">
      <c r="B896" s="219"/>
      <c r="C896" s="62"/>
      <c r="D896" s="60"/>
      <c r="E896" s="61" t="s">
        <v>180</v>
      </c>
      <c r="F896" s="296">
        <v>5000</v>
      </c>
      <c r="G896" s="219"/>
      <c r="H896" s="60"/>
      <c r="I896" s="60"/>
      <c r="J896" s="60"/>
      <c r="K896" s="60"/>
      <c r="L896" s="62"/>
      <c r="M896" s="62"/>
      <c r="N896" s="62"/>
      <c r="O896" s="62"/>
      <c r="P896" s="62"/>
      <c r="Q896" s="62"/>
      <c r="R896" s="67"/>
      <c r="S896" s="223"/>
      <c r="T896" s="62"/>
      <c r="AD896" s="61"/>
      <c r="AG896" s="62"/>
      <c r="AH896" s="62"/>
      <c r="AI896" s="62"/>
      <c r="AJ896" s="62"/>
      <c r="AK896" s="62"/>
      <c r="AL896" s="62"/>
      <c r="AM896" s="62"/>
      <c r="AN896" s="62"/>
      <c r="AO896" s="62"/>
      <c r="AP896" s="67"/>
      <c r="AQ896" s="223"/>
      <c r="AR896" s="62"/>
      <c r="AS896" s="63"/>
      <c r="AT896" s="62"/>
      <c r="AU896" s="62"/>
      <c r="AV896" s="62"/>
      <c r="AW896" s="62"/>
      <c r="AX896" s="62"/>
      <c r="AY896" s="62"/>
      <c r="AZ896" s="62"/>
      <c r="BA896" s="62"/>
      <c r="BB896" s="67"/>
      <c r="BC896" s="223"/>
      <c r="BD896" s="60"/>
      <c r="BE896" s="60"/>
      <c r="BF896" s="60"/>
      <c r="BG896" s="60"/>
      <c r="BH896" s="60"/>
      <c r="BI896" s="60"/>
      <c r="BJ896" s="60"/>
      <c r="BK896" s="60"/>
      <c r="BL896" s="60"/>
      <c r="BM896" s="60"/>
      <c r="BN896" s="61"/>
      <c r="BO896" s="219"/>
      <c r="BP896" s="60"/>
      <c r="BQ896" s="60"/>
      <c r="BR896" s="60"/>
      <c r="BS896" s="60"/>
      <c r="BT896" s="60"/>
      <c r="BU896" s="60"/>
      <c r="BV896" s="60"/>
      <c r="BW896" s="60"/>
      <c r="BX896" s="60"/>
      <c r="BY896" s="60"/>
      <c r="BZ896" s="61"/>
      <c r="CA896" s="219"/>
      <c r="CB896" s="60"/>
      <c r="CC896" s="60"/>
      <c r="CD896" s="60"/>
      <c r="CE896" s="60"/>
      <c r="CF896" s="60"/>
      <c r="CG896" s="60"/>
      <c r="CH896" s="60"/>
      <c r="CI896" s="60"/>
      <c r="CJ896" s="60"/>
      <c r="CK896" s="60"/>
      <c r="CL896" s="61"/>
    </row>
    <row r="897" spans="2:90" x14ac:dyDescent="0.3">
      <c r="B897" s="219"/>
      <c r="C897" s="62" t="s">
        <v>267</v>
      </c>
      <c r="D897" s="60" t="s">
        <v>113</v>
      </c>
      <c r="E897" s="61"/>
      <c r="F897" s="297"/>
      <c r="G897" s="219"/>
      <c r="H897" s="60"/>
      <c r="I897" s="60"/>
      <c r="J897" s="60"/>
      <c r="K897" s="60"/>
      <c r="L897" s="62"/>
      <c r="M897" s="62"/>
      <c r="N897" s="62"/>
      <c r="O897" s="62"/>
      <c r="P897" s="62"/>
      <c r="Q897" s="62"/>
      <c r="R897" s="67"/>
      <c r="S897" s="223"/>
      <c r="T897" s="62"/>
      <c r="AD897" s="61"/>
      <c r="AG897" s="62"/>
      <c r="AH897" s="62"/>
      <c r="AI897" s="62"/>
      <c r="AJ897" s="62"/>
      <c r="AK897" s="62"/>
      <c r="AL897" s="62"/>
      <c r="AM897" s="62"/>
      <c r="AN897" s="62"/>
      <c r="AO897" s="62"/>
      <c r="AP897" s="67"/>
      <c r="AQ897" s="223"/>
      <c r="AR897" s="62"/>
      <c r="AS897" s="62"/>
      <c r="AT897" s="62"/>
      <c r="AU897" s="62"/>
      <c r="AV897" s="62"/>
      <c r="AW897" s="62"/>
      <c r="AX897" s="62"/>
      <c r="AY897" s="62"/>
      <c r="AZ897" s="62"/>
      <c r="BA897" s="62"/>
      <c r="BB897" s="67"/>
      <c r="BC897" s="223"/>
      <c r="BD897" s="60"/>
      <c r="BE897" s="60"/>
      <c r="BF897" s="60"/>
      <c r="BG897" s="60"/>
      <c r="BH897" s="60"/>
      <c r="BI897" s="60"/>
      <c r="BJ897" s="60"/>
      <c r="BK897" s="60"/>
      <c r="BL897" s="60"/>
      <c r="BM897" s="60"/>
      <c r="BN897" s="61"/>
      <c r="BO897" s="219"/>
      <c r="BP897" s="60"/>
      <c r="BQ897" s="60"/>
      <c r="BR897" s="60"/>
      <c r="BS897" s="60"/>
      <c r="BT897" s="60"/>
      <c r="BU897" s="60"/>
      <c r="BV897" s="60"/>
      <c r="BW897" s="60"/>
      <c r="BX897" s="60"/>
      <c r="BY897" s="60"/>
      <c r="BZ897" s="61"/>
      <c r="CA897" s="219"/>
      <c r="CB897" s="60"/>
      <c r="CC897" s="60"/>
      <c r="CD897" s="60"/>
      <c r="CE897" s="60"/>
      <c r="CF897" s="60"/>
      <c r="CG897" s="60"/>
      <c r="CH897" s="60"/>
      <c r="CI897" s="60"/>
      <c r="CJ897" s="60"/>
      <c r="CK897" s="60"/>
      <c r="CL897" s="61"/>
    </row>
    <row r="898" spans="2:90" x14ac:dyDescent="0.3">
      <c r="B898" s="219"/>
      <c r="C898" s="60" t="s">
        <v>485</v>
      </c>
      <c r="D898" s="60"/>
      <c r="E898" s="61" t="s">
        <v>486</v>
      </c>
      <c r="F898" s="217">
        <v>2880000</v>
      </c>
      <c r="G898" s="219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1"/>
      <c r="S898" s="223"/>
      <c r="T898" s="62"/>
      <c r="AD898" s="61"/>
      <c r="AG898" s="62"/>
      <c r="AH898" s="62"/>
      <c r="AI898" s="62"/>
      <c r="AJ898" s="62"/>
      <c r="AK898" s="62"/>
      <c r="AL898" s="62"/>
      <c r="AM898" s="62"/>
      <c r="AN898" s="62"/>
      <c r="AO898" s="62"/>
      <c r="AP898" s="67"/>
      <c r="AQ898" s="223"/>
      <c r="AR898" s="62"/>
      <c r="AS898" s="62"/>
      <c r="AT898" s="226"/>
      <c r="AU898" s="226"/>
      <c r="AV898" s="226"/>
      <c r="AW898" s="226"/>
      <c r="AX898" s="226"/>
      <c r="AY898" s="226"/>
      <c r="AZ898" s="226"/>
      <c r="BA898" s="226"/>
      <c r="BB898" s="227"/>
      <c r="BN898" s="61"/>
      <c r="BZ898" s="61"/>
      <c r="CL898" s="61"/>
    </row>
    <row r="899" spans="2:90" x14ac:dyDescent="0.3">
      <c r="B899" s="219"/>
      <c r="C899" s="60" t="s">
        <v>487</v>
      </c>
      <c r="D899" s="60"/>
      <c r="E899" s="61"/>
      <c r="F899" s="217"/>
      <c r="G899" s="219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1"/>
      <c r="S899" s="223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7"/>
      <c r="AE899" s="223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7"/>
      <c r="AQ899" s="223"/>
      <c r="AR899" s="62"/>
      <c r="AS899" s="62"/>
      <c r="AT899" s="62"/>
      <c r="AU899" s="62"/>
      <c r="AV899" s="62"/>
      <c r="AW899" s="62"/>
      <c r="AX899" s="62"/>
      <c r="AY899" s="62"/>
      <c r="AZ899" s="62"/>
      <c r="BA899" s="62"/>
      <c r="BB899" s="67"/>
      <c r="BN899" s="61"/>
      <c r="BZ899" s="61"/>
      <c r="CL899" s="61"/>
    </row>
    <row r="900" spans="2:90" x14ac:dyDescent="0.3">
      <c r="B900" s="219"/>
      <c r="C900" s="60" t="s">
        <v>488</v>
      </c>
      <c r="D900" s="60"/>
      <c r="E900" s="61"/>
      <c r="F900" s="217"/>
      <c r="G900" s="219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1"/>
      <c r="S900" s="223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7"/>
      <c r="AE900" s="223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7"/>
      <c r="AQ900" s="223"/>
      <c r="AR900" s="62"/>
      <c r="AS900" s="62"/>
      <c r="AT900" s="62"/>
      <c r="AU900" s="62"/>
      <c r="AV900" s="62"/>
      <c r="AW900" s="62"/>
      <c r="AX900" s="62"/>
      <c r="AY900" s="62"/>
      <c r="AZ900" s="62"/>
      <c r="BA900" s="62"/>
      <c r="BB900" s="67"/>
      <c r="BN900" s="61"/>
      <c r="BZ900" s="61"/>
      <c r="CL900" s="61"/>
    </row>
    <row r="901" spans="2:90" ht="15" thickBot="1" x14ac:dyDescent="0.35">
      <c r="B901" s="228"/>
      <c r="C901" s="58"/>
      <c r="D901" s="58"/>
      <c r="E901" s="45" t="s">
        <v>160</v>
      </c>
      <c r="F901" s="235">
        <f>SUM(F894:F900)</f>
        <v>2885000</v>
      </c>
      <c r="G901" s="22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9"/>
      <c r="S901" s="231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30"/>
      <c r="AE901" s="231"/>
      <c r="AF901" s="229"/>
      <c r="AG901" s="229"/>
      <c r="AH901" s="229"/>
      <c r="AI901" s="229"/>
      <c r="AJ901" s="229"/>
      <c r="AK901" s="229"/>
      <c r="AL901" s="229"/>
      <c r="AM901" s="229"/>
      <c r="AN901" s="229"/>
      <c r="AO901" s="229"/>
      <c r="AP901" s="230"/>
      <c r="AQ901" s="231"/>
      <c r="AR901" s="229"/>
      <c r="AS901" s="229"/>
      <c r="AT901" s="229"/>
      <c r="AU901" s="229"/>
      <c r="AV901" s="229"/>
      <c r="AW901" s="229"/>
      <c r="AX901" s="229"/>
      <c r="AY901" s="229"/>
      <c r="AZ901" s="229"/>
      <c r="BA901" s="229"/>
      <c r="BB901" s="230"/>
      <c r="BC901" s="58"/>
      <c r="BD901" s="58"/>
      <c r="BE901" s="58"/>
      <c r="BF901" s="58"/>
      <c r="BG901" s="58"/>
      <c r="BH901" s="58"/>
      <c r="BI901" s="58"/>
      <c r="BJ901" s="58"/>
      <c r="BK901" s="58"/>
      <c r="BL901" s="58"/>
      <c r="BM901" s="58"/>
      <c r="BN901" s="59"/>
      <c r="BO901" s="58"/>
      <c r="BP901" s="58"/>
      <c r="BQ901" s="58"/>
      <c r="BR901" s="58"/>
      <c r="BS901" s="58"/>
      <c r="BT901" s="58"/>
      <c r="BU901" s="58"/>
      <c r="BV901" s="58"/>
      <c r="BW901" s="58"/>
      <c r="BX901" s="58"/>
      <c r="BY901" s="58"/>
      <c r="BZ901" s="59"/>
      <c r="CA901" s="58"/>
      <c r="CB901" s="58"/>
      <c r="CC901" s="58"/>
      <c r="CD901" s="58"/>
      <c r="CE901" s="58"/>
      <c r="CF901" s="58"/>
      <c r="CG901" s="58"/>
      <c r="CH901" s="58"/>
      <c r="CI901" s="58"/>
      <c r="CJ901" s="58"/>
      <c r="CK901" s="58"/>
      <c r="CL901" s="59"/>
    </row>
    <row r="902" spans="2:90" x14ac:dyDescent="0.3">
      <c r="B902" s="220">
        <v>18</v>
      </c>
      <c r="C902" s="56" t="s">
        <v>511</v>
      </c>
      <c r="D902" s="56" t="s">
        <v>112</v>
      </c>
      <c r="E902" s="57"/>
      <c r="F902" s="295"/>
      <c r="G902" s="219"/>
      <c r="H902" s="60"/>
      <c r="I902" s="60"/>
      <c r="J902" s="60"/>
      <c r="K902" s="60"/>
      <c r="L902" s="62"/>
      <c r="M902" s="62"/>
      <c r="N902" s="62"/>
      <c r="O902" s="62"/>
      <c r="P902" s="62"/>
      <c r="Q902" s="62"/>
      <c r="R902" s="67"/>
      <c r="S902" s="223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7"/>
      <c r="AE902" s="221"/>
      <c r="AF902" s="56"/>
      <c r="AG902" s="56"/>
      <c r="AH902" s="56"/>
      <c r="AI902" s="56"/>
      <c r="AJ902" s="56"/>
      <c r="AK902" s="56"/>
      <c r="AL902" s="56"/>
      <c r="AM902" s="56"/>
      <c r="AN902" s="56"/>
      <c r="AO902" s="56"/>
      <c r="AP902" s="57"/>
      <c r="AQ902" s="221"/>
      <c r="AR902" s="56"/>
      <c r="AS902" s="56"/>
      <c r="AT902" s="56"/>
      <c r="AU902" s="56"/>
      <c r="AV902" s="56"/>
      <c r="AW902" s="56"/>
      <c r="AX902" s="56"/>
      <c r="AY902" s="56"/>
      <c r="AZ902" s="56"/>
      <c r="BA902" s="56"/>
      <c r="BB902" s="57"/>
      <c r="BC902" s="221"/>
      <c r="BD902" s="56"/>
      <c r="BE902" s="56"/>
      <c r="BF902" s="56"/>
      <c r="BG902" s="56"/>
      <c r="BH902" s="56"/>
      <c r="BI902" s="56"/>
      <c r="BJ902" s="56"/>
      <c r="BK902" s="56"/>
      <c r="BL902" s="56"/>
      <c r="BM902" s="56"/>
      <c r="BN902" s="57"/>
      <c r="BO902" s="219"/>
      <c r="BP902" s="60"/>
      <c r="BQ902" s="60"/>
      <c r="BR902" s="60"/>
      <c r="BS902" s="60"/>
      <c r="BT902" s="60"/>
      <c r="BU902" s="60"/>
      <c r="BV902" s="60"/>
      <c r="BW902" s="60"/>
      <c r="BX902" s="60"/>
      <c r="BY902" s="60"/>
      <c r="BZ902" s="61"/>
      <c r="CA902" s="219"/>
      <c r="CB902" s="60"/>
      <c r="CC902" s="60"/>
      <c r="CD902" s="60"/>
      <c r="CE902" s="60"/>
      <c r="CF902" s="60"/>
      <c r="CG902" s="60"/>
      <c r="CH902" s="60"/>
      <c r="CI902" s="60"/>
      <c r="CJ902" s="60"/>
      <c r="CK902" s="60"/>
      <c r="CL902" s="61"/>
    </row>
    <row r="903" spans="2:90" x14ac:dyDescent="0.3">
      <c r="B903" s="219"/>
      <c r="C903" s="60"/>
      <c r="D903" s="60"/>
      <c r="E903" s="61" t="s">
        <v>484</v>
      </c>
      <c r="F903" s="296">
        <v>87500</v>
      </c>
      <c r="G903" s="219"/>
      <c r="H903" s="60"/>
      <c r="I903" s="60"/>
      <c r="J903" s="60"/>
      <c r="K903" s="60"/>
      <c r="L903" s="62"/>
      <c r="M903" s="62"/>
      <c r="N903" s="62"/>
      <c r="O903" s="62"/>
      <c r="P903" s="62"/>
      <c r="Q903" s="62"/>
      <c r="R903" s="67"/>
      <c r="S903" s="223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7"/>
      <c r="AE903" s="223"/>
      <c r="AF903" s="62"/>
      <c r="AP903" s="61"/>
      <c r="AS903" s="63"/>
      <c r="AT903" s="63"/>
      <c r="AU903" s="63"/>
      <c r="AV903" s="63"/>
      <c r="AW903" s="63"/>
      <c r="AX903" s="63"/>
      <c r="AY903" s="63"/>
      <c r="AZ903" s="63"/>
      <c r="BA903" s="62"/>
      <c r="BB903" s="67"/>
      <c r="BC903" s="223"/>
      <c r="BD903" s="62"/>
      <c r="BE903" s="62"/>
      <c r="BF903" s="62"/>
      <c r="BG903" s="62"/>
      <c r="BH903" s="62"/>
      <c r="BI903" s="62"/>
      <c r="BJ903" s="62"/>
      <c r="BK903" s="62"/>
      <c r="BL903" s="62"/>
      <c r="BM903" s="62"/>
      <c r="BN903" s="67"/>
      <c r="BO903" s="219"/>
      <c r="BP903" s="60"/>
      <c r="BQ903" s="60"/>
      <c r="BR903" s="60"/>
      <c r="BS903" s="60"/>
      <c r="BT903" s="60"/>
      <c r="BU903" s="60"/>
      <c r="BV903" s="60"/>
      <c r="BW903" s="60"/>
      <c r="BX903" s="60"/>
      <c r="BY903" s="60"/>
      <c r="BZ903" s="61"/>
      <c r="CA903" s="219"/>
      <c r="CB903" s="60"/>
      <c r="CC903" s="60"/>
      <c r="CD903" s="60"/>
      <c r="CE903" s="60"/>
      <c r="CF903" s="60"/>
      <c r="CG903" s="60"/>
      <c r="CH903" s="60"/>
      <c r="CI903" s="60"/>
      <c r="CJ903" s="60"/>
      <c r="CK903" s="60"/>
      <c r="CL903" s="61"/>
    </row>
    <row r="904" spans="2:90" x14ac:dyDescent="0.3">
      <c r="B904" s="219"/>
      <c r="C904" s="60"/>
      <c r="D904" s="60"/>
      <c r="E904" s="61" t="s">
        <v>179</v>
      </c>
      <c r="F904" s="296"/>
      <c r="G904" s="219"/>
      <c r="H904" s="60"/>
      <c r="I904" s="60"/>
      <c r="J904" s="60"/>
      <c r="K904" s="60"/>
      <c r="L904" s="62"/>
      <c r="M904" s="62"/>
      <c r="N904" s="62"/>
      <c r="O904" s="62"/>
      <c r="P904" s="62"/>
      <c r="Q904" s="62"/>
      <c r="R904" s="67"/>
      <c r="S904" s="223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7"/>
      <c r="AE904" s="223"/>
      <c r="AF904" s="62"/>
      <c r="AP904" s="61"/>
      <c r="AS904" s="62"/>
      <c r="AT904" s="62"/>
      <c r="AU904" s="62"/>
      <c r="AV904" s="62"/>
      <c r="AW904" s="62"/>
      <c r="AX904" s="62"/>
      <c r="AY904" s="62"/>
      <c r="AZ904" s="62"/>
      <c r="BA904" s="63"/>
      <c r="BB904" s="224"/>
      <c r="BC904" s="223"/>
      <c r="BD904" s="62"/>
      <c r="BE904" s="62"/>
      <c r="BF904" s="62"/>
      <c r="BG904" s="62"/>
      <c r="BH904" s="62"/>
      <c r="BI904" s="62"/>
      <c r="BJ904" s="62"/>
      <c r="BK904" s="62"/>
      <c r="BL904" s="62"/>
      <c r="BM904" s="62"/>
      <c r="BN904" s="67"/>
      <c r="BO904" s="219"/>
      <c r="BP904" s="60"/>
      <c r="BQ904" s="60"/>
      <c r="BR904" s="60"/>
      <c r="BS904" s="60"/>
      <c r="BT904" s="60"/>
      <c r="BU904" s="60"/>
      <c r="BV904" s="60"/>
      <c r="BW904" s="60"/>
      <c r="BX904" s="60"/>
      <c r="BY904" s="60"/>
      <c r="BZ904" s="61"/>
      <c r="CA904" s="219"/>
      <c r="CB904" s="60"/>
      <c r="CC904" s="60"/>
      <c r="CD904" s="60"/>
      <c r="CE904" s="60"/>
      <c r="CF904" s="60"/>
      <c r="CG904" s="60"/>
      <c r="CH904" s="60"/>
      <c r="CI904" s="60"/>
      <c r="CJ904" s="60"/>
      <c r="CK904" s="60"/>
      <c r="CL904" s="61"/>
    </row>
    <row r="905" spans="2:90" x14ac:dyDescent="0.3">
      <c r="B905" s="219"/>
      <c r="C905" s="60"/>
      <c r="D905" s="60"/>
      <c r="E905" s="61" t="s">
        <v>170</v>
      </c>
      <c r="F905" s="296"/>
      <c r="G905" s="219"/>
      <c r="H905" s="60"/>
      <c r="I905" s="60"/>
      <c r="J905" s="60"/>
      <c r="K905" s="60"/>
      <c r="L905" s="62"/>
      <c r="M905" s="62"/>
      <c r="N905" s="62"/>
      <c r="O905" s="62"/>
      <c r="P905" s="62"/>
      <c r="Q905" s="62"/>
      <c r="R905" s="67"/>
      <c r="S905" s="223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7"/>
      <c r="AE905" s="223"/>
      <c r="AF905" s="62"/>
      <c r="AP905" s="61"/>
      <c r="AS905" s="62"/>
      <c r="AT905" s="62"/>
      <c r="AU905" s="62"/>
      <c r="AV905" s="62"/>
      <c r="AW905" s="62"/>
      <c r="AX905" s="62"/>
      <c r="AY905" s="62"/>
      <c r="AZ905" s="62"/>
      <c r="BA905" s="62"/>
      <c r="BB905" s="67"/>
      <c r="BC905" s="225"/>
      <c r="BD905" s="63"/>
      <c r="BE905" s="62"/>
      <c r="BF905" s="62"/>
      <c r="BG905" s="62"/>
      <c r="BH905" s="62"/>
      <c r="BI905" s="62"/>
      <c r="BJ905" s="62"/>
      <c r="BK905" s="62"/>
      <c r="BL905" s="62"/>
      <c r="BM905" s="62"/>
      <c r="BN905" s="67"/>
      <c r="BO905" s="219"/>
      <c r="BP905" s="60"/>
      <c r="BQ905" s="60"/>
      <c r="BR905" s="60"/>
      <c r="BS905" s="60"/>
      <c r="BT905" s="60"/>
      <c r="BU905" s="60"/>
      <c r="BV905" s="60"/>
      <c r="BW905" s="60"/>
      <c r="BX905" s="60"/>
      <c r="BY905" s="60"/>
      <c r="BZ905" s="61"/>
      <c r="CA905" s="219"/>
      <c r="CB905" s="60"/>
      <c r="CC905" s="60"/>
      <c r="CD905" s="60"/>
      <c r="CE905" s="60"/>
      <c r="CF905" s="60"/>
      <c r="CG905" s="60"/>
      <c r="CH905" s="60"/>
      <c r="CI905" s="60"/>
      <c r="CJ905" s="60"/>
      <c r="CK905" s="60"/>
      <c r="CL905" s="61"/>
    </row>
    <row r="906" spans="2:90" x14ac:dyDescent="0.3">
      <c r="B906" s="219"/>
      <c r="C906" s="62"/>
      <c r="D906" s="60"/>
      <c r="E906" s="61" t="s">
        <v>180</v>
      </c>
      <c r="F906" s="296">
        <v>5000</v>
      </c>
      <c r="G906" s="219"/>
      <c r="H906" s="60"/>
      <c r="I906" s="60"/>
      <c r="J906" s="60"/>
      <c r="K906" s="60"/>
      <c r="L906" s="62"/>
      <c r="M906" s="62"/>
      <c r="N906" s="62"/>
      <c r="O906" s="62"/>
      <c r="P906" s="62"/>
      <c r="Q906" s="62"/>
      <c r="R906" s="67"/>
      <c r="S906" s="223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7"/>
      <c r="AE906" s="223"/>
      <c r="AF906" s="62"/>
      <c r="AP906" s="61"/>
      <c r="AS906" s="62"/>
      <c r="AT906" s="62"/>
      <c r="AU906" s="62"/>
      <c r="AV906" s="62"/>
      <c r="AW906" s="62"/>
      <c r="AX906" s="62"/>
      <c r="AY906" s="62"/>
      <c r="AZ906" s="62"/>
      <c r="BA906" s="62"/>
      <c r="BB906" s="67"/>
      <c r="BC906" s="223"/>
      <c r="BD906" s="62"/>
      <c r="BE906" s="63"/>
      <c r="BF906" s="62"/>
      <c r="BG906" s="62"/>
      <c r="BH906" s="62"/>
      <c r="BI906" s="62"/>
      <c r="BJ906" s="62"/>
      <c r="BK906" s="62"/>
      <c r="BL906" s="62"/>
      <c r="BM906" s="62"/>
      <c r="BN906" s="67"/>
      <c r="BO906" s="219"/>
      <c r="BP906" s="60"/>
      <c r="BQ906" s="60"/>
      <c r="BR906" s="60"/>
      <c r="BS906" s="60"/>
      <c r="BT906" s="60"/>
      <c r="BU906" s="60"/>
      <c r="BV906" s="60"/>
      <c r="BW906" s="60"/>
      <c r="BX906" s="60"/>
      <c r="BY906" s="60"/>
      <c r="BZ906" s="61"/>
      <c r="CA906" s="219"/>
      <c r="CB906" s="60"/>
      <c r="CC906" s="60"/>
      <c r="CD906" s="60"/>
      <c r="CE906" s="60"/>
      <c r="CF906" s="60"/>
      <c r="CG906" s="60"/>
      <c r="CH906" s="60"/>
      <c r="CI906" s="60"/>
      <c r="CJ906" s="60"/>
      <c r="CK906" s="60"/>
      <c r="CL906" s="61"/>
    </row>
    <row r="907" spans="2:90" x14ac:dyDescent="0.3">
      <c r="B907" s="219"/>
      <c r="C907" s="62" t="s">
        <v>267</v>
      </c>
      <c r="D907" s="60" t="s">
        <v>113</v>
      </c>
      <c r="E907" s="61"/>
      <c r="F907" s="297"/>
      <c r="G907" s="219"/>
      <c r="H907" s="60"/>
      <c r="I907" s="60"/>
      <c r="J907" s="60"/>
      <c r="K907" s="60"/>
      <c r="L907" s="62"/>
      <c r="M907" s="62"/>
      <c r="N907" s="62"/>
      <c r="O907" s="62"/>
      <c r="P907" s="62"/>
      <c r="Q907" s="62"/>
      <c r="R907" s="67"/>
      <c r="S907" s="223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7"/>
      <c r="AE907" s="223"/>
      <c r="AF907" s="62"/>
      <c r="AP907" s="61"/>
      <c r="AS907" s="62"/>
      <c r="AT907" s="62"/>
      <c r="AU907" s="62"/>
      <c r="AV907" s="62"/>
      <c r="AW907" s="62"/>
      <c r="AX907" s="62"/>
      <c r="AY907" s="62"/>
      <c r="AZ907" s="62"/>
      <c r="BA907" s="62"/>
      <c r="BB907" s="67"/>
      <c r="BC907" s="223"/>
      <c r="BD907" s="62"/>
      <c r="BE907" s="62"/>
      <c r="BF907" s="62"/>
      <c r="BG907" s="62"/>
      <c r="BH907" s="62"/>
      <c r="BI907" s="62"/>
      <c r="BJ907" s="62"/>
      <c r="BK907" s="62"/>
      <c r="BL907" s="62"/>
      <c r="BM907" s="62"/>
      <c r="BN907" s="67"/>
      <c r="BO907" s="219"/>
      <c r="BP907" s="60"/>
      <c r="BQ907" s="60"/>
      <c r="BR907" s="60"/>
      <c r="BS907" s="60"/>
      <c r="BT907" s="60"/>
      <c r="BU907" s="60"/>
      <c r="BV907" s="60"/>
      <c r="BW907" s="60"/>
      <c r="BX907" s="60"/>
      <c r="BY907" s="60"/>
      <c r="BZ907" s="61"/>
      <c r="CA907" s="219"/>
      <c r="CB907" s="60"/>
      <c r="CC907" s="60"/>
      <c r="CD907" s="60"/>
      <c r="CE907" s="60"/>
      <c r="CF907" s="60"/>
      <c r="CG907" s="60"/>
      <c r="CH907" s="60"/>
      <c r="CI907" s="60"/>
      <c r="CJ907" s="60"/>
      <c r="CK907" s="60"/>
      <c r="CL907" s="61"/>
    </row>
    <row r="908" spans="2:90" x14ac:dyDescent="0.3">
      <c r="B908" s="219"/>
      <c r="C908" s="60" t="s">
        <v>485</v>
      </c>
      <c r="D908" s="60"/>
      <c r="E908" s="61" t="s">
        <v>486</v>
      </c>
      <c r="F908" s="217">
        <v>1250000</v>
      </c>
      <c r="G908" s="219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1"/>
      <c r="U908" s="62"/>
      <c r="V908" s="62"/>
      <c r="W908" s="62"/>
      <c r="X908" s="62"/>
      <c r="Y908" s="62"/>
      <c r="Z908" s="62"/>
      <c r="AA908" s="62"/>
      <c r="AB908" s="62"/>
      <c r="AC908" s="62"/>
      <c r="AD908" s="67"/>
      <c r="AE908" s="223"/>
      <c r="AF908" s="62"/>
      <c r="AP908" s="61"/>
      <c r="AS908" s="62"/>
      <c r="AT908" s="62"/>
      <c r="AU908" s="62"/>
      <c r="AV908" s="62"/>
      <c r="AW908" s="62"/>
      <c r="AX908" s="62"/>
      <c r="AY908" s="62"/>
      <c r="AZ908" s="62"/>
      <c r="BA908" s="62"/>
      <c r="BB908" s="67"/>
      <c r="BC908" s="223"/>
      <c r="BD908" s="62"/>
      <c r="BE908" s="62"/>
      <c r="BF908" s="226"/>
      <c r="BG908" s="226"/>
      <c r="BH908" s="226"/>
      <c r="BI908" s="226"/>
      <c r="BJ908" s="226"/>
      <c r="BK908" s="226"/>
      <c r="BL908" s="226"/>
      <c r="BM908" s="226"/>
      <c r="BN908" s="227"/>
      <c r="BZ908" s="61"/>
      <c r="CL908" s="61"/>
    </row>
    <row r="909" spans="2:90" x14ac:dyDescent="0.3">
      <c r="B909" s="219"/>
      <c r="C909" s="60" t="s">
        <v>487</v>
      </c>
      <c r="D909" s="60"/>
      <c r="E909" s="61"/>
      <c r="F909" s="217"/>
      <c r="G909" s="219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1"/>
      <c r="AD909" s="61"/>
      <c r="AE909" s="223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7"/>
      <c r="AQ909" s="223"/>
      <c r="AR909" s="62"/>
      <c r="AS909" s="62"/>
      <c r="AT909" s="62"/>
      <c r="AU909" s="62"/>
      <c r="AV909" s="62"/>
      <c r="AW909" s="62"/>
      <c r="AX909" s="62"/>
      <c r="AY909" s="62"/>
      <c r="AZ909" s="62"/>
      <c r="BA909" s="62"/>
      <c r="BB909" s="67"/>
      <c r="BC909" s="223"/>
      <c r="BD909" s="62"/>
      <c r="BE909" s="62"/>
      <c r="BF909" s="62"/>
      <c r="BG909" s="62"/>
      <c r="BH909" s="62"/>
      <c r="BI909" s="62"/>
      <c r="BJ909" s="62"/>
      <c r="BK909" s="62"/>
      <c r="BL909" s="62"/>
      <c r="BM909" s="62"/>
      <c r="BN909" s="67"/>
      <c r="BZ909" s="61"/>
      <c r="CL909" s="61"/>
    </row>
    <row r="910" spans="2:90" x14ac:dyDescent="0.3">
      <c r="B910" s="219"/>
      <c r="C910" s="60" t="s">
        <v>488</v>
      </c>
      <c r="D910" s="60"/>
      <c r="E910" s="61"/>
      <c r="F910" s="217"/>
      <c r="G910" s="219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1"/>
      <c r="AD910" s="61"/>
      <c r="AE910" s="223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7"/>
      <c r="AQ910" s="223"/>
      <c r="AR910" s="62"/>
      <c r="AS910" s="62"/>
      <c r="AT910" s="62"/>
      <c r="AU910" s="62"/>
      <c r="AV910" s="62"/>
      <c r="AW910" s="62"/>
      <c r="AX910" s="62"/>
      <c r="AY910" s="62"/>
      <c r="AZ910" s="62"/>
      <c r="BA910" s="62"/>
      <c r="BB910" s="67"/>
      <c r="BC910" s="223"/>
      <c r="BD910" s="62"/>
      <c r="BE910" s="62"/>
      <c r="BF910" s="62"/>
      <c r="BG910" s="62"/>
      <c r="BH910" s="62"/>
      <c r="BI910" s="62"/>
      <c r="BJ910" s="62"/>
      <c r="BK910" s="62"/>
      <c r="BL910" s="62"/>
      <c r="BM910" s="62"/>
      <c r="BN910" s="67"/>
      <c r="BZ910" s="61"/>
      <c r="CL910" s="61"/>
    </row>
    <row r="911" spans="2:90" ht="15" thickBot="1" x14ac:dyDescent="0.35">
      <c r="B911" s="228"/>
      <c r="C911" s="58"/>
      <c r="D911" s="58"/>
      <c r="E911" s="45" t="s">
        <v>160</v>
      </c>
      <c r="F911" s="235">
        <f>SUM(F904:F910)</f>
        <v>1255000</v>
      </c>
      <c r="G911" s="22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9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9"/>
      <c r="AE911" s="231"/>
      <c r="AF911" s="229"/>
      <c r="AG911" s="229"/>
      <c r="AH911" s="229"/>
      <c r="AI911" s="229"/>
      <c r="AJ911" s="229"/>
      <c r="AK911" s="229"/>
      <c r="AL911" s="229"/>
      <c r="AM911" s="229"/>
      <c r="AN911" s="229"/>
      <c r="AO911" s="229"/>
      <c r="AP911" s="230"/>
      <c r="AQ911" s="231"/>
      <c r="AR911" s="229"/>
      <c r="AS911" s="229"/>
      <c r="AT911" s="229"/>
      <c r="AU911" s="229"/>
      <c r="AV911" s="229"/>
      <c r="AW911" s="229"/>
      <c r="AX911" s="229"/>
      <c r="AY911" s="229"/>
      <c r="AZ911" s="229"/>
      <c r="BA911" s="229"/>
      <c r="BB911" s="230"/>
      <c r="BC911" s="231"/>
      <c r="BD911" s="229"/>
      <c r="BE911" s="229"/>
      <c r="BF911" s="229"/>
      <c r="BG911" s="229"/>
      <c r="BH911" s="229"/>
      <c r="BI911" s="229"/>
      <c r="BJ911" s="229"/>
      <c r="BK911" s="229"/>
      <c r="BL911" s="229"/>
      <c r="BM911" s="229"/>
      <c r="BN911" s="230"/>
      <c r="BO911" s="58"/>
      <c r="BP911" s="58"/>
      <c r="BQ911" s="58"/>
      <c r="BR911" s="58"/>
      <c r="BS911" s="58"/>
      <c r="BT911" s="58"/>
      <c r="BU911" s="58"/>
      <c r="BV911" s="58"/>
      <c r="BW911" s="58"/>
      <c r="BX911" s="58"/>
      <c r="BY911" s="58"/>
      <c r="BZ911" s="59"/>
      <c r="CA911" s="58"/>
      <c r="CB911" s="58"/>
      <c r="CC911" s="58"/>
      <c r="CD911" s="58"/>
      <c r="CE911" s="58"/>
      <c r="CF911" s="58"/>
      <c r="CG911" s="58"/>
      <c r="CH911" s="58"/>
      <c r="CI911" s="58"/>
      <c r="CJ911" s="58"/>
      <c r="CK911" s="58"/>
      <c r="CL911" s="59"/>
    </row>
    <row r="912" spans="2:90" x14ac:dyDescent="0.3">
      <c r="B912" s="220">
        <v>19</v>
      </c>
      <c r="C912" s="56" t="s">
        <v>512</v>
      </c>
      <c r="D912" s="56" t="s">
        <v>112</v>
      </c>
      <c r="E912" s="57"/>
      <c r="F912" s="295"/>
      <c r="G912" s="219"/>
      <c r="H912" s="60"/>
      <c r="I912" s="60"/>
      <c r="J912" s="60"/>
      <c r="K912" s="60"/>
      <c r="L912" s="62"/>
      <c r="M912" s="62"/>
      <c r="N912" s="62"/>
      <c r="O912" s="62"/>
      <c r="P912" s="62"/>
      <c r="Q912" s="62"/>
      <c r="R912" s="67"/>
      <c r="S912" s="223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7"/>
      <c r="AE912" s="221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  <c r="AP912" s="57"/>
      <c r="AQ912" s="221"/>
      <c r="AR912" s="56"/>
      <c r="AS912" s="56"/>
      <c r="AT912" s="56"/>
      <c r="AU912" s="56"/>
      <c r="AV912" s="56"/>
      <c r="AW912" s="56"/>
      <c r="AX912" s="56"/>
      <c r="AY912" s="56"/>
      <c r="AZ912" s="56"/>
      <c r="BA912" s="56"/>
      <c r="BB912" s="57"/>
      <c r="BC912" s="221"/>
      <c r="BD912" s="56"/>
      <c r="BE912" s="56"/>
      <c r="BF912" s="56"/>
      <c r="BG912" s="56"/>
      <c r="BH912" s="56"/>
      <c r="BI912" s="56"/>
      <c r="BJ912" s="56"/>
      <c r="BK912" s="56"/>
      <c r="BL912" s="56"/>
      <c r="BM912" s="56"/>
      <c r="BN912" s="57"/>
      <c r="BO912" s="219"/>
      <c r="BP912" s="60"/>
      <c r="BQ912" s="60"/>
      <c r="BR912" s="60"/>
      <c r="BS912" s="60"/>
      <c r="BT912" s="60"/>
      <c r="BU912" s="60"/>
      <c r="BV912" s="60"/>
      <c r="BW912" s="60"/>
      <c r="BX912" s="60"/>
      <c r="BY912" s="60"/>
      <c r="BZ912" s="61"/>
      <c r="CA912" s="219"/>
      <c r="CB912" s="60"/>
      <c r="CC912" s="60"/>
      <c r="CD912" s="60"/>
      <c r="CE912" s="60"/>
      <c r="CF912" s="60"/>
      <c r="CG912" s="60"/>
      <c r="CH912" s="60"/>
      <c r="CI912" s="60"/>
      <c r="CJ912" s="60"/>
      <c r="CK912" s="60"/>
      <c r="CL912" s="61"/>
    </row>
    <row r="913" spans="2:90" x14ac:dyDescent="0.3">
      <c r="B913" s="219"/>
      <c r="C913" s="60"/>
      <c r="D913" s="60"/>
      <c r="E913" s="61" t="s">
        <v>484</v>
      </c>
      <c r="F913" s="296">
        <v>75000</v>
      </c>
      <c r="G913" s="219"/>
      <c r="H913" s="60"/>
      <c r="I913" s="60"/>
      <c r="J913" s="60"/>
      <c r="K913" s="60"/>
      <c r="L913" s="62"/>
      <c r="M913" s="62"/>
      <c r="N913" s="62"/>
      <c r="O913" s="62"/>
      <c r="P913" s="62"/>
      <c r="Q913" s="62"/>
      <c r="R913" s="67"/>
      <c r="S913" s="223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7"/>
      <c r="AE913" s="223"/>
      <c r="AF913" s="62"/>
      <c r="AP913" s="61"/>
      <c r="AS913" s="63"/>
      <c r="AT913" s="63"/>
      <c r="AU913" s="63"/>
      <c r="AV913" s="63"/>
      <c r="AW913" s="63"/>
      <c r="AX913" s="63"/>
      <c r="AY913" s="63"/>
      <c r="AZ913" s="63"/>
      <c r="BA913" s="62"/>
      <c r="BB913" s="67"/>
      <c r="BC913" s="223"/>
      <c r="BD913" s="62"/>
      <c r="BE913" s="62"/>
      <c r="BF913" s="62"/>
      <c r="BG913" s="62"/>
      <c r="BH913" s="62"/>
      <c r="BI913" s="62"/>
      <c r="BJ913" s="62"/>
      <c r="BK913" s="62"/>
      <c r="BL913" s="62"/>
      <c r="BM913" s="62"/>
      <c r="BN913" s="67"/>
      <c r="BO913" s="219"/>
      <c r="BP913" s="60"/>
      <c r="BQ913" s="60"/>
      <c r="BR913" s="60"/>
      <c r="BS913" s="60"/>
      <c r="BT913" s="60"/>
      <c r="BU913" s="60"/>
      <c r="BV913" s="60"/>
      <c r="BW913" s="60"/>
      <c r="BX913" s="60"/>
      <c r="BY913" s="60"/>
      <c r="BZ913" s="61"/>
      <c r="CA913" s="219"/>
      <c r="CB913" s="60"/>
      <c r="CC913" s="60"/>
      <c r="CD913" s="60"/>
      <c r="CE913" s="60"/>
      <c r="CF913" s="60"/>
      <c r="CG913" s="60"/>
      <c r="CH913" s="60"/>
      <c r="CI913" s="60"/>
      <c r="CJ913" s="60"/>
      <c r="CK913" s="60"/>
      <c r="CL913" s="61"/>
    </row>
    <row r="914" spans="2:90" x14ac:dyDescent="0.3">
      <c r="B914" s="219"/>
      <c r="C914" s="60"/>
      <c r="D914" s="60"/>
      <c r="E914" s="61" t="s">
        <v>179</v>
      </c>
      <c r="F914" s="296"/>
      <c r="G914" s="219"/>
      <c r="H914" s="60"/>
      <c r="I914" s="60"/>
      <c r="J914" s="60"/>
      <c r="K914" s="60"/>
      <c r="L914" s="62"/>
      <c r="M914" s="62"/>
      <c r="N914" s="62"/>
      <c r="O914" s="62"/>
      <c r="P914" s="62"/>
      <c r="Q914" s="62"/>
      <c r="R914" s="67"/>
      <c r="S914" s="223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7"/>
      <c r="AE914" s="223"/>
      <c r="AF914" s="62"/>
      <c r="AP914" s="61"/>
      <c r="AS914" s="62"/>
      <c r="AT914" s="62"/>
      <c r="AU914" s="62"/>
      <c r="AV914" s="62"/>
      <c r="AW914" s="62"/>
      <c r="AX914" s="62"/>
      <c r="AY914" s="62"/>
      <c r="AZ914" s="62"/>
      <c r="BA914" s="63"/>
      <c r="BB914" s="224"/>
      <c r="BC914" s="223"/>
      <c r="BD914" s="62"/>
      <c r="BE914" s="62"/>
      <c r="BF914" s="62"/>
      <c r="BG914" s="62"/>
      <c r="BH914" s="62"/>
      <c r="BI914" s="62"/>
      <c r="BJ914" s="62"/>
      <c r="BK914" s="62"/>
      <c r="BL914" s="62"/>
      <c r="BM914" s="62"/>
      <c r="BN914" s="67"/>
      <c r="BO914" s="219"/>
      <c r="BP914" s="60"/>
      <c r="BQ914" s="60"/>
      <c r="BR914" s="60"/>
      <c r="BS914" s="60"/>
      <c r="BT914" s="60"/>
      <c r="BU914" s="60"/>
      <c r="BV914" s="60"/>
      <c r="BW914" s="60"/>
      <c r="BX914" s="60"/>
      <c r="BY914" s="60"/>
      <c r="BZ914" s="61"/>
      <c r="CA914" s="219"/>
      <c r="CB914" s="60"/>
      <c r="CC914" s="60"/>
      <c r="CD914" s="60"/>
      <c r="CE914" s="60"/>
      <c r="CF914" s="60"/>
      <c r="CG914" s="60"/>
      <c r="CH914" s="60"/>
      <c r="CI914" s="60"/>
      <c r="CJ914" s="60"/>
      <c r="CK914" s="60"/>
      <c r="CL914" s="61"/>
    </row>
    <row r="915" spans="2:90" x14ac:dyDescent="0.3">
      <c r="B915" s="219"/>
      <c r="C915" s="60"/>
      <c r="D915" s="60"/>
      <c r="E915" s="61" t="s">
        <v>170</v>
      </c>
      <c r="F915" s="296"/>
      <c r="G915" s="219"/>
      <c r="H915" s="60"/>
      <c r="I915" s="60"/>
      <c r="J915" s="60"/>
      <c r="K915" s="60"/>
      <c r="L915" s="62"/>
      <c r="M915" s="62"/>
      <c r="N915" s="62"/>
      <c r="O915" s="62"/>
      <c r="P915" s="62"/>
      <c r="Q915" s="62"/>
      <c r="R915" s="67"/>
      <c r="S915" s="223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7"/>
      <c r="AE915" s="223"/>
      <c r="AF915" s="62"/>
      <c r="AP915" s="61"/>
      <c r="AS915" s="62"/>
      <c r="AT915" s="62"/>
      <c r="AU915" s="62"/>
      <c r="AV915" s="62"/>
      <c r="AW915" s="62"/>
      <c r="AX915" s="62"/>
      <c r="AY915" s="62"/>
      <c r="AZ915" s="62"/>
      <c r="BA915" s="62"/>
      <c r="BB915" s="67"/>
      <c r="BC915" s="225"/>
      <c r="BD915" s="63"/>
      <c r="BE915" s="62"/>
      <c r="BF915" s="62"/>
      <c r="BG915" s="62"/>
      <c r="BH915" s="62"/>
      <c r="BI915" s="62"/>
      <c r="BJ915" s="62"/>
      <c r="BK915" s="62"/>
      <c r="BL915" s="62"/>
      <c r="BM915" s="62"/>
      <c r="BN915" s="67"/>
      <c r="BO915" s="219"/>
      <c r="BP915" s="60"/>
      <c r="BQ915" s="60"/>
      <c r="BR915" s="60"/>
      <c r="BS915" s="60"/>
      <c r="BT915" s="60"/>
      <c r="BU915" s="60"/>
      <c r="BV915" s="60"/>
      <c r="BW915" s="60"/>
      <c r="BX915" s="60"/>
      <c r="BY915" s="60"/>
      <c r="BZ915" s="61"/>
      <c r="CA915" s="219"/>
      <c r="CB915" s="60"/>
      <c r="CC915" s="60"/>
      <c r="CD915" s="60"/>
      <c r="CE915" s="60"/>
      <c r="CF915" s="60"/>
      <c r="CG915" s="60"/>
      <c r="CH915" s="60"/>
      <c r="CI915" s="60"/>
      <c r="CJ915" s="60"/>
      <c r="CK915" s="60"/>
      <c r="CL915" s="61"/>
    </row>
    <row r="916" spans="2:90" x14ac:dyDescent="0.3">
      <c r="B916" s="219"/>
      <c r="C916" s="62"/>
      <c r="D916" s="60"/>
      <c r="E916" s="61" t="s">
        <v>180</v>
      </c>
      <c r="F916" s="296">
        <v>5000</v>
      </c>
      <c r="G916" s="219"/>
      <c r="H916" s="60"/>
      <c r="I916" s="60"/>
      <c r="J916" s="60"/>
      <c r="K916" s="60"/>
      <c r="L916" s="62"/>
      <c r="M916" s="62"/>
      <c r="N916" s="62"/>
      <c r="O916" s="62"/>
      <c r="P916" s="62"/>
      <c r="Q916" s="62"/>
      <c r="R916" s="67"/>
      <c r="S916" s="223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7"/>
      <c r="AE916" s="223"/>
      <c r="AF916" s="62"/>
      <c r="AP916" s="61"/>
      <c r="AS916" s="62"/>
      <c r="AT916" s="62"/>
      <c r="AU916" s="62"/>
      <c r="AV916" s="62"/>
      <c r="AW916" s="62"/>
      <c r="AX916" s="62"/>
      <c r="AY916" s="62"/>
      <c r="AZ916" s="62"/>
      <c r="BA916" s="62"/>
      <c r="BB916" s="67"/>
      <c r="BC916" s="223"/>
      <c r="BD916" s="62"/>
      <c r="BE916" s="63"/>
      <c r="BF916" s="62"/>
      <c r="BG916" s="62"/>
      <c r="BH916" s="62"/>
      <c r="BI916" s="62"/>
      <c r="BJ916" s="62"/>
      <c r="BK916" s="62"/>
      <c r="BL916" s="62"/>
      <c r="BM916" s="62"/>
      <c r="BN916" s="67"/>
      <c r="BO916" s="219"/>
      <c r="BP916" s="60"/>
      <c r="BQ916" s="60"/>
      <c r="BR916" s="60"/>
      <c r="BS916" s="60"/>
      <c r="BT916" s="60"/>
      <c r="BU916" s="60"/>
      <c r="BV916" s="60"/>
      <c r="BW916" s="60"/>
      <c r="BX916" s="60"/>
      <c r="BY916" s="60"/>
      <c r="BZ916" s="61"/>
      <c r="CA916" s="219"/>
      <c r="CB916" s="60"/>
      <c r="CC916" s="60"/>
      <c r="CD916" s="60"/>
      <c r="CE916" s="60"/>
      <c r="CF916" s="60"/>
      <c r="CG916" s="60"/>
      <c r="CH916" s="60"/>
      <c r="CI916" s="60"/>
      <c r="CJ916" s="60"/>
      <c r="CK916" s="60"/>
      <c r="CL916" s="61"/>
    </row>
    <row r="917" spans="2:90" x14ac:dyDescent="0.3">
      <c r="B917" s="219"/>
      <c r="C917" s="62" t="s">
        <v>267</v>
      </c>
      <c r="D917" s="60" t="s">
        <v>113</v>
      </c>
      <c r="E917" s="61"/>
      <c r="F917" s="297"/>
      <c r="G917" s="219"/>
      <c r="H917" s="60"/>
      <c r="I917" s="60"/>
      <c r="J917" s="60"/>
      <c r="K917" s="60"/>
      <c r="L917" s="62"/>
      <c r="M917" s="62"/>
      <c r="N917" s="62"/>
      <c r="O917" s="62"/>
      <c r="P917" s="62"/>
      <c r="Q917" s="62"/>
      <c r="R917" s="67"/>
      <c r="S917" s="223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7"/>
      <c r="AE917" s="223"/>
      <c r="AF917" s="62"/>
      <c r="AP917" s="61"/>
      <c r="AS917" s="62"/>
      <c r="AT917" s="62"/>
      <c r="AU917" s="62"/>
      <c r="AV917" s="62"/>
      <c r="AW917" s="62"/>
      <c r="AX917" s="62"/>
      <c r="AY917" s="62"/>
      <c r="AZ917" s="62"/>
      <c r="BA917" s="62"/>
      <c r="BB917" s="67"/>
      <c r="BC917" s="223"/>
      <c r="BD917" s="62"/>
      <c r="BE917" s="62"/>
      <c r="BF917" s="62"/>
      <c r="BG917" s="62"/>
      <c r="BH917" s="62"/>
      <c r="BI917" s="62"/>
      <c r="BJ917" s="62"/>
      <c r="BK917" s="62"/>
      <c r="BL917" s="62"/>
      <c r="BM917" s="62"/>
      <c r="BN917" s="67"/>
      <c r="BO917" s="219"/>
      <c r="BP917" s="60"/>
      <c r="BQ917" s="60"/>
      <c r="BR917" s="60"/>
      <c r="BS917" s="60"/>
      <c r="BT917" s="60"/>
      <c r="BU917" s="60"/>
      <c r="BV917" s="60"/>
      <c r="BW917" s="60"/>
      <c r="BX917" s="60"/>
      <c r="BY917" s="60"/>
      <c r="BZ917" s="61"/>
      <c r="CA917" s="219"/>
      <c r="CB917" s="60"/>
      <c r="CC917" s="60"/>
      <c r="CD917" s="60"/>
      <c r="CE917" s="60"/>
      <c r="CF917" s="60"/>
      <c r="CG917" s="60"/>
      <c r="CH917" s="60"/>
      <c r="CI917" s="60"/>
      <c r="CJ917" s="60"/>
      <c r="CK917" s="60"/>
      <c r="CL917" s="61"/>
    </row>
    <row r="918" spans="2:90" x14ac:dyDescent="0.3">
      <c r="B918" s="219"/>
      <c r="C918" s="60" t="s">
        <v>485</v>
      </c>
      <c r="D918" s="60"/>
      <c r="E918" s="61" t="s">
        <v>486</v>
      </c>
      <c r="F918" s="217">
        <v>750000</v>
      </c>
      <c r="G918" s="219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1"/>
      <c r="U918" s="62"/>
      <c r="V918" s="62"/>
      <c r="W918" s="62"/>
      <c r="X918" s="62"/>
      <c r="Y918" s="62"/>
      <c r="Z918" s="62"/>
      <c r="AA918" s="62"/>
      <c r="AB918" s="62"/>
      <c r="AC918" s="62"/>
      <c r="AD918" s="67"/>
      <c r="AE918" s="223"/>
      <c r="AF918" s="62"/>
      <c r="AP918" s="61"/>
      <c r="AS918" s="62"/>
      <c r="AT918" s="62"/>
      <c r="AU918" s="62"/>
      <c r="AV918" s="62"/>
      <c r="AW918" s="62"/>
      <c r="AX918" s="62"/>
      <c r="AY918" s="62"/>
      <c r="AZ918" s="62"/>
      <c r="BA918" s="62"/>
      <c r="BB918" s="67"/>
      <c r="BC918" s="223"/>
      <c r="BD918" s="62"/>
      <c r="BE918" s="62"/>
      <c r="BF918" s="226"/>
      <c r="BG918" s="226"/>
      <c r="BH918" s="226"/>
      <c r="BI918" s="226"/>
      <c r="BJ918" s="226"/>
      <c r="BK918" s="226"/>
      <c r="BL918" s="226"/>
      <c r="BM918" s="226"/>
      <c r="BN918" s="227"/>
      <c r="BZ918" s="61"/>
      <c r="CL918" s="61"/>
    </row>
    <row r="919" spans="2:90" x14ac:dyDescent="0.3">
      <c r="B919" s="219"/>
      <c r="C919" s="60" t="s">
        <v>487</v>
      </c>
      <c r="D919" s="60"/>
      <c r="E919" s="61"/>
      <c r="F919" s="217"/>
      <c r="G919" s="219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1"/>
      <c r="AD919" s="61"/>
      <c r="AE919" s="223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7"/>
      <c r="AQ919" s="223"/>
      <c r="AR919" s="62"/>
      <c r="AS919" s="62"/>
      <c r="AT919" s="62"/>
      <c r="AU919" s="62"/>
      <c r="AV919" s="62"/>
      <c r="AW919" s="62"/>
      <c r="AX919" s="62"/>
      <c r="AY919" s="62"/>
      <c r="AZ919" s="62"/>
      <c r="BA919" s="62"/>
      <c r="BB919" s="67"/>
      <c r="BC919" s="223"/>
      <c r="BD919" s="62"/>
      <c r="BE919" s="62"/>
      <c r="BF919" s="62"/>
      <c r="BG919" s="62"/>
      <c r="BH919" s="62"/>
      <c r="BI919" s="62"/>
      <c r="BJ919" s="62"/>
      <c r="BK919" s="62"/>
      <c r="BL919" s="62"/>
      <c r="BM919" s="62"/>
      <c r="BN919" s="67"/>
      <c r="BZ919" s="61"/>
      <c r="CL919" s="61"/>
    </row>
    <row r="920" spans="2:90" x14ac:dyDescent="0.3">
      <c r="B920" s="219"/>
      <c r="C920" s="60" t="s">
        <v>488</v>
      </c>
      <c r="D920" s="60"/>
      <c r="E920" s="61"/>
      <c r="F920" s="217"/>
      <c r="G920" s="219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1"/>
      <c r="AD920" s="61"/>
      <c r="AE920" s="223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7"/>
      <c r="AQ920" s="223"/>
      <c r="AR920" s="62"/>
      <c r="AS920" s="62"/>
      <c r="AT920" s="62"/>
      <c r="AU920" s="62"/>
      <c r="AV920" s="62"/>
      <c r="AW920" s="62"/>
      <c r="AX920" s="62"/>
      <c r="AY920" s="62"/>
      <c r="AZ920" s="62"/>
      <c r="BA920" s="62"/>
      <c r="BB920" s="67"/>
      <c r="BC920" s="223"/>
      <c r="BD920" s="62"/>
      <c r="BE920" s="62"/>
      <c r="BF920" s="62"/>
      <c r="BG920" s="62"/>
      <c r="BH920" s="62"/>
      <c r="BI920" s="62"/>
      <c r="BJ920" s="62"/>
      <c r="BK920" s="62"/>
      <c r="BL920" s="62"/>
      <c r="BM920" s="62"/>
      <c r="BN920" s="67"/>
      <c r="BZ920" s="61"/>
      <c r="CL920" s="61"/>
    </row>
    <row r="921" spans="2:90" ht="15" thickBot="1" x14ac:dyDescent="0.35">
      <c r="B921" s="228"/>
      <c r="C921" s="58"/>
      <c r="D921" s="58"/>
      <c r="E921" s="45" t="s">
        <v>160</v>
      </c>
      <c r="F921" s="235">
        <f>SUM(F914:F920)</f>
        <v>755000</v>
      </c>
      <c r="G921" s="22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9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9"/>
      <c r="AE921" s="231"/>
      <c r="AF921" s="229"/>
      <c r="AG921" s="229"/>
      <c r="AH921" s="229"/>
      <c r="AI921" s="229"/>
      <c r="AJ921" s="229"/>
      <c r="AK921" s="229"/>
      <c r="AL921" s="229"/>
      <c r="AM921" s="229"/>
      <c r="AN921" s="229"/>
      <c r="AO921" s="229"/>
      <c r="AP921" s="230"/>
      <c r="AQ921" s="231"/>
      <c r="AR921" s="229"/>
      <c r="AS921" s="229"/>
      <c r="AT921" s="229"/>
      <c r="AU921" s="229"/>
      <c r="AV921" s="229"/>
      <c r="AW921" s="229"/>
      <c r="AX921" s="229"/>
      <c r="AY921" s="229"/>
      <c r="AZ921" s="229"/>
      <c r="BA921" s="229"/>
      <c r="BB921" s="230"/>
      <c r="BC921" s="231"/>
      <c r="BD921" s="229"/>
      <c r="BE921" s="229"/>
      <c r="BF921" s="229"/>
      <c r="BG921" s="229"/>
      <c r="BH921" s="229"/>
      <c r="BI921" s="229"/>
      <c r="BJ921" s="229"/>
      <c r="BK921" s="229"/>
      <c r="BL921" s="229"/>
      <c r="BM921" s="229"/>
      <c r="BN921" s="230"/>
      <c r="BO921" s="58"/>
      <c r="BP921" s="58"/>
      <c r="BQ921" s="58"/>
      <c r="BR921" s="58"/>
      <c r="BS921" s="58"/>
      <c r="BT921" s="58"/>
      <c r="BU921" s="58"/>
      <c r="BV921" s="58"/>
      <c r="BW921" s="58"/>
      <c r="BX921" s="58"/>
      <c r="BY921" s="58"/>
      <c r="BZ921" s="59"/>
      <c r="CA921" s="58"/>
      <c r="CB921" s="58"/>
      <c r="CC921" s="58"/>
      <c r="CD921" s="58"/>
      <c r="CE921" s="58"/>
      <c r="CF921" s="58"/>
      <c r="CG921" s="58"/>
      <c r="CH921" s="58"/>
      <c r="CI921" s="58"/>
      <c r="CJ921" s="58"/>
      <c r="CK921" s="58"/>
      <c r="CL921" s="59"/>
    </row>
    <row r="922" spans="2:90" x14ac:dyDescent="0.3">
      <c r="B922" s="220">
        <v>20</v>
      </c>
      <c r="C922" s="56" t="s">
        <v>513</v>
      </c>
      <c r="D922" s="56" t="s">
        <v>112</v>
      </c>
      <c r="E922" s="57"/>
      <c r="F922" s="295"/>
      <c r="G922" s="219"/>
      <c r="H922" s="60"/>
      <c r="I922" s="60"/>
      <c r="J922" s="60"/>
      <c r="K922" s="60"/>
      <c r="L922" s="62"/>
      <c r="M922" s="62"/>
      <c r="N922" s="62"/>
      <c r="O922" s="62"/>
      <c r="P922" s="62"/>
      <c r="Q922" s="62"/>
      <c r="R922" s="67"/>
      <c r="S922" s="223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7"/>
      <c r="AE922" s="223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7"/>
      <c r="AQ922" s="223"/>
      <c r="AR922" s="62"/>
      <c r="AS922" s="62"/>
      <c r="AT922" s="62"/>
      <c r="AU922" s="62"/>
      <c r="AV922" s="62"/>
      <c r="AW922" s="62"/>
      <c r="AX922" s="62"/>
      <c r="AY922" s="62"/>
      <c r="AZ922" s="62"/>
      <c r="BA922" s="62"/>
      <c r="BB922" s="67"/>
      <c r="BC922" s="223"/>
      <c r="BD922" s="60"/>
      <c r="BE922" s="60"/>
      <c r="BF922" s="60"/>
      <c r="BG922" s="60"/>
      <c r="BH922" s="60"/>
      <c r="BI922" s="60"/>
      <c r="BJ922" s="60"/>
      <c r="BK922" s="60"/>
      <c r="BL922" s="60"/>
      <c r="BM922" s="60"/>
      <c r="BN922" s="61"/>
      <c r="BO922" s="219"/>
      <c r="BP922" s="60"/>
      <c r="BQ922" s="60"/>
      <c r="BR922" s="60"/>
      <c r="BS922" s="60"/>
      <c r="BT922" s="60"/>
      <c r="BU922" s="60"/>
      <c r="BV922" s="60"/>
      <c r="BW922" s="60"/>
      <c r="BX922" s="60"/>
      <c r="BY922" s="60"/>
      <c r="BZ922" s="61"/>
      <c r="CA922" s="219"/>
      <c r="CB922" s="60"/>
      <c r="CC922" s="60"/>
      <c r="CD922" s="60"/>
      <c r="CE922" s="60"/>
      <c r="CF922" s="60"/>
      <c r="CG922" s="60"/>
      <c r="CH922" s="60"/>
      <c r="CI922" s="60"/>
      <c r="CJ922" s="60"/>
      <c r="CK922" s="60"/>
      <c r="CL922" s="61"/>
    </row>
    <row r="923" spans="2:90" x14ac:dyDescent="0.3">
      <c r="B923" s="219"/>
      <c r="C923" s="60"/>
      <c r="D923" s="60"/>
      <c r="E923" s="61" t="s">
        <v>484</v>
      </c>
      <c r="F923" s="296">
        <v>150000</v>
      </c>
      <c r="G923" s="219"/>
      <c r="H923" s="60"/>
      <c r="I923" s="60"/>
      <c r="J923" s="60"/>
      <c r="K923" s="60"/>
      <c r="L923" s="62"/>
      <c r="M923" s="62"/>
      <c r="N923" s="62"/>
      <c r="O923" s="62"/>
      <c r="P923" s="62"/>
      <c r="Q923" s="62"/>
      <c r="R923" s="67"/>
      <c r="S923" s="223"/>
      <c r="T923" s="62"/>
      <c r="U923" s="63"/>
      <c r="V923" s="63"/>
      <c r="W923" s="63"/>
      <c r="X923" s="63"/>
      <c r="Y923" s="63"/>
      <c r="Z923" s="63"/>
      <c r="AA923" s="63"/>
      <c r="AB923" s="63"/>
      <c r="AC923" s="62"/>
      <c r="AD923" s="67"/>
      <c r="AE923" s="223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7"/>
      <c r="AQ923" s="223"/>
      <c r="AR923" s="62"/>
      <c r="AS923" s="62"/>
      <c r="AT923" s="62"/>
      <c r="AU923" s="62"/>
      <c r="AV923" s="62"/>
      <c r="AW923" s="62"/>
      <c r="AX923" s="62"/>
      <c r="AY923" s="62"/>
      <c r="AZ923" s="62"/>
      <c r="BA923" s="62"/>
      <c r="BB923" s="67"/>
      <c r="BC923" s="223"/>
      <c r="BD923" s="60"/>
      <c r="BE923" s="60"/>
      <c r="BF923" s="60"/>
      <c r="BG923" s="60"/>
      <c r="BH923" s="60"/>
      <c r="BI923" s="60"/>
      <c r="BJ923" s="60"/>
      <c r="BK923" s="60"/>
      <c r="BL923" s="60"/>
      <c r="BM923" s="60"/>
      <c r="BN923" s="61"/>
      <c r="BO923" s="219"/>
      <c r="BP923" s="60"/>
      <c r="BQ923" s="60"/>
      <c r="BR923" s="60"/>
      <c r="BS923" s="60"/>
      <c r="BT923" s="60"/>
      <c r="BU923" s="60"/>
      <c r="BV923" s="60"/>
      <c r="BW923" s="60"/>
      <c r="BX923" s="60"/>
      <c r="BY923" s="60"/>
      <c r="BZ923" s="61"/>
      <c r="CA923" s="219"/>
      <c r="CB923" s="60"/>
      <c r="CC923" s="60"/>
      <c r="CD923" s="60"/>
      <c r="CE923" s="60"/>
      <c r="CF923" s="60"/>
      <c r="CG923" s="60"/>
      <c r="CH923" s="60"/>
      <c r="CI923" s="60"/>
      <c r="CJ923" s="60"/>
      <c r="CK923" s="60"/>
      <c r="CL923" s="61"/>
    </row>
    <row r="924" spans="2:90" x14ac:dyDescent="0.3">
      <c r="B924" s="219"/>
      <c r="C924" s="60"/>
      <c r="D924" s="60"/>
      <c r="E924" s="61" t="s">
        <v>179</v>
      </c>
      <c r="F924" s="296"/>
      <c r="G924" s="219"/>
      <c r="H924" s="60"/>
      <c r="I924" s="60"/>
      <c r="J924" s="60"/>
      <c r="K924" s="60"/>
      <c r="L924" s="62"/>
      <c r="M924" s="62"/>
      <c r="N924" s="62"/>
      <c r="O924" s="62"/>
      <c r="P924" s="62"/>
      <c r="Q924" s="62"/>
      <c r="R924" s="67"/>
      <c r="S924" s="223"/>
      <c r="T924" s="62"/>
      <c r="U924" s="62"/>
      <c r="V924" s="62"/>
      <c r="W924" s="62"/>
      <c r="X924" s="62"/>
      <c r="Y924" s="62"/>
      <c r="Z924" s="62"/>
      <c r="AA924" s="62"/>
      <c r="AB924" s="62"/>
      <c r="AC924" s="63"/>
      <c r="AD924" s="224"/>
      <c r="AE924" s="223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7"/>
      <c r="AQ924" s="223"/>
      <c r="AR924" s="62"/>
      <c r="AS924" s="62"/>
      <c r="AT924" s="62"/>
      <c r="AU924" s="62"/>
      <c r="AV924" s="62"/>
      <c r="AW924" s="62"/>
      <c r="AX924" s="62"/>
      <c r="AY924" s="62"/>
      <c r="AZ924" s="62"/>
      <c r="BA924" s="62"/>
      <c r="BB924" s="67"/>
      <c r="BC924" s="223"/>
      <c r="BD924" s="60"/>
      <c r="BE924" s="60"/>
      <c r="BF924" s="60"/>
      <c r="BG924" s="60"/>
      <c r="BH924" s="60"/>
      <c r="BI924" s="60"/>
      <c r="BJ924" s="60"/>
      <c r="BK924" s="60"/>
      <c r="BL924" s="60"/>
      <c r="BM924" s="60"/>
      <c r="BN924" s="61"/>
      <c r="BO924" s="219"/>
      <c r="BP924" s="60"/>
      <c r="BQ924" s="60"/>
      <c r="BR924" s="60"/>
      <c r="BS924" s="60"/>
      <c r="BT924" s="60"/>
      <c r="BU924" s="60"/>
      <c r="BV924" s="60"/>
      <c r="BW924" s="60"/>
      <c r="BX924" s="60"/>
      <c r="BY924" s="60"/>
      <c r="BZ924" s="61"/>
      <c r="CA924" s="219"/>
      <c r="CB924" s="60"/>
      <c r="CC924" s="60"/>
      <c r="CD924" s="60"/>
      <c r="CE924" s="60"/>
      <c r="CF924" s="60"/>
      <c r="CG924" s="60"/>
      <c r="CH924" s="60"/>
      <c r="CI924" s="60"/>
      <c r="CJ924" s="60"/>
      <c r="CK924" s="60"/>
      <c r="CL924" s="61"/>
    </row>
    <row r="925" spans="2:90" x14ac:dyDescent="0.3">
      <c r="B925" s="219"/>
      <c r="C925" s="60"/>
      <c r="D925" s="60"/>
      <c r="E925" s="61" t="s">
        <v>170</v>
      </c>
      <c r="F925" s="296"/>
      <c r="G925" s="219"/>
      <c r="H925" s="60"/>
      <c r="I925" s="60"/>
      <c r="J925" s="60"/>
      <c r="K925" s="60"/>
      <c r="L925" s="62"/>
      <c r="M925" s="62"/>
      <c r="N925" s="62"/>
      <c r="O925" s="62"/>
      <c r="P925" s="62"/>
      <c r="Q925" s="62"/>
      <c r="R925" s="67"/>
      <c r="S925" s="223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7"/>
      <c r="AE925" s="225"/>
      <c r="AF925" s="63"/>
      <c r="AG925" s="62"/>
      <c r="AH925" s="62"/>
      <c r="AI925" s="62"/>
      <c r="AJ925" s="62"/>
      <c r="AK925" s="62"/>
      <c r="AL925" s="62"/>
      <c r="AM925" s="62"/>
      <c r="AN925" s="62"/>
      <c r="AO925" s="62"/>
      <c r="AP925" s="67"/>
      <c r="AQ925" s="223"/>
      <c r="AR925" s="62"/>
      <c r="AS925" s="62"/>
      <c r="AT925" s="62"/>
      <c r="AU925" s="62"/>
      <c r="AV925" s="62"/>
      <c r="AW925" s="62"/>
      <c r="AX925" s="62"/>
      <c r="AY925" s="62"/>
      <c r="AZ925" s="62"/>
      <c r="BA925" s="62"/>
      <c r="BB925" s="67"/>
      <c r="BC925" s="223"/>
      <c r="BD925" s="60"/>
      <c r="BE925" s="60"/>
      <c r="BF925" s="60"/>
      <c r="BG925" s="60"/>
      <c r="BH925" s="60"/>
      <c r="BI925" s="60"/>
      <c r="BJ925" s="60"/>
      <c r="BK925" s="60"/>
      <c r="BL925" s="60"/>
      <c r="BM925" s="60"/>
      <c r="BN925" s="61"/>
      <c r="BO925" s="219"/>
      <c r="BP925" s="60"/>
      <c r="BQ925" s="60"/>
      <c r="BR925" s="60"/>
      <c r="BS925" s="60"/>
      <c r="BT925" s="60"/>
      <c r="BU925" s="60"/>
      <c r="BV925" s="60"/>
      <c r="BW925" s="60"/>
      <c r="BX925" s="60"/>
      <c r="BY925" s="60"/>
      <c r="BZ925" s="61"/>
      <c r="CA925" s="219"/>
      <c r="CB925" s="60"/>
      <c r="CC925" s="60"/>
      <c r="CD925" s="60"/>
      <c r="CE925" s="60"/>
      <c r="CF925" s="60"/>
      <c r="CG925" s="60"/>
      <c r="CH925" s="60"/>
      <c r="CI925" s="60"/>
      <c r="CJ925" s="60"/>
      <c r="CK925" s="60"/>
      <c r="CL925" s="61"/>
    </row>
    <row r="926" spans="2:90" x14ac:dyDescent="0.3">
      <c r="B926" s="219"/>
      <c r="C926" s="62"/>
      <c r="D926" s="60"/>
      <c r="E926" s="61" t="s">
        <v>180</v>
      </c>
      <c r="F926" s="296">
        <v>5000</v>
      </c>
      <c r="G926" s="219"/>
      <c r="H926" s="60"/>
      <c r="I926" s="60"/>
      <c r="J926" s="60"/>
      <c r="K926" s="60"/>
      <c r="L926" s="62"/>
      <c r="M926" s="62"/>
      <c r="N926" s="62"/>
      <c r="O926" s="62"/>
      <c r="P926" s="62"/>
      <c r="Q926" s="62"/>
      <c r="R926" s="67"/>
      <c r="S926" s="223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7"/>
      <c r="AE926" s="223"/>
      <c r="AF926" s="62"/>
      <c r="AG926" s="63"/>
      <c r="AH926" s="62"/>
      <c r="AI926" s="62"/>
      <c r="AJ926" s="62"/>
      <c r="AK926" s="62"/>
      <c r="AL926" s="62"/>
      <c r="AM926" s="62"/>
      <c r="AN926" s="62"/>
      <c r="AO926" s="62"/>
      <c r="AP926" s="67"/>
      <c r="AQ926" s="223"/>
      <c r="AR926" s="62"/>
      <c r="AS926" s="62"/>
      <c r="AT926" s="62"/>
      <c r="AU926" s="62"/>
      <c r="AV926" s="62"/>
      <c r="AW926" s="62"/>
      <c r="AX926" s="62"/>
      <c r="AY926" s="62"/>
      <c r="AZ926" s="62"/>
      <c r="BA926" s="62"/>
      <c r="BB926" s="67"/>
      <c r="BC926" s="223"/>
      <c r="BD926" s="60"/>
      <c r="BE926" s="60"/>
      <c r="BF926" s="60"/>
      <c r="BG926" s="60"/>
      <c r="BH926" s="60"/>
      <c r="BI926" s="60"/>
      <c r="BJ926" s="60"/>
      <c r="BK926" s="60"/>
      <c r="BL926" s="60"/>
      <c r="BM926" s="60"/>
      <c r="BN926" s="61"/>
      <c r="BO926" s="219"/>
      <c r="BP926" s="60"/>
      <c r="BQ926" s="60"/>
      <c r="BR926" s="60"/>
      <c r="BS926" s="60"/>
      <c r="BT926" s="60"/>
      <c r="BU926" s="60"/>
      <c r="BV926" s="60"/>
      <c r="BW926" s="60"/>
      <c r="BX926" s="60"/>
      <c r="BY926" s="60"/>
      <c r="BZ926" s="61"/>
      <c r="CA926" s="219"/>
      <c r="CB926" s="60"/>
      <c r="CC926" s="60"/>
      <c r="CD926" s="60"/>
      <c r="CE926" s="60"/>
      <c r="CF926" s="60"/>
      <c r="CG926" s="60"/>
      <c r="CH926" s="60"/>
      <c r="CI926" s="60"/>
      <c r="CJ926" s="60"/>
      <c r="CK926" s="60"/>
      <c r="CL926" s="61"/>
    </row>
    <row r="927" spans="2:90" x14ac:dyDescent="0.3">
      <c r="B927" s="219"/>
      <c r="C927" s="62" t="s">
        <v>267</v>
      </c>
      <c r="D927" s="60" t="s">
        <v>113</v>
      </c>
      <c r="E927" s="61"/>
      <c r="F927" s="297"/>
      <c r="G927" s="219"/>
      <c r="H927" s="60"/>
      <c r="I927" s="60"/>
      <c r="J927" s="60"/>
      <c r="K927" s="60"/>
      <c r="L927" s="62"/>
      <c r="M927" s="62"/>
      <c r="N927" s="62"/>
      <c r="O927" s="62"/>
      <c r="P927" s="62"/>
      <c r="Q927" s="62"/>
      <c r="R927" s="67"/>
      <c r="S927" s="223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7"/>
      <c r="AE927" s="223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7"/>
      <c r="AQ927" s="223"/>
      <c r="AR927" s="62"/>
      <c r="AS927" s="62"/>
      <c r="AT927" s="62"/>
      <c r="AU927" s="62"/>
      <c r="AV927" s="62"/>
      <c r="AW927" s="62"/>
      <c r="AX927" s="62"/>
      <c r="AY927" s="62"/>
      <c r="AZ927" s="62"/>
      <c r="BA927" s="62"/>
      <c r="BB927" s="67"/>
      <c r="BC927" s="223"/>
      <c r="BD927" s="60"/>
      <c r="BE927" s="60"/>
      <c r="BF927" s="60"/>
      <c r="BG927" s="60"/>
      <c r="BH927" s="60"/>
      <c r="BI927" s="60"/>
      <c r="BJ927" s="60"/>
      <c r="BK927" s="60"/>
      <c r="BL927" s="60"/>
      <c r="BM927" s="60"/>
      <c r="BN927" s="61"/>
      <c r="BO927" s="219"/>
      <c r="BP927" s="60"/>
      <c r="BQ927" s="60"/>
      <c r="BR927" s="60"/>
      <c r="BS927" s="60"/>
      <c r="BT927" s="60"/>
      <c r="BU927" s="60"/>
      <c r="BV927" s="60"/>
      <c r="BW927" s="60"/>
      <c r="BX927" s="60"/>
      <c r="BY927" s="60"/>
      <c r="BZ927" s="61"/>
      <c r="CA927" s="219"/>
      <c r="CB927" s="60"/>
      <c r="CC927" s="60"/>
      <c r="CD927" s="60"/>
      <c r="CE927" s="60"/>
      <c r="CF927" s="60"/>
      <c r="CG927" s="60"/>
      <c r="CH927" s="60"/>
      <c r="CI927" s="60"/>
      <c r="CJ927" s="60"/>
      <c r="CK927" s="60"/>
      <c r="CL927" s="61"/>
    </row>
    <row r="928" spans="2:90" x14ac:dyDescent="0.3">
      <c r="B928" s="219"/>
      <c r="C928" s="60" t="s">
        <v>485</v>
      </c>
      <c r="D928" s="60"/>
      <c r="E928" s="61" t="s">
        <v>486</v>
      </c>
      <c r="F928" s="217">
        <v>3500000</v>
      </c>
      <c r="G928" s="219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1"/>
      <c r="U928" s="62"/>
      <c r="V928" s="62"/>
      <c r="W928" s="62"/>
      <c r="X928" s="62"/>
      <c r="Y928" s="62"/>
      <c r="Z928" s="62"/>
      <c r="AA928" s="62"/>
      <c r="AB928" s="62"/>
      <c r="AC928" s="62"/>
      <c r="AD928" s="67"/>
      <c r="AE928" s="223"/>
      <c r="AF928" s="62"/>
      <c r="AG928" s="62"/>
      <c r="AH928" s="226"/>
      <c r="AI928" s="226"/>
      <c r="AJ928" s="226"/>
      <c r="AK928" s="226"/>
      <c r="AL928" s="226"/>
      <c r="AM928" s="226"/>
      <c r="AN928" s="226"/>
      <c r="AO928" s="226"/>
      <c r="AP928" s="227"/>
      <c r="BB928" s="61"/>
      <c r="BN928" s="61"/>
      <c r="BZ928" s="61"/>
      <c r="CL928" s="61"/>
    </row>
    <row r="929" spans="2:90" x14ac:dyDescent="0.3">
      <c r="B929" s="219"/>
      <c r="C929" s="60" t="s">
        <v>487</v>
      </c>
      <c r="D929" s="60"/>
      <c r="E929" s="61"/>
      <c r="F929" s="217"/>
      <c r="G929" s="219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1"/>
      <c r="AD929" s="61"/>
      <c r="AP929" s="61"/>
      <c r="BB929" s="61"/>
      <c r="BN929" s="61"/>
      <c r="BZ929" s="61"/>
      <c r="CL929" s="61"/>
    </row>
    <row r="930" spans="2:90" x14ac:dyDescent="0.3">
      <c r="B930" s="219"/>
      <c r="C930" s="60" t="s">
        <v>488</v>
      </c>
      <c r="D930" s="60"/>
      <c r="E930" s="61"/>
      <c r="F930" s="217"/>
      <c r="G930" s="219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1"/>
      <c r="AD930" s="61"/>
      <c r="AP930" s="61"/>
      <c r="BB930" s="61"/>
      <c r="BN930" s="61"/>
      <c r="BZ930" s="61"/>
      <c r="CL930" s="61"/>
    </row>
    <row r="931" spans="2:90" ht="15" thickBot="1" x14ac:dyDescent="0.35">
      <c r="B931" s="228"/>
      <c r="C931" s="58"/>
      <c r="D931" s="58"/>
      <c r="E931" s="45" t="s">
        <v>160</v>
      </c>
      <c r="F931" s="235">
        <f>SUM(F924:F930)</f>
        <v>3505000</v>
      </c>
      <c r="G931" s="22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9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9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9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9"/>
      <c r="BC931" s="58"/>
      <c r="BD931" s="58"/>
      <c r="BE931" s="58"/>
      <c r="BF931" s="58"/>
      <c r="BG931" s="58"/>
      <c r="BH931" s="58"/>
      <c r="BI931" s="58"/>
      <c r="BJ931" s="58"/>
      <c r="BK931" s="58"/>
      <c r="BL931" s="58"/>
      <c r="BM931" s="58"/>
      <c r="BN931" s="59"/>
      <c r="BO931" s="58"/>
      <c r="BP931" s="58"/>
      <c r="BQ931" s="58"/>
      <c r="BR931" s="58"/>
      <c r="BS931" s="58"/>
      <c r="BT931" s="58"/>
      <c r="BU931" s="58"/>
      <c r="BV931" s="58"/>
      <c r="BW931" s="58"/>
      <c r="BX931" s="58"/>
      <c r="BY931" s="58"/>
      <c r="BZ931" s="59"/>
      <c r="CA931" s="58"/>
      <c r="CB931" s="58"/>
      <c r="CC931" s="58"/>
      <c r="CD931" s="58"/>
      <c r="CE931" s="58"/>
      <c r="CF931" s="58"/>
      <c r="CG931" s="58"/>
      <c r="CH931" s="58"/>
      <c r="CI931" s="58"/>
      <c r="CJ931" s="58"/>
      <c r="CK931" s="58"/>
      <c r="CL931" s="59"/>
    </row>
    <row r="932" spans="2:90" x14ac:dyDescent="0.3">
      <c r="B932" s="220">
        <v>21</v>
      </c>
      <c r="C932" s="56" t="s">
        <v>514</v>
      </c>
      <c r="D932" s="56" t="s">
        <v>112</v>
      </c>
      <c r="E932" s="57"/>
      <c r="F932" s="295"/>
      <c r="G932" s="219"/>
      <c r="H932" s="60"/>
      <c r="I932" s="60"/>
      <c r="J932" s="60"/>
      <c r="K932" s="60"/>
      <c r="L932" s="62"/>
      <c r="M932" s="62"/>
      <c r="N932" s="62"/>
      <c r="O932" s="62"/>
      <c r="P932" s="62"/>
      <c r="Q932" s="62"/>
      <c r="R932" s="67"/>
      <c r="S932" s="223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7"/>
      <c r="AE932" s="221"/>
      <c r="AF932" s="56"/>
      <c r="AG932" s="56"/>
      <c r="AH932" s="56"/>
      <c r="AI932" s="56"/>
      <c r="AJ932" s="56"/>
      <c r="AK932" s="56"/>
      <c r="AL932" s="56"/>
      <c r="AM932" s="56"/>
      <c r="AN932" s="56"/>
      <c r="AO932" s="56"/>
      <c r="AP932" s="57"/>
      <c r="AQ932" s="221"/>
      <c r="AR932" s="56"/>
      <c r="AS932" s="56"/>
      <c r="AT932" s="56"/>
      <c r="AU932" s="56"/>
      <c r="AV932" s="56"/>
      <c r="AW932" s="56"/>
      <c r="AX932" s="56"/>
      <c r="AY932" s="56"/>
      <c r="AZ932" s="56"/>
      <c r="BA932" s="56"/>
      <c r="BB932" s="57"/>
      <c r="BC932" s="221"/>
      <c r="BD932" s="56"/>
      <c r="BE932" s="56"/>
      <c r="BF932" s="56"/>
      <c r="BG932" s="56"/>
      <c r="BH932" s="56"/>
      <c r="BI932" s="56"/>
      <c r="BJ932" s="56"/>
      <c r="BK932" s="56"/>
      <c r="BL932" s="56"/>
      <c r="BM932" s="56"/>
      <c r="BN932" s="57"/>
      <c r="BO932" s="219"/>
      <c r="BP932" s="60"/>
      <c r="BQ932" s="60"/>
      <c r="BR932" s="60"/>
      <c r="BS932" s="60"/>
      <c r="BT932" s="60"/>
      <c r="BU932" s="60"/>
      <c r="BV932" s="60"/>
      <c r="BW932" s="60"/>
      <c r="BX932" s="60"/>
      <c r="BY932" s="60"/>
      <c r="BZ932" s="61"/>
      <c r="CA932" s="219"/>
      <c r="CB932" s="60"/>
      <c r="CC932" s="60"/>
      <c r="CD932" s="60"/>
      <c r="CE932" s="60"/>
      <c r="CF932" s="60"/>
      <c r="CG932" s="60"/>
      <c r="CH932" s="60"/>
      <c r="CI932" s="60"/>
      <c r="CJ932" s="60"/>
      <c r="CK932" s="60"/>
      <c r="CL932" s="61"/>
    </row>
    <row r="933" spans="2:90" x14ac:dyDescent="0.3">
      <c r="B933" s="219"/>
      <c r="C933" s="60"/>
      <c r="D933" s="60"/>
      <c r="E933" s="61" t="s">
        <v>484</v>
      </c>
      <c r="F933" s="296">
        <v>100000</v>
      </c>
      <c r="G933" s="219"/>
      <c r="H933" s="60"/>
      <c r="I933" s="60"/>
      <c r="J933" s="60"/>
      <c r="K933" s="60"/>
      <c r="L933" s="62"/>
      <c r="M933" s="62"/>
      <c r="N933" s="62"/>
      <c r="O933" s="62"/>
      <c r="P933" s="62"/>
      <c r="Q933" s="62"/>
      <c r="R933" s="67"/>
      <c r="S933" s="223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7"/>
      <c r="AE933" s="223"/>
      <c r="AF933" s="62"/>
      <c r="AP933" s="61"/>
      <c r="AS933" s="63"/>
      <c r="AT933" s="63"/>
      <c r="AU933" s="63"/>
      <c r="AV933" s="63"/>
      <c r="AW933" s="63"/>
      <c r="AX933" s="63"/>
      <c r="AY933" s="63"/>
      <c r="AZ933" s="63"/>
      <c r="BA933" s="62"/>
      <c r="BB933" s="67"/>
      <c r="BC933" s="223"/>
      <c r="BD933" s="62"/>
      <c r="BE933" s="62"/>
      <c r="BF933" s="62"/>
      <c r="BG933" s="62"/>
      <c r="BH933" s="62"/>
      <c r="BI933" s="62"/>
      <c r="BJ933" s="62"/>
      <c r="BK933" s="62"/>
      <c r="BL933" s="62"/>
      <c r="BM933" s="62"/>
      <c r="BN933" s="67"/>
      <c r="BO933" s="219"/>
      <c r="BP933" s="60"/>
      <c r="BQ933" s="60"/>
      <c r="BR933" s="60"/>
      <c r="BS933" s="60"/>
      <c r="BT933" s="60"/>
      <c r="BU933" s="60"/>
      <c r="BV933" s="60"/>
      <c r="BW933" s="60"/>
      <c r="BX933" s="60"/>
      <c r="BY933" s="60"/>
      <c r="BZ933" s="61"/>
      <c r="CA933" s="219"/>
      <c r="CB933" s="60"/>
      <c r="CC933" s="60"/>
      <c r="CD933" s="60"/>
      <c r="CE933" s="60"/>
      <c r="CF933" s="60"/>
      <c r="CG933" s="60"/>
      <c r="CH933" s="60"/>
      <c r="CI933" s="60"/>
      <c r="CJ933" s="60"/>
      <c r="CK933" s="60"/>
      <c r="CL933" s="61"/>
    </row>
    <row r="934" spans="2:90" x14ac:dyDescent="0.3">
      <c r="B934" s="219"/>
      <c r="C934" s="60"/>
      <c r="D934" s="60"/>
      <c r="E934" s="61" t="s">
        <v>179</v>
      </c>
      <c r="F934" s="296"/>
      <c r="G934" s="219"/>
      <c r="H934" s="60"/>
      <c r="I934" s="60"/>
      <c r="J934" s="60"/>
      <c r="K934" s="60"/>
      <c r="L934" s="62"/>
      <c r="M934" s="62"/>
      <c r="N934" s="62"/>
      <c r="O934" s="62"/>
      <c r="P934" s="62"/>
      <c r="Q934" s="62"/>
      <c r="R934" s="67"/>
      <c r="S934" s="223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7"/>
      <c r="AE934" s="223"/>
      <c r="AF934" s="62"/>
      <c r="AP934" s="61"/>
      <c r="AS934" s="62"/>
      <c r="AT934" s="62"/>
      <c r="AU934" s="62"/>
      <c r="AV934" s="62"/>
      <c r="AW934" s="62"/>
      <c r="AX934" s="62"/>
      <c r="AY934" s="62"/>
      <c r="AZ934" s="62"/>
      <c r="BA934" s="63"/>
      <c r="BB934" s="224"/>
      <c r="BC934" s="223"/>
      <c r="BD934" s="62"/>
      <c r="BE934" s="62"/>
      <c r="BF934" s="62"/>
      <c r="BG934" s="62"/>
      <c r="BH934" s="62"/>
      <c r="BI934" s="62"/>
      <c r="BJ934" s="62"/>
      <c r="BK934" s="62"/>
      <c r="BL934" s="62"/>
      <c r="BM934" s="62"/>
      <c r="BN934" s="67"/>
      <c r="BO934" s="219"/>
      <c r="BP934" s="60"/>
      <c r="BQ934" s="60"/>
      <c r="BR934" s="60"/>
      <c r="BS934" s="60"/>
      <c r="BT934" s="60"/>
      <c r="BU934" s="60"/>
      <c r="BV934" s="60"/>
      <c r="BW934" s="60"/>
      <c r="BX934" s="60"/>
      <c r="BY934" s="60"/>
      <c r="BZ934" s="61"/>
      <c r="CA934" s="219"/>
      <c r="CB934" s="60"/>
      <c r="CC934" s="60"/>
      <c r="CD934" s="60"/>
      <c r="CE934" s="60"/>
      <c r="CF934" s="60"/>
      <c r="CG934" s="60"/>
      <c r="CH934" s="60"/>
      <c r="CI934" s="60"/>
      <c r="CJ934" s="60"/>
      <c r="CK934" s="60"/>
      <c r="CL934" s="61"/>
    </row>
    <row r="935" spans="2:90" x14ac:dyDescent="0.3">
      <c r="B935" s="219"/>
      <c r="C935" s="60"/>
      <c r="D935" s="60"/>
      <c r="E935" s="61" t="s">
        <v>170</v>
      </c>
      <c r="F935" s="296"/>
      <c r="G935" s="219"/>
      <c r="H935" s="60"/>
      <c r="I935" s="60"/>
      <c r="J935" s="60"/>
      <c r="K935" s="60"/>
      <c r="L935" s="62"/>
      <c r="M935" s="62"/>
      <c r="N935" s="62"/>
      <c r="O935" s="62"/>
      <c r="P935" s="62"/>
      <c r="Q935" s="62"/>
      <c r="R935" s="67"/>
      <c r="S935" s="223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7"/>
      <c r="AE935" s="223"/>
      <c r="AF935" s="62"/>
      <c r="AP935" s="61"/>
      <c r="AS935" s="62"/>
      <c r="AT935" s="62"/>
      <c r="AU935" s="62"/>
      <c r="AV935" s="62"/>
      <c r="AW935" s="62"/>
      <c r="AX935" s="62"/>
      <c r="AY935" s="62"/>
      <c r="AZ935" s="62"/>
      <c r="BA935" s="62"/>
      <c r="BB935" s="67"/>
      <c r="BC935" s="225"/>
      <c r="BD935" s="63"/>
      <c r="BE935" s="62"/>
      <c r="BF935" s="62"/>
      <c r="BG935" s="62"/>
      <c r="BH935" s="62"/>
      <c r="BI935" s="62"/>
      <c r="BJ935" s="62"/>
      <c r="BK935" s="62"/>
      <c r="BL935" s="62"/>
      <c r="BM935" s="62"/>
      <c r="BN935" s="67"/>
      <c r="BO935" s="219"/>
      <c r="BP935" s="60"/>
      <c r="BQ935" s="60"/>
      <c r="BR935" s="60"/>
      <c r="BS935" s="60"/>
      <c r="BT935" s="60"/>
      <c r="BU935" s="60"/>
      <c r="BV935" s="60"/>
      <c r="BW935" s="60"/>
      <c r="BX935" s="60"/>
      <c r="BY935" s="60"/>
      <c r="BZ935" s="61"/>
      <c r="CA935" s="219"/>
      <c r="CB935" s="60"/>
      <c r="CC935" s="60"/>
      <c r="CD935" s="60"/>
      <c r="CE935" s="60"/>
      <c r="CF935" s="60"/>
      <c r="CG935" s="60"/>
      <c r="CH935" s="60"/>
      <c r="CI935" s="60"/>
      <c r="CJ935" s="60"/>
      <c r="CK935" s="60"/>
      <c r="CL935" s="61"/>
    </row>
    <row r="936" spans="2:90" x14ac:dyDescent="0.3">
      <c r="B936" s="219"/>
      <c r="C936" s="62"/>
      <c r="D936" s="60"/>
      <c r="E936" s="61" t="s">
        <v>180</v>
      </c>
      <c r="F936" s="296">
        <v>5000</v>
      </c>
      <c r="G936" s="219"/>
      <c r="H936" s="60"/>
      <c r="I936" s="60"/>
      <c r="J936" s="60"/>
      <c r="K936" s="60"/>
      <c r="L936" s="62"/>
      <c r="M936" s="62"/>
      <c r="N936" s="62"/>
      <c r="O936" s="62"/>
      <c r="P936" s="62"/>
      <c r="Q936" s="62"/>
      <c r="R936" s="67"/>
      <c r="S936" s="223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7"/>
      <c r="AE936" s="223"/>
      <c r="AF936" s="62"/>
      <c r="AP936" s="61"/>
      <c r="AS936" s="62"/>
      <c r="AT936" s="62"/>
      <c r="AU936" s="62"/>
      <c r="AV936" s="62"/>
      <c r="AW936" s="62"/>
      <c r="AX936" s="62"/>
      <c r="AY936" s="62"/>
      <c r="AZ936" s="62"/>
      <c r="BA936" s="62"/>
      <c r="BB936" s="67"/>
      <c r="BC936" s="223"/>
      <c r="BD936" s="62"/>
      <c r="BE936" s="63"/>
      <c r="BF936" s="62"/>
      <c r="BG936" s="62"/>
      <c r="BH936" s="62"/>
      <c r="BI936" s="62"/>
      <c r="BJ936" s="62"/>
      <c r="BK936" s="62"/>
      <c r="BL936" s="62"/>
      <c r="BM936" s="62"/>
      <c r="BN936" s="67"/>
      <c r="BO936" s="219"/>
      <c r="BP936" s="60"/>
      <c r="BQ936" s="60"/>
      <c r="BR936" s="60"/>
      <c r="BS936" s="60"/>
      <c r="BT936" s="60"/>
      <c r="BU936" s="60"/>
      <c r="BV936" s="60"/>
      <c r="BW936" s="60"/>
      <c r="BX936" s="60"/>
      <c r="BY936" s="60"/>
      <c r="BZ936" s="61"/>
      <c r="CA936" s="219"/>
      <c r="CB936" s="60"/>
      <c r="CC936" s="60"/>
      <c r="CD936" s="60"/>
      <c r="CE936" s="60"/>
      <c r="CF936" s="60"/>
      <c r="CG936" s="60"/>
      <c r="CH936" s="60"/>
      <c r="CI936" s="60"/>
      <c r="CJ936" s="60"/>
      <c r="CK936" s="60"/>
      <c r="CL936" s="61"/>
    </row>
    <row r="937" spans="2:90" x14ac:dyDescent="0.3">
      <c r="B937" s="219"/>
      <c r="C937" s="62" t="s">
        <v>267</v>
      </c>
      <c r="D937" s="60" t="s">
        <v>113</v>
      </c>
      <c r="E937" s="61"/>
      <c r="F937" s="297"/>
      <c r="G937" s="219"/>
      <c r="H937" s="60"/>
      <c r="I937" s="60"/>
      <c r="J937" s="60"/>
      <c r="K937" s="60"/>
      <c r="L937" s="62"/>
      <c r="M937" s="62"/>
      <c r="N937" s="62"/>
      <c r="O937" s="62"/>
      <c r="P937" s="62"/>
      <c r="Q937" s="62"/>
      <c r="R937" s="67"/>
      <c r="S937" s="223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7"/>
      <c r="AE937" s="223"/>
      <c r="AF937" s="62"/>
      <c r="AP937" s="61"/>
      <c r="AS937" s="62"/>
      <c r="AT937" s="62"/>
      <c r="AU937" s="62"/>
      <c r="AV937" s="62"/>
      <c r="AW937" s="62"/>
      <c r="AX937" s="62"/>
      <c r="AY937" s="62"/>
      <c r="AZ937" s="62"/>
      <c r="BA937" s="62"/>
      <c r="BB937" s="67"/>
      <c r="BC937" s="223"/>
      <c r="BD937" s="62"/>
      <c r="BE937" s="62"/>
      <c r="BF937" s="62"/>
      <c r="BG937" s="62"/>
      <c r="BH937" s="62"/>
      <c r="BI937" s="62"/>
      <c r="BJ937" s="62"/>
      <c r="BK937" s="62"/>
      <c r="BL937" s="62"/>
      <c r="BM937" s="62"/>
      <c r="BN937" s="67"/>
      <c r="BO937" s="219"/>
      <c r="BP937" s="60"/>
      <c r="BQ937" s="60"/>
      <c r="BR937" s="60"/>
      <c r="BS937" s="60"/>
      <c r="BT937" s="60"/>
      <c r="BU937" s="60"/>
      <c r="BV937" s="60"/>
      <c r="BW937" s="60"/>
      <c r="BX937" s="60"/>
      <c r="BY937" s="60"/>
      <c r="BZ937" s="61"/>
      <c r="CA937" s="219"/>
      <c r="CB937" s="60"/>
      <c r="CC937" s="60"/>
      <c r="CD937" s="60"/>
      <c r="CE937" s="60"/>
      <c r="CF937" s="60"/>
      <c r="CG937" s="60"/>
      <c r="CH937" s="60"/>
      <c r="CI937" s="60"/>
      <c r="CJ937" s="60"/>
      <c r="CK937" s="60"/>
      <c r="CL937" s="61"/>
    </row>
    <row r="938" spans="2:90" x14ac:dyDescent="0.3">
      <c r="B938" s="219"/>
      <c r="C938" s="60" t="s">
        <v>485</v>
      </c>
      <c r="D938" s="60"/>
      <c r="E938" s="61" t="s">
        <v>486</v>
      </c>
      <c r="F938" s="217">
        <v>1380000</v>
      </c>
      <c r="G938" s="219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1"/>
      <c r="U938" s="62"/>
      <c r="V938" s="62"/>
      <c r="W938" s="62"/>
      <c r="X938" s="62"/>
      <c r="Y938" s="62"/>
      <c r="Z938" s="62"/>
      <c r="AA938" s="62"/>
      <c r="AB938" s="62"/>
      <c r="AC938" s="62"/>
      <c r="AD938" s="67"/>
      <c r="AE938" s="223"/>
      <c r="AF938" s="62"/>
      <c r="AP938" s="61"/>
      <c r="AS938" s="62"/>
      <c r="AT938" s="62"/>
      <c r="AU938" s="62"/>
      <c r="AV938" s="62"/>
      <c r="AW938" s="62"/>
      <c r="AX938" s="62"/>
      <c r="AY938" s="62"/>
      <c r="AZ938" s="62"/>
      <c r="BA938" s="62"/>
      <c r="BB938" s="67"/>
      <c r="BC938" s="223"/>
      <c r="BD938" s="62"/>
      <c r="BE938" s="62"/>
      <c r="BF938" s="226"/>
      <c r="BG938" s="226"/>
      <c r="BH938" s="226"/>
      <c r="BI938" s="226"/>
      <c r="BJ938" s="226"/>
      <c r="BK938" s="226"/>
      <c r="BL938" s="226"/>
      <c r="BM938" s="226"/>
      <c r="BN938" s="227"/>
      <c r="BZ938" s="61"/>
      <c r="CL938" s="61"/>
    </row>
    <row r="939" spans="2:90" x14ac:dyDescent="0.3">
      <c r="B939" s="219"/>
      <c r="C939" s="60" t="s">
        <v>487</v>
      </c>
      <c r="D939" s="60"/>
      <c r="E939" s="61"/>
      <c r="F939" s="217"/>
      <c r="G939" s="219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1"/>
      <c r="AD939" s="61"/>
      <c r="AE939" s="223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7"/>
      <c r="AQ939" s="223"/>
      <c r="AR939" s="62"/>
      <c r="AS939" s="62"/>
      <c r="AT939" s="62"/>
      <c r="AU939" s="62"/>
      <c r="AV939" s="62"/>
      <c r="AW939" s="62"/>
      <c r="AX939" s="62"/>
      <c r="AY939" s="62"/>
      <c r="AZ939" s="62"/>
      <c r="BA939" s="62"/>
      <c r="BB939" s="67"/>
      <c r="BC939" s="223"/>
      <c r="BD939" s="62"/>
      <c r="BE939" s="62"/>
      <c r="BF939" s="62"/>
      <c r="BG939" s="62"/>
      <c r="BH939" s="62"/>
      <c r="BI939" s="62"/>
      <c r="BJ939" s="62"/>
      <c r="BK939" s="62"/>
      <c r="BL939" s="62"/>
      <c r="BM939" s="62"/>
      <c r="BN939" s="67"/>
      <c r="BZ939" s="61"/>
      <c r="CL939" s="61"/>
    </row>
    <row r="940" spans="2:90" x14ac:dyDescent="0.3">
      <c r="B940" s="219"/>
      <c r="C940" s="60" t="s">
        <v>488</v>
      </c>
      <c r="D940" s="60"/>
      <c r="E940" s="61"/>
      <c r="F940" s="217"/>
      <c r="G940" s="219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1"/>
      <c r="AD940" s="61"/>
      <c r="AE940" s="223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7"/>
      <c r="AQ940" s="223"/>
      <c r="AR940" s="62"/>
      <c r="AS940" s="62"/>
      <c r="AT940" s="62"/>
      <c r="AU940" s="62"/>
      <c r="AV940" s="62"/>
      <c r="AW940" s="62"/>
      <c r="AX940" s="62"/>
      <c r="AY940" s="62"/>
      <c r="AZ940" s="62"/>
      <c r="BA940" s="62"/>
      <c r="BB940" s="67"/>
      <c r="BC940" s="223"/>
      <c r="BD940" s="62"/>
      <c r="BE940" s="62"/>
      <c r="BF940" s="62"/>
      <c r="BG940" s="62"/>
      <c r="BH940" s="62"/>
      <c r="BI940" s="62"/>
      <c r="BJ940" s="62"/>
      <c r="BK940" s="62"/>
      <c r="BL940" s="62"/>
      <c r="BM940" s="62"/>
      <c r="BN940" s="67"/>
      <c r="BZ940" s="61"/>
      <c r="CL940" s="61"/>
    </row>
    <row r="941" spans="2:90" ht="15" thickBot="1" x14ac:dyDescent="0.35">
      <c r="B941" s="228"/>
      <c r="C941" s="58"/>
      <c r="D941" s="58"/>
      <c r="E941" s="45" t="s">
        <v>160</v>
      </c>
      <c r="F941" s="235">
        <f>SUM(F934:F940)</f>
        <v>1385000</v>
      </c>
      <c r="G941" s="22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9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9"/>
      <c r="AE941" s="231"/>
      <c r="AF941" s="229"/>
      <c r="AG941" s="229"/>
      <c r="AH941" s="229"/>
      <c r="AI941" s="229"/>
      <c r="AJ941" s="229"/>
      <c r="AK941" s="229"/>
      <c r="AL941" s="229"/>
      <c r="AM941" s="229"/>
      <c r="AN941" s="229"/>
      <c r="AO941" s="229"/>
      <c r="AP941" s="230"/>
      <c r="AQ941" s="231"/>
      <c r="AR941" s="229"/>
      <c r="AS941" s="229"/>
      <c r="AT941" s="229"/>
      <c r="AU941" s="229"/>
      <c r="AV941" s="229"/>
      <c r="AW941" s="229"/>
      <c r="AX941" s="229"/>
      <c r="AY941" s="229"/>
      <c r="AZ941" s="229"/>
      <c r="BA941" s="229"/>
      <c r="BB941" s="230"/>
      <c r="BC941" s="231"/>
      <c r="BD941" s="229"/>
      <c r="BE941" s="229"/>
      <c r="BF941" s="229"/>
      <c r="BG941" s="229"/>
      <c r="BH941" s="229"/>
      <c r="BI941" s="229"/>
      <c r="BJ941" s="229"/>
      <c r="BK941" s="229"/>
      <c r="BL941" s="229"/>
      <c r="BM941" s="229"/>
      <c r="BN941" s="230"/>
      <c r="BO941" s="58"/>
      <c r="BP941" s="58"/>
      <c r="BQ941" s="58"/>
      <c r="BR941" s="58"/>
      <c r="BS941" s="58"/>
      <c r="BT941" s="58"/>
      <c r="BU941" s="58"/>
      <c r="BV941" s="58"/>
      <c r="BW941" s="58"/>
      <c r="BX941" s="58"/>
      <c r="BY941" s="58"/>
      <c r="BZ941" s="59"/>
      <c r="CA941" s="58"/>
      <c r="CB941" s="58"/>
      <c r="CC941" s="58"/>
      <c r="CD941" s="58"/>
      <c r="CE941" s="58"/>
      <c r="CF941" s="58"/>
      <c r="CG941" s="58"/>
      <c r="CH941" s="58"/>
      <c r="CI941" s="58"/>
      <c r="CJ941" s="58"/>
      <c r="CK941" s="58"/>
      <c r="CL941" s="59"/>
    </row>
    <row r="942" spans="2:90" x14ac:dyDescent="0.3">
      <c r="B942" s="220">
        <v>22</v>
      </c>
      <c r="C942" s="56" t="s">
        <v>515</v>
      </c>
      <c r="D942" s="56" t="s">
        <v>112</v>
      </c>
      <c r="E942" s="57"/>
      <c r="F942" s="295"/>
      <c r="G942" s="219"/>
      <c r="H942" s="60"/>
      <c r="I942" s="60"/>
      <c r="J942" s="60"/>
      <c r="K942" s="60"/>
      <c r="L942" s="62"/>
      <c r="M942" s="62"/>
      <c r="N942" s="62"/>
      <c r="O942" s="62"/>
      <c r="P942" s="62"/>
      <c r="Q942" s="62"/>
      <c r="R942" s="67"/>
      <c r="S942" s="221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7"/>
      <c r="AE942" s="221"/>
      <c r="AF942" s="56"/>
      <c r="AG942" s="56"/>
      <c r="AH942" s="56"/>
      <c r="AI942" s="56"/>
      <c r="AJ942" s="56"/>
      <c r="AK942" s="56"/>
      <c r="AL942" s="56"/>
      <c r="AM942" s="56"/>
      <c r="AN942" s="56"/>
      <c r="AO942" s="56"/>
      <c r="AP942" s="57"/>
      <c r="AQ942" s="221"/>
      <c r="AR942" s="56"/>
      <c r="AS942" s="56"/>
      <c r="AT942" s="56"/>
      <c r="AU942" s="56"/>
      <c r="AV942" s="56"/>
      <c r="AW942" s="56"/>
      <c r="AX942" s="56"/>
      <c r="AY942" s="56"/>
      <c r="AZ942" s="56"/>
      <c r="BA942" s="56"/>
      <c r="BB942" s="57"/>
      <c r="BC942" s="223"/>
      <c r="BD942" s="60"/>
      <c r="BE942" s="60"/>
      <c r="BF942" s="60"/>
      <c r="BG942" s="60"/>
      <c r="BH942" s="60"/>
      <c r="BI942" s="60"/>
      <c r="BJ942" s="60"/>
      <c r="BK942" s="60"/>
      <c r="BL942" s="60"/>
      <c r="BM942" s="60"/>
      <c r="BN942" s="61"/>
      <c r="BO942" s="219"/>
      <c r="BP942" s="60"/>
      <c r="BQ942" s="60"/>
      <c r="BR942" s="60"/>
      <c r="BS942" s="60"/>
      <c r="BT942" s="60"/>
      <c r="BU942" s="60"/>
      <c r="BV942" s="60"/>
      <c r="BW942" s="60"/>
      <c r="BX942" s="60"/>
      <c r="BY942" s="60"/>
      <c r="BZ942" s="61"/>
      <c r="CA942" s="219"/>
      <c r="CB942" s="60"/>
      <c r="CC942" s="60"/>
      <c r="CD942" s="60"/>
      <c r="CE942" s="60"/>
      <c r="CF942" s="60"/>
      <c r="CG942" s="60"/>
      <c r="CH942" s="60"/>
      <c r="CI942" s="60"/>
      <c r="CJ942" s="60"/>
      <c r="CK942" s="60"/>
      <c r="CL942" s="61"/>
    </row>
    <row r="943" spans="2:90" x14ac:dyDescent="0.3">
      <c r="B943" s="219"/>
      <c r="C943" s="60"/>
      <c r="D943" s="60"/>
      <c r="E943" s="61" t="s">
        <v>484</v>
      </c>
      <c r="F943" s="296">
        <v>75000</v>
      </c>
      <c r="G943" s="219"/>
      <c r="H943" s="60"/>
      <c r="I943" s="60"/>
      <c r="J943" s="60"/>
      <c r="K943" s="60"/>
      <c r="L943" s="62"/>
      <c r="M943" s="62"/>
      <c r="N943" s="62"/>
      <c r="O943" s="62"/>
      <c r="P943" s="62"/>
      <c r="Q943" s="62"/>
      <c r="R943" s="67"/>
      <c r="S943" s="223"/>
      <c r="T943" s="62"/>
      <c r="AD943" s="61"/>
      <c r="AG943" s="63"/>
      <c r="AH943" s="63"/>
      <c r="AI943" s="63"/>
      <c r="AJ943" s="63"/>
      <c r="AK943" s="63"/>
      <c r="AL943" s="63"/>
      <c r="AM943" s="63"/>
      <c r="AN943" s="63"/>
      <c r="AO943" s="62"/>
      <c r="AP943" s="67"/>
      <c r="AQ943" s="223"/>
      <c r="AR943" s="62"/>
      <c r="AS943" s="62"/>
      <c r="AT943" s="62"/>
      <c r="AU943" s="62"/>
      <c r="AV943" s="62"/>
      <c r="AW943" s="62"/>
      <c r="AX943" s="62"/>
      <c r="AY943" s="62"/>
      <c r="AZ943" s="62"/>
      <c r="BA943" s="62"/>
      <c r="BB943" s="67"/>
      <c r="BC943" s="223"/>
      <c r="BD943" s="60"/>
      <c r="BE943" s="60"/>
      <c r="BF943" s="60"/>
      <c r="BG943" s="60"/>
      <c r="BH943" s="60"/>
      <c r="BI943" s="60"/>
      <c r="BJ943" s="60"/>
      <c r="BK943" s="60"/>
      <c r="BL943" s="60"/>
      <c r="BM943" s="60"/>
      <c r="BN943" s="61"/>
      <c r="BO943" s="219"/>
      <c r="BP943" s="60"/>
      <c r="BQ943" s="60"/>
      <c r="BR943" s="60"/>
      <c r="BS943" s="60"/>
      <c r="BT943" s="60"/>
      <c r="BU943" s="60"/>
      <c r="BV943" s="60"/>
      <c r="BW943" s="60"/>
      <c r="BX943" s="60"/>
      <c r="BY943" s="60"/>
      <c r="BZ943" s="61"/>
      <c r="CA943" s="219"/>
      <c r="CB943" s="60"/>
      <c r="CC943" s="60"/>
      <c r="CD943" s="60"/>
      <c r="CE943" s="60"/>
      <c r="CF943" s="60"/>
      <c r="CG943" s="60"/>
      <c r="CH943" s="60"/>
      <c r="CI943" s="60"/>
      <c r="CJ943" s="60"/>
      <c r="CK943" s="60"/>
      <c r="CL943" s="61"/>
    </row>
    <row r="944" spans="2:90" x14ac:dyDescent="0.3">
      <c r="B944" s="219"/>
      <c r="C944" s="60"/>
      <c r="D944" s="60"/>
      <c r="E944" s="61" t="s">
        <v>179</v>
      </c>
      <c r="F944" s="296"/>
      <c r="G944" s="219"/>
      <c r="H944" s="60"/>
      <c r="I944" s="60"/>
      <c r="J944" s="60"/>
      <c r="K944" s="60"/>
      <c r="L944" s="62"/>
      <c r="M944" s="62"/>
      <c r="N944" s="62"/>
      <c r="O944" s="62"/>
      <c r="P944" s="62"/>
      <c r="Q944" s="62"/>
      <c r="R944" s="67"/>
      <c r="S944" s="223"/>
      <c r="T944" s="62"/>
      <c r="AD944" s="61"/>
      <c r="AG944" s="62"/>
      <c r="AH944" s="62"/>
      <c r="AI944" s="62"/>
      <c r="AJ944" s="62"/>
      <c r="AK944" s="62"/>
      <c r="AL944" s="62"/>
      <c r="AM944" s="62"/>
      <c r="AN944" s="62"/>
      <c r="AO944" s="63"/>
      <c r="AP944" s="224"/>
      <c r="AQ944" s="223"/>
      <c r="AR944" s="62"/>
      <c r="AS944" s="62"/>
      <c r="AT944" s="62"/>
      <c r="AU944" s="62"/>
      <c r="AV944" s="62"/>
      <c r="AW944" s="62"/>
      <c r="AX944" s="62"/>
      <c r="AY944" s="62"/>
      <c r="AZ944" s="62"/>
      <c r="BA944" s="62"/>
      <c r="BB944" s="67"/>
      <c r="BC944" s="223"/>
      <c r="BD944" s="60"/>
      <c r="BE944" s="60"/>
      <c r="BF944" s="60"/>
      <c r="BG944" s="60"/>
      <c r="BH944" s="60"/>
      <c r="BI944" s="60"/>
      <c r="BJ944" s="60"/>
      <c r="BK944" s="60"/>
      <c r="BL944" s="60"/>
      <c r="BM944" s="60"/>
      <c r="BN944" s="61"/>
      <c r="BO944" s="219"/>
      <c r="BP944" s="60"/>
      <c r="BQ944" s="60"/>
      <c r="BR944" s="60"/>
      <c r="BS944" s="60"/>
      <c r="BT944" s="60"/>
      <c r="BU944" s="60"/>
      <c r="BV944" s="60"/>
      <c r="BW944" s="60"/>
      <c r="BX944" s="60"/>
      <c r="BY944" s="60"/>
      <c r="BZ944" s="61"/>
      <c r="CA944" s="219"/>
      <c r="CB944" s="60"/>
      <c r="CC944" s="60"/>
      <c r="CD944" s="60"/>
      <c r="CE944" s="60"/>
      <c r="CF944" s="60"/>
      <c r="CG944" s="60"/>
      <c r="CH944" s="60"/>
      <c r="CI944" s="60"/>
      <c r="CJ944" s="60"/>
      <c r="CK944" s="60"/>
      <c r="CL944" s="61"/>
    </row>
    <row r="945" spans="2:90" x14ac:dyDescent="0.3">
      <c r="B945" s="219"/>
      <c r="C945" s="60"/>
      <c r="D945" s="60"/>
      <c r="E945" s="61" t="s">
        <v>170</v>
      </c>
      <c r="F945" s="296"/>
      <c r="G945" s="219"/>
      <c r="H945" s="60"/>
      <c r="I945" s="60"/>
      <c r="J945" s="60"/>
      <c r="K945" s="60"/>
      <c r="L945" s="62"/>
      <c r="M945" s="62"/>
      <c r="N945" s="62"/>
      <c r="O945" s="62"/>
      <c r="P945" s="62"/>
      <c r="Q945" s="62"/>
      <c r="R945" s="67"/>
      <c r="S945" s="223"/>
      <c r="T945" s="62"/>
      <c r="AD945" s="61"/>
      <c r="AG945" s="62"/>
      <c r="AH945" s="62"/>
      <c r="AI945" s="62"/>
      <c r="AJ945" s="62"/>
      <c r="AK945" s="62"/>
      <c r="AL945" s="62"/>
      <c r="AM945" s="62"/>
      <c r="AN945" s="62"/>
      <c r="AO945" s="62"/>
      <c r="AP945" s="67"/>
      <c r="AQ945" s="225"/>
      <c r="AR945" s="63"/>
      <c r="AS945" s="62"/>
      <c r="AT945" s="62"/>
      <c r="AU945" s="62"/>
      <c r="AV945" s="62"/>
      <c r="AW945" s="62"/>
      <c r="AX945" s="62"/>
      <c r="AY945" s="62"/>
      <c r="AZ945" s="62"/>
      <c r="BA945" s="62"/>
      <c r="BB945" s="67"/>
      <c r="BC945" s="223"/>
      <c r="BD945" s="60"/>
      <c r="BE945" s="60"/>
      <c r="BF945" s="60"/>
      <c r="BG945" s="60"/>
      <c r="BH945" s="60"/>
      <c r="BI945" s="60"/>
      <c r="BJ945" s="60"/>
      <c r="BK945" s="60"/>
      <c r="BL945" s="60"/>
      <c r="BM945" s="60"/>
      <c r="BN945" s="61"/>
      <c r="BO945" s="219"/>
      <c r="BP945" s="60"/>
      <c r="BQ945" s="60"/>
      <c r="BR945" s="60"/>
      <c r="BS945" s="60"/>
      <c r="BT945" s="60"/>
      <c r="BU945" s="60"/>
      <c r="BV945" s="60"/>
      <c r="BW945" s="60"/>
      <c r="BX945" s="60"/>
      <c r="BY945" s="60"/>
      <c r="BZ945" s="61"/>
      <c r="CA945" s="219"/>
      <c r="CB945" s="60"/>
      <c r="CC945" s="60"/>
      <c r="CD945" s="60"/>
      <c r="CE945" s="60"/>
      <c r="CF945" s="60"/>
      <c r="CG945" s="60"/>
      <c r="CH945" s="60"/>
      <c r="CI945" s="60"/>
      <c r="CJ945" s="60"/>
      <c r="CK945" s="60"/>
      <c r="CL945" s="61"/>
    </row>
    <row r="946" spans="2:90" x14ac:dyDescent="0.3">
      <c r="B946" s="219"/>
      <c r="C946" s="62"/>
      <c r="D946" s="60"/>
      <c r="E946" s="61" t="s">
        <v>180</v>
      </c>
      <c r="F946" s="296">
        <v>5000</v>
      </c>
      <c r="G946" s="219"/>
      <c r="H946" s="60"/>
      <c r="I946" s="60"/>
      <c r="J946" s="60"/>
      <c r="K946" s="60"/>
      <c r="L946" s="62"/>
      <c r="M946" s="62"/>
      <c r="N946" s="62"/>
      <c r="O946" s="62"/>
      <c r="P946" s="62"/>
      <c r="Q946" s="62"/>
      <c r="R946" s="67"/>
      <c r="S946" s="223"/>
      <c r="T946" s="62"/>
      <c r="AD946" s="61"/>
      <c r="AG946" s="62"/>
      <c r="AH946" s="62"/>
      <c r="AI946" s="62"/>
      <c r="AJ946" s="62"/>
      <c r="AK946" s="62"/>
      <c r="AL946" s="62"/>
      <c r="AM946" s="62"/>
      <c r="AN946" s="62"/>
      <c r="AO946" s="62"/>
      <c r="AP946" s="67"/>
      <c r="AQ946" s="223"/>
      <c r="AR946" s="62"/>
      <c r="AS946" s="63"/>
      <c r="AT946" s="62"/>
      <c r="AU946" s="62"/>
      <c r="AV946" s="62"/>
      <c r="AW946" s="62"/>
      <c r="AX946" s="62"/>
      <c r="AY946" s="62"/>
      <c r="AZ946" s="62"/>
      <c r="BA946" s="62"/>
      <c r="BB946" s="67"/>
      <c r="BC946" s="223"/>
      <c r="BD946" s="60"/>
      <c r="BE946" s="60"/>
      <c r="BF946" s="60"/>
      <c r="BG946" s="60"/>
      <c r="BH946" s="60"/>
      <c r="BI946" s="60"/>
      <c r="BJ946" s="60"/>
      <c r="BK946" s="60"/>
      <c r="BL946" s="60"/>
      <c r="BM946" s="60"/>
      <c r="BN946" s="61"/>
      <c r="BO946" s="219"/>
      <c r="BP946" s="60"/>
      <c r="BQ946" s="60"/>
      <c r="BR946" s="60"/>
      <c r="BS946" s="60"/>
      <c r="BT946" s="60"/>
      <c r="BU946" s="60"/>
      <c r="BV946" s="60"/>
      <c r="BW946" s="60"/>
      <c r="BX946" s="60"/>
      <c r="BY946" s="60"/>
      <c r="BZ946" s="61"/>
      <c r="CA946" s="219"/>
      <c r="CB946" s="60"/>
      <c r="CC946" s="60"/>
      <c r="CD946" s="60"/>
      <c r="CE946" s="60"/>
      <c r="CF946" s="60"/>
      <c r="CG946" s="60"/>
      <c r="CH946" s="60"/>
      <c r="CI946" s="60"/>
      <c r="CJ946" s="60"/>
      <c r="CK946" s="60"/>
      <c r="CL946" s="61"/>
    </row>
    <row r="947" spans="2:90" x14ac:dyDescent="0.3">
      <c r="B947" s="219"/>
      <c r="C947" s="62" t="s">
        <v>267</v>
      </c>
      <c r="D947" s="60" t="s">
        <v>113</v>
      </c>
      <c r="E947" s="61"/>
      <c r="F947" s="297"/>
      <c r="G947" s="219"/>
      <c r="H947" s="60"/>
      <c r="I947" s="60"/>
      <c r="J947" s="60"/>
      <c r="K947" s="60"/>
      <c r="L947" s="62"/>
      <c r="M947" s="62"/>
      <c r="N947" s="62"/>
      <c r="O947" s="62"/>
      <c r="P947" s="62"/>
      <c r="Q947" s="62"/>
      <c r="R947" s="67"/>
      <c r="S947" s="223"/>
      <c r="T947" s="62"/>
      <c r="AD947" s="61"/>
      <c r="AG947" s="62"/>
      <c r="AH947" s="62"/>
      <c r="AI947" s="62"/>
      <c r="AJ947" s="62"/>
      <c r="AK947" s="62"/>
      <c r="AL947" s="62"/>
      <c r="AM947" s="62"/>
      <c r="AN947" s="62"/>
      <c r="AO947" s="62"/>
      <c r="AP947" s="67"/>
      <c r="AQ947" s="223"/>
      <c r="AR947" s="62"/>
      <c r="AS947" s="62"/>
      <c r="AT947" s="62"/>
      <c r="AU947" s="62"/>
      <c r="AV947" s="62"/>
      <c r="AW947" s="62"/>
      <c r="AX947" s="62"/>
      <c r="AY947" s="62"/>
      <c r="AZ947" s="62"/>
      <c r="BA947" s="62"/>
      <c r="BB947" s="67"/>
      <c r="BC947" s="223"/>
      <c r="BD947" s="60"/>
      <c r="BE947" s="60"/>
      <c r="BF947" s="60"/>
      <c r="BG947" s="60"/>
      <c r="BH947" s="60"/>
      <c r="BI947" s="60"/>
      <c r="BJ947" s="60"/>
      <c r="BK947" s="60"/>
      <c r="BL947" s="60"/>
      <c r="BM947" s="60"/>
      <c r="BN947" s="61"/>
      <c r="BO947" s="219"/>
      <c r="BP947" s="60"/>
      <c r="BQ947" s="60"/>
      <c r="BR947" s="60"/>
      <c r="BS947" s="60"/>
      <c r="BT947" s="60"/>
      <c r="BU947" s="60"/>
      <c r="BV947" s="60"/>
      <c r="BW947" s="60"/>
      <c r="BX947" s="60"/>
      <c r="BY947" s="60"/>
      <c r="BZ947" s="61"/>
      <c r="CA947" s="219"/>
      <c r="CB947" s="60"/>
      <c r="CC947" s="60"/>
      <c r="CD947" s="60"/>
      <c r="CE947" s="60"/>
      <c r="CF947" s="60"/>
      <c r="CG947" s="60"/>
      <c r="CH947" s="60"/>
      <c r="CI947" s="60"/>
      <c r="CJ947" s="60"/>
      <c r="CK947" s="60"/>
      <c r="CL947" s="61"/>
    </row>
    <row r="948" spans="2:90" x14ac:dyDescent="0.3">
      <c r="B948" s="219"/>
      <c r="C948" s="60" t="s">
        <v>485</v>
      </c>
      <c r="D948" s="60"/>
      <c r="E948" s="61" t="s">
        <v>486</v>
      </c>
      <c r="F948" s="217">
        <v>880000</v>
      </c>
      <c r="G948" s="219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1"/>
      <c r="S948" s="223"/>
      <c r="T948" s="62"/>
      <c r="AD948" s="61"/>
      <c r="AG948" s="62"/>
      <c r="AH948" s="62"/>
      <c r="AI948" s="62"/>
      <c r="AJ948" s="62"/>
      <c r="AK948" s="62"/>
      <c r="AL948" s="62"/>
      <c r="AM948" s="62"/>
      <c r="AN948" s="62"/>
      <c r="AO948" s="62"/>
      <c r="AP948" s="67"/>
      <c r="AQ948" s="223"/>
      <c r="AR948" s="62"/>
      <c r="AS948" s="62"/>
      <c r="AT948" s="226"/>
      <c r="AU948" s="226"/>
      <c r="AV948" s="226"/>
      <c r="AW948" s="226"/>
      <c r="AX948" s="226"/>
      <c r="AY948" s="226"/>
      <c r="AZ948" s="226"/>
      <c r="BA948" s="226"/>
      <c r="BB948" s="227"/>
      <c r="BN948" s="61"/>
      <c r="BZ948" s="61"/>
      <c r="CL948" s="61"/>
    </row>
    <row r="949" spans="2:90" x14ac:dyDescent="0.3">
      <c r="B949" s="219"/>
      <c r="C949" s="60" t="s">
        <v>487</v>
      </c>
      <c r="D949" s="60"/>
      <c r="E949" s="61"/>
      <c r="F949" s="217"/>
      <c r="G949" s="219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1"/>
      <c r="S949" s="223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7"/>
      <c r="AE949" s="223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7"/>
      <c r="AQ949" s="223"/>
      <c r="AR949" s="62"/>
      <c r="AS949" s="62"/>
      <c r="AT949" s="62"/>
      <c r="AU949" s="62"/>
      <c r="AV949" s="62"/>
      <c r="AW949" s="62"/>
      <c r="AX949" s="62"/>
      <c r="AY949" s="62"/>
      <c r="AZ949" s="62"/>
      <c r="BA949" s="62"/>
      <c r="BB949" s="67"/>
      <c r="BN949" s="61"/>
      <c r="BZ949" s="61"/>
      <c r="CL949" s="61"/>
    </row>
    <row r="950" spans="2:90" x14ac:dyDescent="0.3">
      <c r="B950" s="219"/>
      <c r="C950" s="60" t="s">
        <v>488</v>
      </c>
      <c r="D950" s="60"/>
      <c r="E950" s="61"/>
      <c r="F950" s="217"/>
      <c r="G950" s="219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1"/>
      <c r="S950" s="223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7"/>
      <c r="AE950" s="223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7"/>
      <c r="AQ950" s="223"/>
      <c r="AR950" s="62"/>
      <c r="AS950" s="62"/>
      <c r="AT950" s="62"/>
      <c r="AU950" s="62"/>
      <c r="AV950" s="62"/>
      <c r="AW950" s="62"/>
      <c r="AX950" s="62"/>
      <c r="AY950" s="62"/>
      <c r="AZ950" s="62"/>
      <c r="BA950" s="62"/>
      <c r="BB950" s="67"/>
      <c r="BN950" s="61"/>
      <c r="BZ950" s="61"/>
      <c r="CL950" s="61"/>
    </row>
    <row r="951" spans="2:90" ht="15" thickBot="1" x14ac:dyDescent="0.35">
      <c r="B951" s="228"/>
      <c r="C951" s="58"/>
      <c r="D951" s="58"/>
      <c r="E951" s="45" t="s">
        <v>160</v>
      </c>
      <c r="F951" s="235">
        <f>SUM(F944:F950)</f>
        <v>885000</v>
      </c>
      <c r="G951" s="22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9"/>
      <c r="S951" s="231"/>
      <c r="T951" s="229"/>
      <c r="U951" s="229"/>
      <c r="V951" s="229"/>
      <c r="W951" s="229"/>
      <c r="X951" s="229"/>
      <c r="Y951" s="229"/>
      <c r="Z951" s="229"/>
      <c r="AA951" s="229"/>
      <c r="AB951" s="229"/>
      <c r="AC951" s="229"/>
      <c r="AD951" s="230"/>
      <c r="AE951" s="231"/>
      <c r="AF951" s="229"/>
      <c r="AG951" s="229"/>
      <c r="AH951" s="229"/>
      <c r="AI951" s="229"/>
      <c r="AJ951" s="229"/>
      <c r="AK951" s="229"/>
      <c r="AL951" s="229"/>
      <c r="AM951" s="229"/>
      <c r="AN951" s="229"/>
      <c r="AO951" s="229"/>
      <c r="AP951" s="230"/>
      <c r="AQ951" s="231"/>
      <c r="AR951" s="229"/>
      <c r="AS951" s="229"/>
      <c r="AT951" s="229"/>
      <c r="AU951" s="229"/>
      <c r="AV951" s="229"/>
      <c r="AW951" s="229"/>
      <c r="AX951" s="229"/>
      <c r="AY951" s="229"/>
      <c r="AZ951" s="229"/>
      <c r="BA951" s="229"/>
      <c r="BB951" s="230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8"/>
      <c r="BN951" s="59"/>
      <c r="BO951" s="58"/>
      <c r="BP951" s="58"/>
      <c r="BQ951" s="58"/>
      <c r="BR951" s="58"/>
      <c r="BS951" s="58"/>
      <c r="BT951" s="58"/>
      <c r="BU951" s="58"/>
      <c r="BV951" s="58"/>
      <c r="BW951" s="58"/>
      <c r="BX951" s="58"/>
      <c r="BY951" s="58"/>
      <c r="BZ951" s="59"/>
      <c r="CA951" s="58"/>
      <c r="CB951" s="58"/>
      <c r="CC951" s="58"/>
      <c r="CD951" s="58"/>
      <c r="CE951" s="58"/>
      <c r="CF951" s="58"/>
      <c r="CG951" s="58"/>
      <c r="CH951" s="58"/>
      <c r="CI951" s="58"/>
      <c r="CJ951" s="58"/>
      <c r="CK951" s="58"/>
      <c r="CL951" s="59"/>
    </row>
    <row r="952" spans="2:90" x14ac:dyDescent="0.3">
      <c r="B952" s="220">
        <v>23</v>
      </c>
      <c r="C952" s="56" t="s">
        <v>516</v>
      </c>
      <c r="D952" s="56" t="s">
        <v>112</v>
      </c>
      <c r="E952" s="57"/>
      <c r="F952" s="295"/>
      <c r="G952" s="219"/>
      <c r="H952" s="60"/>
      <c r="I952" s="60"/>
      <c r="J952" s="60"/>
      <c r="K952" s="60"/>
      <c r="L952" s="62"/>
      <c r="M952" s="62"/>
      <c r="N952" s="62"/>
      <c r="O952" s="62"/>
      <c r="P952" s="62"/>
      <c r="Q952" s="62"/>
      <c r="R952" s="67"/>
      <c r="S952" s="221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7"/>
      <c r="AE952" s="221"/>
      <c r="AF952" s="56"/>
      <c r="AG952" s="56"/>
      <c r="AH952" s="56"/>
      <c r="AI952" s="56"/>
      <c r="AJ952" s="56"/>
      <c r="AK952" s="56"/>
      <c r="AL952" s="56"/>
      <c r="AM952" s="56"/>
      <c r="AN952" s="56"/>
      <c r="AO952" s="56"/>
      <c r="AP952" s="57"/>
      <c r="AQ952" s="221"/>
      <c r="AR952" s="56"/>
      <c r="AS952" s="56"/>
      <c r="AT952" s="56"/>
      <c r="AU952" s="56"/>
      <c r="AV952" s="56"/>
      <c r="AW952" s="56"/>
      <c r="AX952" s="56"/>
      <c r="AY952" s="56"/>
      <c r="AZ952" s="56"/>
      <c r="BA952" s="56"/>
      <c r="BB952" s="57"/>
      <c r="BC952" s="223"/>
      <c r="BD952" s="60"/>
      <c r="BE952" s="60"/>
      <c r="BF952" s="60"/>
      <c r="BG952" s="60"/>
      <c r="BH952" s="60"/>
      <c r="BI952" s="60"/>
      <c r="BJ952" s="60"/>
      <c r="BK952" s="60"/>
      <c r="BL952" s="60"/>
      <c r="BM952" s="60"/>
      <c r="BN952" s="61"/>
      <c r="BO952" s="219"/>
      <c r="BP952" s="60"/>
      <c r="BQ952" s="60"/>
      <c r="BR952" s="60"/>
      <c r="BS952" s="60"/>
      <c r="BT952" s="60"/>
      <c r="BU952" s="60"/>
      <c r="BV952" s="60"/>
      <c r="BW952" s="60"/>
      <c r="BX952" s="60"/>
      <c r="BY952" s="60"/>
      <c r="BZ952" s="61"/>
      <c r="CA952" s="219"/>
      <c r="CB952" s="60"/>
      <c r="CC952" s="60"/>
      <c r="CD952" s="60"/>
      <c r="CE952" s="60"/>
      <c r="CF952" s="60"/>
      <c r="CG952" s="60"/>
      <c r="CH952" s="60"/>
      <c r="CI952" s="60"/>
      <c r="CJ952" s="60"/>
      <c r="CK952" s="60"/>
      <c r="CL952" s="61"/>
    </row>
    <row r="953" spans="2:90" x14ac:dyDescent="0.3">
      <c r="B953" s="219"/>
      <c r="C953" s="60"/>
      <c r="D953" s="60"/>
      <c r="E953" s="61" t="s">
        <v>484</v>
      </c>
      <c r="F953" s="296">
        <v>87500</v>
      </c>
      <c r="G953" s="219"/>
      <c r="H953" s="60"/>
      <c r="I953" s="60"/>
      <c r="J953" s="60"/>
      <c r="K953" s="60"/>
      <c r="L953" s="62"/>
      <c r="M953" s="62"/>
      <c r="N953" s="62"/>
      <c r="O953" s="62"/>
      <c r="P953" s="62"/>
      <c r="Q953" s="62"/>
      <c r="R953" s="67"/>
      <c r="S953" s="223"/>
      <c r="T953" s="62"/>
      <c r="AD953" s="61"/>
      <c r="AG953" s="63"/>
      <c r="AH953" s="63"/>
      <c r="AI953" s="63"/>
      <c r="AJ953" s="63"/>
      <c r="AK953" s="63"/>
      <c r="AL953" s="63"/>
      <c r="AM953" s="63"/>
      <c r="AN953" s="63"/>
      <c r="AO953" s="62"/>
      <c r="AP953" s="67"/>
      <c r="AQ953" s="223"/>
      <c r="AR953" s="62"/>
      <c r="AS953" s="62"/>
      <c r="AT953" s="62"/>
      <c r="AU953" s="62"/>
      <c r="AV953" s="62"/>
      <c r="AW953" s="62"/>
      <c r="AX953" s="62"/>
      <c r="AY953" s="62"/>
      <c r="AZ953" s="62"/>
      <c r="BA953" s="62"/>
      <c r="BB953" s="67"/>
      <c r="BC953" s="223"/>
      <c r="BD953" s="60"/>
      <c r="BE953" s="60"/>
      <c r="BF953" s="60"/>
      <c r="BG953" s="60"/>
      <c r="BH953" s="60"/>
      <c r="BI953" s="60"/>
      <c r="BJ953" s="60"/>
      <c r="BK953" s="60"/>
      <c r="BL953" s="60"/>
      <c r="BM953" s="60"/>
      <c r="BN953" s="61"/>
      <c r="BO953" s="219"/>
      <c r="BP953" s="60"/>
      <c r="BQ953" s="60"/>
      <c r="BR953" s="60"/>
      <c r="BS953" s="60"/>
      <c r="BT953" s="60"/>
      <c r="BU953" s="60"/>
      <c r="BV953" s="60"/>
      <c r="BW953" s="60"/>
      <c r="BX953" s="60"/>
      <c r="BY953" s="60"/>
      <c r="BZ953" s="61"/>
      <c r="CA953" s="219"/>
      <c r="CB953" s="60"/>
      <c r="CC953" s="60"/>
      <c r="CD953" s="60"/>
      <c r="CE953" s="60"/>
      <c r="CF953" s="60"/>
      <c r="CG953" s="60"/>
      <c r="CH953" s="60"/>
      <c r="CI953" s="60"/>
      <c r="CJ953" s="60"/>
      <c r="CK953" s="60"/>
      <c r="CL953" s="61"/>
    </row>
    <row r="954" spans="2:90" x14ac:dyDescent="0.3">
      <c r="B954" s="219"/>
      <c r="C954" s="60"/>
      <c r="D954" s="60"/>
      <c r="E954" s="61" t="s">
        <v>179</v>
      </c>
      <c r="F954" s="296"/>
      <c r="G954" s="219"/>
      <c r="H954" s="60"/>
      <c r="I954" s="60"/>
      <c r="J954" s="60"/>
      <c r="K954" s="60"/>
      <c r="L954" s="62"/>
      <c r="M954" s="62"/>
      <c r="N954" s="62"/>
      <c r="O954" s="62"/>
      <c r="P954" s="62"/>
      <c r="Q954" s="62"/>
      <c r="R954" s="67"/>
      <c r="S954" s="223"/>
      <c r="T954" s="62"/>
      <c r="AD954" s="61"/>
      <c r="AG954" s="62"/>
      <c r="AH954" s="62"/>
      <c r="AI954" s="62"/>
      <c r="AJ954" s="62"/>
      <c r="AK954" s="62"/>
      <c r="AL954" s="62"/>
      <c r="AM954" s="62"/>
      <c r="AN954" s="62"/>
      <c r="AO954" s="63"/>
      <c r="AP954" s="224"/>
      <c r="AQ954" s="223"/>
      <c r="AR954" s="62"/>
      <c r="AS954" s="62"/>
      <c r="AT954" s="62"/>
      <c r="AU954" s="62"/>
      <c r="AV954" s="62"/>
      <c r="AW954" s="62"/>
      <c r="AX954" s="62"/>
      <c r="AY954" s="62"/>
      <c r="AZ954" s="62"/>
      <c r="BA954" s="62"/>
      <c r="BB954" s="67"/>
      <c r="BC954" s="223"/>
      <c r="BD954" s="60"/>
      <c r="BE954" s="60"/>
      <c r="BF954" s="60"/>
      <c r="BG954" s="60"/>
      <c r="BH954" s="60"/>
      <c r="BI954" s="60"/>
      <c r="BJ954" s="60"/>
      <c r="BK954" s="60"/>
      <c r="BL954" s="60"/>
      <c r="BM954" s="60"/>
      <c r="BN954" s="61"/>
      <c r="BO954" s="219"/>
      <c r="BP954" s="60"/>
      <c r="BQ954" s="60"/>
      <c r="BR954" s="60"/>
      <c r="BS954" s="60"/>
      <c r="BT954" s="60"/>
      <c r="BU954" s="60"/>
      <c r="BV954" s="60"/>
      <c r="BW954" s="60"/>
      <c r="BX954" s="60"/>
      <c r="BY954" s="60"/>
      <c r="BZ954" s="61"/>
      <c r="CA954" s="219"/>
      <c r="CB954" s="60"/>
      <c r="CC954" s="60"/>
      <c r="CD954" s="60"/>
      <c r="CE954" s="60"/>
      <c r="CF954" s="60"/>
      <c r="CG954" s="60"/>
      <c r="CH954" s="60"/>
      <c r="CI954" s="60"/>
      <c r="CJ954" s="60"/>
      <c r="CK954" s="60"/>
      <c r="CL954" s="61"/>
    </row>
    <row r="955" spans="2:90" x14ac:dyDescent="0.3">
      <c r="B955" s="219"/>
      <c r="C955" s="60"/>
      <c r="D955" s="60"/>
      <c r="E955" s="61" t="s">
        <v>170</v>
      </c>
      <c r="F955" s="296"/>
      <c r="G955" s="219"/>
      <c r="H955" s="60"/>
      <c r="I955" s="60"/>
      <c r="J955" s="60"/>
      <c r="K955" s="60"/>
      <c r="L955" s="62"/>
      <c r="M955" s="62"/>
      <c r="N955" s="62"/>
      <c r="O955" s="62"/>
      <c r="P955" s="62"/>
      <c r="Q955" s="62"/>
      <c r="R955" s="67"/>
      <c r="S955" s="223"/>
      <c r="T955" s="62"/>
      <c r="AD955" s="61"/>
      <c r="AG955" s="62"/>
      <c r="AH955" s="62"/>
      <c r="AI955" s="62"/>
      <c r="AJ955" s="62"/>
      <c r="AK955" s="62"/>
      <c r="AL955" s="62"/>
      <c r="AM955" s="62"/>
      <c r="AN955" s="62"/>
      <c r="AO955" s="62"/>
      <c r="AP955" s="67"/>
      <c r="AQ955" s="225"/>
      <c r="AR955" s="63"/>
      <c r="AS955" s="62"/>
      <c r="AT955" s="62"/>
      <c r="AU955" s="62"/>
      <c r="AV955" s="62"/>
      <c r="AW955" s="62"/>
      <c r="AX955" s="62"/>
      <c r="AY955" s="62"/>
      <c r="AZ955" s="62"/>
      <c r="BA955" s="62"/>
      <c r="BB955" s="67"/>
      <c r="BC955" s="223"/>
      <c r="BD955" s="60"/>
      <c r="BE955" s="60"/>
      <c r="BF955" s="60"/>
      <c r="BG955" s="60"/>
      <c r="BH955" s="60"/>
      <c r="BI955" s="60"/>
      <c r="BJ955" s="60"/>
      <c r="BK955" s="60"/>
      <c r="BL955" s="60"/>
      <c r="BM955" s="60"/>
      <c r="BN955" s="61"/>
      <c r="BO955" s="219"/>
      <c r="BP955" s="60"/>
      <c r="BQ955" s="60"/>
      <c r="BR955" s="60"/>
      <c r="BS955" s="60"/>
      <c r="BT955" s="60"/>
      <c r="BU955" s="60"/>
      <c r="BV955" s="60"/>
      <c r="BW955" s="60"/>
      <c r="BX955" s="60"/>
      <c r="BY955" s="60"/>
      <c r="BZ955" s="61"/>
      <c r="CA955" s="219"/>
      <c r="CB955" s="60"/>
      <c r="CC955" s="60"/>
      <c r="CD955" s="60"/>
      <c r="CE955" s="60"/>
      <c r="CF955" s="60"/>
      <c r="CG955" s="60"/>
      <c r="CH955" s="60"/>
      <c r="CI955" s="60"/>
      <c r="CJ955" s="60"/>
      <c r="CK955" s="60"/>
      <c r="CL955" s="61"/>
    </row>
    <row r="956" spans="2:90" x14ac:dyDescent="0.3">
      <c r="B956" s="219"/>
      <c r="C956" s="62"/>
      <c r="D956" s="60"/>
      <c r="E956" s="61" t="s">
        <v>180</v>
      </c>
      <c r="F956" s="296">
        <v>5000</v>
      </c>
      <c r="G956" s="219"/>
      <c r="H956" s="60"/>
      <c r="I956" s="60"/>
      <c r="J956" s="60"/>
      <c r="K956" s="60"/>
      <c r="L956" s="62"/>
      <c r="M956" s="62"/>
      <c r="N956" s="62"/>
      <c r="O956" s="62"/>
      <c r="P956" s="62"/>
      <c r="Q956" s="62"/>
      <c r="R956" s="67"/>
      <c r="S956" s="223"/>
      <c r="T956" s="62"/>
      <c r="AD956" s="61"/>
      <c r="AG956" s="62"/>
      <c r="AH956" s="62"/>
      <c r="AI956" s="62"/>
      <c r="AJ956" s="62"/>
      <c r="AK956" s="62"/>
      <c r="AL956" s="62"/>
      <c r="AM956" s="62"/>
      <c r="AN956" s="62"/>
      <c r="AO956" s="62"/>
      <c r="AP956" s="67"/>
      <c r="AQ956" s="223"/>
      <c r="AR956" s="62"/>
      <c r="AS956" s="63"/>
      <c r="AT956" s="62"/>
      <c r="AU956" s="62"/>
      <c r="AV956" s="62"/>
      <c r="AW956" s="62"/>
      <c r="AX956" s="62"/>
      <c r="AY956" s="62"/>
      <c r="AZ956" s="62"/>
      <c r="BA956" s="62"/>
      <c r="BB956" s="67"/>
      <c r="BC956" s="223"/>
      <c r="BD956" s="60"/>
      <c r="BE956" s="60"/>
      <c r="BF956" s="60"/>
      <c r="BG956" s="60"/>
      <c r="BH956" s="60"/>
      <c r="BI956" s="60"/>
      <c r="BJ956" s="60"/>
      <c r="BK956" s="60"/>
      <c r="BL956" s="60"/>
      <c r="BM956" s="60"/>
      <c r="BN956" s="61"/>
      <c r="BO956" s="219"/>
      <c r="BP956" s="60"/>
      <c r="BQ956" s="60"/>
      <c r="BR956" s="60"/>
      <c r="BS956" s="60"/>
      <c r="BT956" s="60"/>
      <c r="BU956" s="60"/>
      <c r="BV956" s="60"/>
      <c r="BW956" s="60"/>
      <c r="BX956" s="60"/>
      <c r="BY956" s="60"/>
      <c r="BZ956" s="61"/>
      <c r="CA956" s="219"/>
      <c r="CB956" s="60"/>
      <c r="CC956" s="60"/>
      <c r="CD956" s="60"/>
      <c r="CE956" s="60"/>
      <c r="CF956" s="60"/>
      <c r="CG956" s="60"/>
      <c r="CH956" s="60"/>
      <c r="CI956" s="60"/>
      <c r="CJ956" s="60"/>
      <c r="CK956" s="60"/>
      <c r="CL956" s="61"/>
    </row>
    <row r="957" spans="2:90" x14ac:dyDescent="0.3">
      <c r="B957" s="219"/>
      <c r="C957" s="62" t="s">
        <v>267</v>
      </c>
      <c r="D957" s="60" t="s">
        <v>113</v>
      </c>
      <c r="E957" s="61"/>
      <c r="F957" s="297"/>
      <c r="G957" s="219"/>
      <c r="H957" s="60"/>
      <c r="I957" s="60"/>
      <c r="J957" s="60"/>
      <c r="K957" s="60"/>
      <c r="L957" s="62"/>
      <c r="M957" s="62"/>
      <c r="N957" s="62"/>
      <c r="O957" s="62"/>
      <c r="P957" s="62"/>
      <c r="Q957" s="62"/>
      <c r="R957" s="67"/>
      <c r="S957" s="223"/>
      <c r="T957" s="62"/>
      <c r="AD957" s="61"/>
      <c r="AG957" s="62"/>
      <c r="AH957" s="62"/>
      <c r="AI957" s="62"/>
      <c r="AJ957" s="62"/>
      <c r="AK957" s="62"/>
      <c r="AL957" s="62"/>
      <c r="AM957" s="62"/>
      <c r="AN957" s="62"/>
      <c r="AO957" s="62"/>
      <c r="AP957" s="67"/>
      <c r="AQ957" s="223"/>
      <c r="AR957" s="62"/>
      <c r="AS957" s="62"/>
      <c r="AT957" s="62"/>
      <c r="AU957" s="62"/>
      <c r="AV957" s="62"/>
      <c r="AW957" s="62"/>
      <c r="AX957" s="62"/>
      <c r="AY957" s="62"/>
      <c r="AZ957" s="62"/>
      <c r="BA957" s="62"/>
      <c r="BB957" s="67"/>
      <c r="BC957" s="223"/>
      <c r="BD957" s="60"/>
      <c r="BE957" s="60"/>
      <c r="BF957" s="60"/>
      <c r="BG957" s="60"/>
      <c r="BH957" s="60"/>
      <c r="BI957" s="60"/>
      <c r="BJ957" s="60"/>
      <c r="BK957" s="60"/>
      <c r="BL957" s="60"/>
      <c r="BM957" s="60"/>
      <c r="BN957" s="61"/>
      <c r="BO957" s="219"/>
      <c r="BP957" s="60"/>
      <c r="BQ957" s="60"/>
      <c r="BR957" s="60"/>
      <c r="BS957" s="60"/>
      <c r="BT957" s="60"/>
      <c r="BU957" s="60"/>
      <c r="BV957" s="60"/>
      <c r="BW957" s="60"/>
      <c r="BX957" s="60"/>
      <c r="BY957" s="60"/>
      <c r="BZ957" s="61"/>
      <c r="CA957" s="219"/>
      <c r="CB957" s="60"/>
      <c r="CC957" s="60"/>
      <c r="CD957" s="60"/>
      <c r="CE957" s="60"/>
      <c r="CF957" s="60"/>
      <c r="CG957" s="60"/>
      <c r="CH957" s="60"/>
      <c r="CI957" s="60"/>
      <c r="CJ957" s="60"/>
      <c r="CK957" s="60"/>
      <c r="CL957" s="61"/>
    </row>
    <row r="958" spans="2:90" x14ac:dyDescent="0.3">
      <c r="B958" s="219"/>
      <c r="C958" s="60" t="s">
        <v>485</v>
      </c>
      <c r="D958" s="60"/>
      <c r="E958" s="61" t="s">
        <v>486</v>
      </c>
      <c r="F958" s="217">
        <v>1130000</v>
      </c>
      <c r="G958" s="219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1"/>
      <c r="S958" s="223"/>
      <c r="T958" s="62"/>
      <c r="AD958" s="61"/>
      <c r="AG958" s="62"/>
      <c r="AH958" s="62"/>
      <c r="AI958" s="62"/>
      <c r="AJ958" s="62"/>
      <c r="AK958" s="62"/>
      <c r="AL958" s="62"/>
      <c r="AM958" s="62"/>
      <c r="AN958" s="62"/>
      <c r="AO958" s="62"/>
      <c r="AP958" s="67"/>
      <c r="AQ958" s="223"/>
      <c r="AR958" s="62"/>
      <c r="AS958" s="62"/>
      <c r="AT958" s="226"/>
      <c r="AU958" s="226"/>
      <c r="AV958" s="226"/>
      <c r="AW958" s="226"/>
      <c r="AX958" s="226"/>
      <c r="AY958" s="226"/>
      <c r="AZ958" s="226"/>
      <c r="BA958" s="226"/>
      <c r="BB958" s="227"/>
      <c r="BN958" s="61"/>
      <c r="BZ958" s="61"/>
      <c r="CL958" s="61"/>
    </row>
    <row r="959" spans="2:90" x14ac:dyDescent="0.3">
      <c r="B959" s="219"/>
      <c r="C959" s="60" t="s">
        <v>487</v>
      </c>
      <c r="D959" s="60"/>
      <c r="E959" s="61"/>
      <c r="F959" s="217"/>
      <c r="G959" s="219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1"/>
      <c r="S959" s="223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7"/>
      <c r="AE959" s="223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7"/>
      <c r="AQ959" s="223"/>
      <c r="AR959" s="62"/>
      <c r="AS959" s="62"/>
      <c r="AT959" s="62"/>
      <c r="AU959" s="62"/>
      <c r="AV959" s="62"/>
      <c r="AW959" s="62"/>
      <c r="AX959" s="62"/>
      <c r="AY959" s="62"/>
      <c r="AZ959" s="62"/>
      <c r="BA959" s="62"/>
      <c r="BB959" s="67"/>
      <c r="BN959" s="61"/>
      <c r="BZ959" s="61"/>
      <c r="CL959" s="61"/>
    </row>
    <row r="960" spans="2:90" x14ac:dyDescent="0.3">
      <c r="B960" s="219"/>
      <c r="C960" s="60" t="s">
        <v>488</v>
      </c>
      <c r="D960" s="60"/>
      <c r="E960" s="61"/>
      <c r="F960" s="217"/>
      <c r="G960" s="219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1"/>
      <c r="S960" s="223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7"/>
      <c r="AE960" s="223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7"/>
      <c r="AQ960" s="223"/>
      <c r="AR960" s="62"/>
      <c r="AS960" s="62"/>
      <c r="AT960" s="62"/>
      <c r="AU960" s="62"/>
      <c r="AV960" s="62"/>
      <c r="AW960" s="62"/>
      <c r="AX960" s="62"/>
      <c r="AY960" s="62"/>
      <c r="AZ960" s="62"/>
      <c r="BA960" s="62"/>
      <c r="BB960" s="67"/>
      <c r="BN960" s="61"/>
      <c r="BZ960" s="61"/>
      <c r="CL960" s="61"/>
    </row>
    <row r="961" spans="2:90" ht="15" thickBot="1" x14ac:dyDescent="0.35">
      <c r="B961" s="228"/>
      <c r="C961" s="58"/>
      <c r="D961" s="58"/>
      <c r="E961" s="45" t="s">
        <v>160</v>
      </c>
      <c r="F961" s="235">
        <f>SUM(F954:F960)</f>
        <v>1135000</v>
      </c>
      <c r="G961" s="22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9"/>
      <c r="S961" s="231"/>
      <c r="T961" s="229"/>
      <c r="U961" s="229"/>
      <c r="V961" s="229"/>
      <c r="W961" s="229"/>
      <c r="X961" s="229"/>
      <c r="Y961" s="229"/>
      <c r="Z961" s="229"/>
      <c r="AA961" s="229"/>
      <c r="AB961" s="229"/>
      <c r="AC961" s="229"/>
      <c r="AD961" s="230"/>
      <c r="AE961" s="231"/>
      <c r="AF961" s="229"/>
      <c r="AG961" s="229"/>
      <c r="AH961" s="229"/>
      <c r="AI961" s="229"/>
      <c r="AJ961" s="229"/>
      <c r="AK961" s="229"/>
      <c r="AL961" s="229"/>
      <c r="AM961" s="229"/>
      <c r="AN961" s="229"/>
      <c r="AO961" s="229"/>
      <c r="AP961" s="230"/>
      <c r="AQ961" s="231"/>
      <c r="AR961" s="229"/>
      <c r="AS961" s="229"/>
      <c r="AT961" s="229"/>
      <c r="AU961" s="229"/>
      <c r="AV961" s="229"/>
      <c r="AW961" s="229"/>
      <c r="AX961" s="229"/>
      <c r="AY961" s="229"/>
      <c r="AZ961" s="229"/>
      <c r="BA961" s="229"/>
      <c r="BB961" s="230"/>
      <c r="BC961" s="58"/>
      <c r="BD961" s="58"/>
      <c r="BE961" s="58"/>
      <c r="BF961" s="58"/>
      <c r="BG961" s="58"/>
      <c r="BH961" s="58"/>
      <c r="BI961" s="58"/>
      <c r="BJ961" s="58"/>
      <c r="BK961" s="58"/>
      <c r="BL961" s="58"/>
      <c r="BM961" s="58"/>
      <c r="BN961" s="59"/>
      <c r="BO961" s="58"/>
      <c r="BP961" s="58"/>
      <c r="BQ961" s="58"/>
      <c r="BR961" s="58"/>
      <c r="BS961" s="58"/>
      <c r="BT961" s="58"/>
      <c r="BU961" s="58"/>
      <c r="BV961" s="58"/>
      <c r="BW961" s="58"/>
      <c r="BX961" s="58"/>
      <c r="BY961" s="58"/>
      <c r="BZ961" s="59"/>
      <c r="CA961" s="58"/>
      <c r="CB961" s="58"/>
      <c r="CC961" s="58"/>
      <c r="CD961" s="58"/>
      <c r="CE961" s="58"/>
      <c r="CF961" s="58"/>
      <c r="CG961" s="58"/>
      <c r="CH961" s="58"/>
      <c r="CI961" s="58"/>
      <c r="CJ961" s="58"/>
      <c r="CK961" s="58"/>
      <c r="CL961" s="59"/>
    </row>
    <row r="962" spans="2:90" x14ac:dyDescent="0.3">
      <c r="B962" s="220">
        <v>24</v>
      </c>
      <c r="C962" s="56" t="s">
        <v>517</v>
      </c>
      <c r="D962" s="56" t="s">
        <v>112</v>
      </c>
      <c r="E962" s="57"/>
      <c r="F962" s="295"/>
      <c r="G962" s="219"/>
      <c r="H962" s="60"/>
      <c r="I962" s="60"/>
      <c r="J962" s="60"/>
      <c r="K962" s="60"/>
      <c r="L962" s="62"/>
      <c r="M962" s="62"/>
      <c r="N962" s="62"/>
      <c r="O962" s="62"/>
      <c r="P962" s="62"/>
      <c r="Q962" s="62"/>
      <c r="R962" s="67"/>
      <c r="S962" s="223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7"/>
      <c r="AE962" s="221"/>
      <c r="AF962" s="56"/>
      <c r="AG962" s="56"/>
      <c r="AH962" s="56"/>
      <c r="AI962" s="56"/>
      <c r="AJ962" s="56"/>
      <c r="AK962" s="56"/>
      <c r="AL962" s="56"/>
      <c r="AM962" s="56"/>
      <c r="AN962" s="56"/>
      <c r="AO962" s="56"/>
      <c r="AP962" s="57"/>
      <c r="AQ962" s="221"/>
      <c r="AR962" s="56"/>
      <c r="AS962" s="56"/>
      <c r="AT962" s="56"/>
      <c r="AU962" s="56"/>
      <c r="AV962" s="56"/>
      <c r="AW962" s="56"/>
      <c r="AX962" s="56"/>
      <c r="AY962" s="56"/>
      <c r="AZ962" s="56"/>
      <c r="BA962" s="56"/>
      <c r="BB962" s="57"/>
      <c r="BC962" s="221"/>
      <c r="BD962" s="56"/>
      <c r="BE962" s="56"/>
      <c r="BF962" s="56"/>
      <c r="BG962" s="56"/>
      <c r="BH962" s="56"/>
      <c r="BI962" s="56"/>
      <c r="BJ962" s="56"/>
      <c r="BK962" s="56"/>
      <c r="BL962" s="56"/>
      <c r="BM962" s="56"/>
      <c r="BN962" s="57"/>
      <c r="BO962" s="219"/>
      <c r="BP962" s="60"/>
      <c r="BQ962" s="60"/>
      <c r="BR962" s="60"/>
      <c r="BS962" s="60"/>
      <c r="BT962" s="60"/>
      <c r="BU962" s="60"/>
      <c r="BV962" s="60"/>
      <c r="BW962" s="60"/>
      <c r="BX962" s="60"/>
      <c r="BY962" s="60"/>
      <c r="BZ962" s="61"/>
      <c r="CA962" s="219"/>
      <c r="CB962" s="60"/>
      <c r="CC962" s="60"/>
      <c r="CD962" s="60"/>
      <c r="CE962" s="60"/>
      <c r="CF962" s="60"/>
      <c r="CG962" s="60"/>
      <c r="CH962" s="60"/>
      <c r="CI962" s="60"/>
      <c r="CJ962" s="60"/>
      <c r="CK962" s="60"/>
      <c r="CL962" s="61"/>
    </row>
    <row r="963" spans="2:90" x14ac:dyDescent="0.3">
      <c r="B963" s="219"/>
      <c r="C963" s="60"/>
      <c r="D963" s="60"/>
      <c r="E963" s="61" t="s">
        <v>484</v>
      </c>
      <c r="F963" s="296">
        <v>156250</v>
      </c>
      <c r="G963" s="219"/>
      <c r="H963" s="60"/>
      <c r="I963" s="60"/>
      <c r="J963" s="60"/>
      <c r="K963" s="60"/>
      <c r="L963" s="62"/>
      <c r="M963" s="62"/>
      <c r="N963" s="62"/>
      <c r="O963" s="62"/>
      <c r="P963" s="62"/>
      <c r="Q963" s="62"/>
      <c r="R963" s="67"/>
      <c r="S963" s="223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7"/>
      <c r="AE963" s="223"/>
      <c r="AF963" s="62"/>
      <c r="AP963" s="61"/>
      <c r="AS963" s="63"/>
      <c r="AT963" s="63"/>
      <c r="AU963" s="63"/>
      <c r="AV963" s="63"/>
      <c r="AW963" s="63"/>
      <c r="AX963" s="63"/>
      <c r="AY963" s="63"/>
      <c r="AZ963" s="63"/>
      <c r="BA963" s="62"/>
      <c r="BB963" s="67"/>
      <c r="BC963" s="223"/>
      <c r="BD963" s="62"/>
      <c r="BE963" s="62"/>
      <c r="BF963" s="62"/>
      <c r="BG963" s="62"/>
      <c r="BH963" s="62"/>
      <c r="BI963" s="62"/>
      <c r="BJ963" s="62"/>
      <c r="BK963" s="62"/>
      <c r="BL963" s="62"/>
      <c r="BM963" s="62"/>
      <c r="BN963" s="67"/>
      <c r="BO963" s="219"/>
      <c r="BP963" s="60"/>
      <c r="BQ963" s="60"/>
      <c r="BR963" s="60"/>
      <c r="BS963" s="60"/>
      <c r="BT963" s="60"/>
      <c r="BU963" s="60"/>
      <c r="BV963" s="60"/>
      <c r="BW963" s="60"/>
      <c r="BX963" s="60"/>
      <c r="BY963" s="60"/>
      <c r="BZ963" s="61"/>
      <c r="CA963" s="219"/>
      <c r="CB963" s="60"/>
      <c r="CC963" s="60"/>
      <c r="CD963" s="60"/>
      <c r="CE963" s="60"/>
      <c r="CF963" s="60"/>
      <c r="CG963" s="60"/>
      <c r="CH963" s="60"/>
      <c r="CI963" s="60"/>
      <c r="CJ963" s="60"/>
      <c r="CK963" s="60"/>
      <c r="CL963" s="61"/>
    </row>
    <row r="964" spans="2:90" x14ac:dyDescent="0.3">
      <c r="B964" s="219"/>
      <c r="C964" s="60"/>
      <c r="D964" s="60"/>
      <c r="E964" s="61" t="s">
        <v>179</v>
      </c>
      <c r="F964" s="296"/>
      <c r="G964" s="219"/>
      <c r="H964" s="60"/>
      <c r="I964" s="60"/>
      <c r="J964" s="60"/>
      <c r="K964" s="60"/>
      <c r="L964" s="62"/>
      <c r="M964" s="62"/>
      <c r="N964" s="62"/>
      <c r="O964" s="62"/>
      <c r="P964" s="62"/>
      <c r="Q964" s="62"/>
      <c r="R964" s="67"/>
      <c r="S964" s="223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7"/>
      <c r="AE964" s="223"/>
      <c r="AF964" s="62"/>
      <c r="AP964" s="61"/>
      <c r="AS964" s="62"/>
      <c r="AT964" s="62"/>
      <c r="AU964" s="62"/>
      <c r="AV964" s="62"/>
      <c r="AW964" s="62"/>
      <c r="AX964" s="62"/>
      <c r="AY964" s="62"/>
      <c r="AZ964" s="62"/>
      <c r="BA964" s="63"/>
      <c r="BB964" s="224"/>
      <c r="BC964" s="223"/>
      <c r="BD964" s="62"/>
      <c r="BE964" s="62"/>
      <c r="BF964" s="62"/>
      <c r="BG964" s="62"/>
      <c r="BH964" s="62"/>
      <c r="BI964" s="62"/>
      <c r="BJ964" s="62"/>
      <c r="BK964" s="62"/>
      <c r="BL964" s="62"/>
      <c r="BM964" s="62"/>
      <c r="BN964" s="67"/>
      <c r="BO964" s="219"/>
      <c r="BP964" s="60"/>
      <c r="BQ964" s="60"/>
      <c r="BR964" s="60"/>
      <c r="BS964" s="60"/>
      <c r="BT964" s="60"/>
      <c r="BU964" s="60"/>
      <c r="BV964" s="60"/>
      <c r="BW964" s="60"/>
      <c r="BX964" s="60"/>
      <c r="BY964" s="60"/>
      <c r="BZ964" s="61"/>
      <c r="CA964" s="219"/>
      <c r="CB964" s="60"/>
      <c r="CC964" s="60"/>
      <c r="CD964" s="60"/>
      <c r="CE964" s="60"/>
      <c r="CF964" s="60"/>
      <c r="CG964" s="60"/>
      <c r="CH964" s="60"/>
      <c r="CI964" s="60"/>
      <c r="CJ964" s="60"/>
      <c r="CK964" s="60"/>
      <c r="CL964" s="61"/>
    </row>
    <row r="965" spans="2:90" x14ac:dyDescent="0.3">
      <c r="B965" s="219"/>
      <c r="C965" s="60"/>
      <c r="D965" s="60"/>
      <c r="E965" s="61" t="s">
        <v>170</v>
      </c>
      <c r="F965" s="296"/>
      <c r="G965" s="219"/>
      <c r="H965" s="60"/>
      <c r="I965" s="60"/>
      <c r="J965" s="60"/>
      <c r="K965" s="60"/>
      <c r="L965" s="62"/>
      <c r="M965" s="62"/>
      <c r="N965" s="62"/>
      <c r="O965" s="62"/>
      <c r="P965" s="62"/>
      <c r="Q965" s="62"/>
      <c r="R965" s="67"/>
      <c r="S965" s="223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7"/>
      <c r="AE965" s="223"/>
      <c r="AF965" s="62"/>
      <c r="AP965" s="61"/>
      <c r="AS965" s="62"/>
      <c r="AT965" s="62"/>
      <c r="AU965" s="62"/>
      <c r="AV965" s="62"/>
      <c r="AW965" s="62"/>
      <c r="AX965" s="62"/>
      <c r="AY965" s="62"/>
      <c r="AZ965" s="62"/>
      <c r="BA965" s="62"/>
      <c r="BB965" s="67"/>
      <c r="BC965" s="225"/>
      <c r="BD965" s="63"/>
      <c r="BE965" s="62"/>
      <c r="BF965" s="62"/>
      <c r="BG965" s="62"/>
      <c r="BH965" s="62"/>
      <c r="BI965" s="62"/>
      <c r="BJ965" s="62"/>
      <c r="BK965" s="62"/>
      <c r="BL965" s="62"/>
      <c r="BM965" s="62"/>
      <c r="BN965" s="67"/>
      <c r="BO965" s="219"/>
      <c r="BP965" s="60"/>
      <c r="BQ965" s="60"/>
      <c r="BR965" s="60"/>
      <c r="BS965" s="60"/>
      <c r="BT965" s="60"/>
      <c r="BU965" s="60"/>
      <c r="BV965" s="60"/>
      <c r="BW965" s="60"/>
      <c r="BX965" s="60"/>
      <c r="BY965" s="60"/>
      <c r="BZ965" s="61"/>
      <c r="CA965" s="219"/>
      <c r="CB965" s="60"/>
      <c r="CC965" s="60"/>
      <c r="CD965" s="60"/>
      <c r="CE965" s="60"/>
      <c r="CF965" s="60"/>
      <c r="CG965" s="60"/>
      <c r="CH965" s="60"/>
      <c r="CI965" s="60"/>
      <c r="CJ965" s="60"/>
      <c r="CK965" s="60"/>
      <c r="CL965" s="61"/>
    </row>
    <row r="966" spans="2:90" x14ac:dyDescent="0.3">
      <c r="B966" s="219"/>
      <c r="C966" s="62"/>
      <c r="D966" s="60"/>
      <c r="E966" s="61" t="s">
        <v>180</v>
      </c>
      <c r="F966" s="296">
        <v>5000</v>
      </c>
      <c r="G966" s="219"/>
      <c r="H966" s="60"/>
      <c r="I966" s="60"/>
      <c r="J966" s="60"/>
      <c r="K966" s="60"/>
      <c r="L966" s="62"/>
      <c r="M966" s="62"/>
      <c r="N966" s="62"/>
      <c r="O966" s="62"/>
      <c r="P966" s="62"/>
      <c r="Q966" s="62"/>
      <c r="R966" s="67"/>
      <c r="S966" s="223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7"/>
      <c r="AE966" s="223"/>
      <c r="AF966" s="62"/>
      <c r="AP966" s="61"/>
      <c r="AS966" s="62"/>
      <c r="AT966" s="62"/>
      <c r="AU966" s="62"/>
      <c r="AV966" s="62"/>
      <c r="AW966" s="62"/>
      <c r="AX966" s="62"/>
      <c r="AY966" s="62"/>
      <c r="AZ966" s="62"/>
      <c r="BA966" s="62"/>
      <c r="BB966" s="67"/>
      <c r="BC966" s="223"/>
      <c r="BD966" s="62"/>
      <c r="BE966" s="63"/>
      <c r="BF966" s="62"/>
      <c r="BG966" s="62"/>
      <c r="BH966" s="62"/>
      <c r="BI966" s="62"/>
      <c r="BJ966" s="62"/>
      <c r="BK966" s="62"/>
      <c r="BL966" s="62"/>
      <c r="BM966" s="62"/>
      <c r="BN966" s="67"/>
      <c r="BO966" s="219"/>
      <c r="BP966" s="60"/>
      <c r="BQ966" s="60"/>
      <c r="BR966" s="60"/>
      <c r="BS966" s="60"/>
      <c r="BT966" s="60"/>
      <c r="BU966" s="60"/>
      <c r="BV966" s="60"/>
      <c r="BW966" s="60"/>
      <c r="BX966" s="60"/>
      <c r="BY966" s="60"/>
      <c r="BZ966" s="61"/>
      <c r="CA966" s="219"/>
      <c r="CB966" s="60"/>
      <c r="CC966" s="60"/>
      <c r="CD966" s="60"/>
      <c r="CE966" s="60"/>
      <c r="CF966" s="60"/>
      <c r="CG966" s="60"/>
      <c r="CH966" s="60"/>
      <c r="CI966" s="60"/>
      <c r="CJ966" s="60"/>
      <c r="CK966" s="60"/>
      <c r="CL966" s="61"/>
    </row>
    <row r="967" spans="2:90" x14ac:dyDescent="0.3">
      <c r="B967" s="219"/>
      <c r="C967" s="62" t="s">
        <v>267</v>
      </c>
      <c r="D967" s="60" t="s">
        <v>113</v>
      </c>
      <c r="E967" s="61"/>
      <c r="F967" s="297"/>
      <c r="G967" s="219"/>
      <c r="H967" s="60"/>
      <c r="I967" s="60"/>
      <c r="J967" s="60"/>
      <c r="K967" s="60"/>
      <c r="L967" s="62"/>
      <c r="M967" s="62"/>
      <c r="N967" s="62"/>
      <c r="O967" s="62"/>
      <c r="P967" s="62"/>
      <c r="Q967" s="62"/>
      <c r="R967" s="67"/>
      <c r="S967" s="223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7"/>
      <c r="AE967" s="223"/>
      <c r="AF967" s="62"/>
      <c r="AP967" s="61"/>
      <c r="AS967" s="62"/>
      <c r="AT967" s="62"/>
      <c r="AU967" s="62"/>
      <c r="AV967" s="62"/>
      <c r="AW967" s="62"/>
      <c r="AX967" s="62"/>
      <c r="AY967" s="62"/>
      <c r="AZ967" s="62"/>
      <c r="BA967" s="62"/>
      <c r="BB967" s="67"/>
      <c r="BC967" s="223"/>
      <c r="BD967" s="62"/>
      <c r="BE967" s="62"/>
      <c r="BF967" s="62"/>
      <c r="BG967" s="62"/>
      <c r="BH967" s="62"/>
      <c r="BI967" s="62"/>
      <c r="BJ967" s="62"/>
      <c r="BK967" s="62"/>
      <c r="BL967" s="62"/>
      <c r="BM967" s="62"/>
      <c r="BN967" s="67"/>
      <c r="BO967" s="219"/>
      <c r="BP967" s="60"/>
      <c r="BQ967" s="60"/>
      <c r="BR967" s="60"/>
      <c r="BS967" s="60"/>
      <c r="BT967" s="60"/>
      <c r="BU967" s="60"/>
      <c r="BV967" s="60"/>
      <c r="BW967" s="60"/>
      <c r="BX967" s="60"/>
      <c r="BY967" s="60"/>
      <c r="BZ967" s="61"/>
      <c r="CA967" s="219"/>
      <c r="CB967" s="60"/>
      <c r="CC967" s="60"/>
      <c r="CD967" s="60"/>
      <c r="CE967" s="60"/>
      <c r="CF967" s="60"/>
      <c r="CG967" s="60"/>
      <c r="CH967" s="60"/>
      <c r="CI967" s="60"/>
      <c r="CJ967" s="60"/>
      <c r="CK967" s="60"/>
      <c r="CL967" s="61"/>
    </row>
    <row r="968" spans="2:90" x14ac:dyDescent="0.3">
      <c r="B968" s="219"/>
      <c r="C968" s="60" t="s">
        <v>485</v>
      </c>
      <c r="D968" s="60"/>
      <c r="E968" s="61" t="s">
        <v>486</v>
      </c>
      <c r="F968" s="217">
        <v>3000000</v>
      </c>
      <c r="G968" s="219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1"/>
      <c r="U968" s="62"/>
      <c r="V968" s="62"/>
      <c r="W968" s="62"/>
      <c r="X968" s="62"/>
      <c r="Y968" s="62"/>
      <c r="Z968" s="62"/>
      <c r="AA968" s="62"/>
      <c r="AB968" s="62"/>
      <c r="AC968" s="62"/>
      <c r="AD968" s="67"/>
      <c r="AE968" s="223"/>
      <c r="AF968" s="62"/>
      <c r="AP968" s="61"/>
      <c r="AS968" s="62"/>
      <c r="AT968" s="62"/>
      <c r="AU968" s="62"/>
      <c r="AV968" s="62"/>
      <c r="AW968" s="62"/>
      <c r="AX968" s="62"/>
      <c r="AY968" s="62"/>
      <c r="AZ968" s="62"/>
      <c r="BA968" s="62"/>
      <c r="BB968" s="67"/>
      <c r="BC968" s="223"/>
      <c r="BD968" s="62"/>
      <c r="BE968" s="62"/>
      <c r="BF968" s="226"/>
      <c r="BG968" s="226"/>
      <c r="BH968" s="226"/>
      <c r="BI968" s="226"/>
      <c r="BJ968" s="226"/>
      <c r="BK968" s="226"/>
      <c r="BL968" s="226"/>
      <c r="BM968" s="226"/>
      <c r="BN968" s="227"/>
      <c r="BZ968" s="61"/>
      <c r="CL968" s="61"/>
    </row>
    <row r="969" spans="2:90" x14ac:dyDescent="0.3">
      <c r="B969" s="219"/>
      <c r="C969" s="60" t="s">
        <v>487</v>
      </c>
      <c r="D969" s="60"/>
      <c r="E969" s="61"/>
      <c r="F969" s="217"/>
      <c r="G969" s="219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1"/>
      <c r="AD969" s="61"/>
      <c r="AE969" s="223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7"/>
      <c r="AQ969" s="223"/>
      <c r="AR969" s="62"/>
      <c r="AS969" s="62"/>
      <c r="AT969" s="62"/>
      <c r="AU969" s="62"/>
      <c r="AV969" s="62"/>
      <c r="AW969" s="62"/>
      <c r="AX969" s="62"/>
      <c r="AY969" s="62"/>
      <c r="AZ969" s="62"/>
      <c r="BA969" s="62"/>
      <c r="BB969" s="67"/>
      <c r="BC969" s="223"/>
      <c r="BD969" s="62"/>
      <c r="BE969" s="62"/>
      <c r="BF969" s="62"/>
      <c r="BG969" s="62"/>
      <c r="BH969" s="62"/>
      <c r="BI969" s="62"/>
      <c r="BJ969" s="62"/>
      <c r="BK969" s="62"/>
      <c r="BL969" s="62"/>
      <c r="BM969" s="62"/>
      <c r="BN969" s="67"/>
      <c r="BZ969" s="61"/>
      <c r="CL969" s="61"/>
    </row>
    <row r="970" spans="2:90" x14ac:dyDescent="0.3">
      <c r="B970" s="219"/>
      <c r="C970" s="60" t="s">
        <v>488</v>
      </c>
      <c r="D970" s="60"/>
      <c r="E970" s="61"/>
      <c r="F970" s="217"/>
      <c r="G970" s="219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1"/>
      <c r="AD970" s="61"/>
      <c r="AE970" s="223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7"/>
      <c r="AQ970" s="223"/>
      <c r="AR970" s="62"/>
      <c r="AS970" s="62"/>
      <c r="AT970" s="62"/>
      <c r="AU970" s="62"/>
      <c r="AV970" s="62"/>
      <c r="AW970" s="62"/>
      <c r="AX970" s="62"/>
      <c r="AY970" s="62"/>
      <c r="AZ970" s="62"/>
      <c r="BA970" s="62"/>
      <c r="BB970" s="67"/>
      <c r="BC970" s="223"/>
      <c r="BD970" s="62"/>
      <c r="BE970" s="62"/>
      <c r="BF970" s="62"/>
      <c r="BG970" s="62"/>
      <c r="BH970" s="62"/>
      <c r="BI970" s="62"/>
      <c r="BJ970" s="62"/>
      <c r="BK970" s="62"/>
      <c r="BL970" s="62"/>
      <c r="BM970" s="62"/>
      <c r="BN970" s="67"/>
      <c r="BZ970" s="61"/>
      <c r="CL970" s="61"/>
    </row>
    <row r="971" spans="2:90" ht="15" thickBot="1" x14ac:dyDescent="0.35">
      <c r="B971" s="228"/>
      <c r="C971" s="58"/>
      <c r="D971" s="58"/>
      <c r="E971" s="45" t="s">
        <v>160</v>
      </c>
      <c r="F971" s="235">
        <f>SUM(F964:F970)</f>
        <v>3005000</v>
      </c>
      <c r="G971" s="22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9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9"/>
      <c r="AE971" s="231"/>
      <c r="AF971" s="229"/>
      <c r="AG971" s="229"/>
      <c r="AH971" s="229"/>
      <c r="AI971" s="229"/>
      <c r="AJ971" s="229"/>
      <c r="AK971" s="229"/>
      <c r="AL971" s="229"/>
      <c r="AM971" s="229"/>
      <c r="AN971" s="229"/>
      <c r="AO971" s="229"/>
      <c r="AP971" s="230"/>
      <c r="AQ971" s="231"/>
      <c r="AR971" s="229"/>
      <c r="AS971" s="229"/>
      <c r="AT971" s="229"/>
      <c r="AU971" s="229"/>
      <c r="AV971" s="229"/>
      <c r="AW971" s="229"/>
      <c r="AX971" s="229"/>
      <c r="AY971" s="229"/>
      <c r="AZ971" s="229"/>
      <c r="BA971" s="229"/>
      <c r="BB971" s="230"/>
      <c r="BC971" s="231"/>
      <c r="BD971" s="229"/>
      <c r="BE971" s="229"/>
      <c r="BF971" s="229"/>
      <c r="BG971" s="229"/>
      <c r="BH971" s="229"/>
      <c r="BI971" s="229"/>
      <c r="BJ971" s="229"/>
      <c r="BK971" s="229"/>
      <c r="BL971" s="229"/>
      <c r="BM971" s="229"/>
      <c r="BN971" s="230"/>
      <c r="BO971" s="58"/>
      <c r="BP971" s="58"/>
      <c r="BQ971" s="58"/>
      <c r="BR971" s="58"/>
      <c r="BS971" s="58"/>
      <c r="BT971" s="58"/>
      <c r="BU971" s="58"/>
      <c r="BV971" s="58"/>
      <c r="BW971" s="58"/>
      <c r="BX971" s="58"/>
      <c r="BY971" s="58"/>
      <c r="BZ971" s="59"/>
      <c r="CA971" s="58"/>
      <c r="CB971" s="58"/>
      <c r="CC971" s="58"/>
      <c r="CD971" s="58"/>
      <c r="CE971" s="58"/>
      <c r="CF971" s="58"/>
      <c r="CG971" s="58"/>
      <c r="CH971" s="58"/>
      <c r="CI971" s="58"/>
      <c r="CJ971" s="58"/>
      <c r="CK971" s="58"/>
      <c r="CL971" s="59"/>
    </row>
    <row r="972" spans="2:90" x14ac:dyDescent="0.3">
      <c r="B972" s="220">
        <v>25</v>
      </c>
      <c r="C972" s="56" t="s">
        <v>518</v>
      </c>
      <c r="D972" s="56" t="s">
        <v>112</v>
      </c>
      <c r="E972" s="57"/>
      <c r="F972" s="295"/>
      <c r="G972" s="219"/>
      <c r="H972" s="60"/>
      <c r="I972" s="60"/>
      <c r="J972" s="60"/>
      <c r="K972" s="60"/>
      <c r="L972" s="62"/>
      <c r="M972" s="62"/>
      <c r="N972" s="62"/>
      <c r="O972" s="62"/>
      <c r="P972" s="62"/>
      <c r="Q972" s="62"/>
      <c r="R972" s="67"/>
      <c r="S972" s="221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7"/>
      <c r="AE972" s="221"/>
      <c r="AF972" s="56"/>
      <c r="AG972" s="56"/>
      <c r="AH972" s="56"/>
      <c r="AI972" s="56"/>
      <c r="AJ972" s="56"/>
      <c r="AK972" s="56"/>
      <c r="AL972" s="56"/>
      <c r="AM972" s="56"/>
      <c r="AN972" s="56"/>
      <c r="AO972" s="56"/>
      <c r="AP972" s="57"/>
      <c r="AQ972" s="221"/>
      <c r="AR972" s="56"/>
      <c r="AS972" s="56"/>
      <c r="AT972" s="56"/>
      <c r="AU972" s="56"/>
      <c r="AV972" s="56"/>
      <c r="AW972" s="56"/>
      <c r="AX972" s="56"/>
      <c r="AY972" s="56"/>
      <c r="AZ972" s="56"/>
      <c r="BA972" s="56"/>
      <c r="BB972" s="57"/>
      <c r="BC972" s="223"/>
      <c r="BD972" s="60"/>
      <c r="BE972" s="60"/>
      <c r="BF972" s="60"/>
      <c r="BG972" s="60"/>
      <c r="BH972" s="60"/>
      <c r="BI972" s="60"/>
      <c r="BJ972" s="60"/>
      <c r="BK972" s="60"/>
      <c r="BL972" s="60"/>
      <c r="BM972" s="60"/>
      <c r="BN972" s="61"/>
      <c r="BO972" s="219"/>
      <c r="BP972" s="60"/>
      <c r="BQ972" s="60"/>
      <c r="BR972" s="60"/>
      <c r="BS972" s="60"/>
      <c r="BT972" s="60"/>
      <c r="BU972" s="60"/>
      <c r="BV972" s="60"/>
      <c r="BW972" s="60"/>
      <c r="BX972" s="60"/>
      <c r="BY972" s="60"/>
      <c r="BZ972" s="61"/>
      <c r="CA972" s="219"/>
      <c r="CB972" s="60"/>
      <c r="CC972" s="60"/>
      <c r="CD972" s="60"/>
      <c r="CE972" s="60"/>
      <c r="CF972" s="60"/>
      <c r="CG972" s="60"/>
      <c r="CH972" s="60"/>
      <c r="CI972" s="60"/>
      <c r="CJ972" s="60"/>
      <c r="CK972" s="60"/>
      <c r="CL972" s="61"/>
    </row>
    <row r="973" spans="2:90" x14ac:dyDescent="0.3">
      <c r="B973" s="219"/>
      <c r="C973" s="60"/>
      <c r="D973" s="60"/>
      <c r="E973" s="61" t="s">
        <v>484</v>
      </c>
      <c r="F973" s="296">
        <v>250000</v>
      </c>
      <c r="G973" s="219"/>
      <c r="H973" s="60"/>
      <c r="I973" s="60"/>
      <c r="J973" s="60"/>
      <c r="K973" s="60"/>
      <c r="L973" s="62"/>
      <c r="M973" s="62"/>
      <c r="N973" s="62"/>
      <c r="O973" s="62"/>
      <c r="P973" s="62"/>
      <c r="Q973" s="62"/>
      <c r="R973" s="67"/>
      <c r="S973" s="223"/>
      <c r="T973" s="62"/>
      <c r="AD973" s="61"/>
      <c r="AG973" s="63"/>
      <c r="AH973" s="63"/>
      <c r="AI973" s="63"/>
      <c r="AJ973" s="63"/>
      <c r="AK973" s="63"/>
      <c r="AL973" s="63"/>
      <c r="AM973" s="63"/>
      <c r="AN973" s="63"/>
      <c r="AO973" s="62"/>
      <c r="AP973" s="67"/>
      <c r="AQ973" s="223"/>
      <c r="AR973" s="62"/>
      <c r="AS973" s="62"/>
      <c r="AT973" s="62"/>
      <c r="AU973" s="62"/>
      <c r="AV973" s="62"/>
      <c r="AW973" s="62"/>
      <c r="AX973" s="62"/>
      <c r="AY973" s="62"/>
      <c r="AZ973" s="62"/>
      <c r="BA973" s="62"/>
      <c r="BB973" s="67"/>
      <c r="BC973" s="223"/>
      <c r="BD973" s="60"/>
      <c r="BE973" s="60"/>
      <c r="BF973" s="60"/>
      <c r="BG973" s="60"/>
      <c r="BH973" s="60"/>
      <c r="BI973" s="60"/>
      <c r="BJ973" s="60"/>
      <c r="BK973" s="60"/>
      <c r="BL973" s="60"/>
      <c r="BM973" s="60"/>
      <c r="BN973" s="61"/>
      <c r="BO973" s="219"/>
      <c r="BP973" s="60"/>
      <c r="BQ973" s="60"/>
      <c r="BR973" s="60"/>
      <c r="BS973" s="60"/>
      <c r="BT973" s="60"/>
      <c r="BU973" s="60"/>
      <c r="BV973" s="60"/>
      <c r="BW973" s="60"/>
      <c r="BX973" s="60"/>
      <c r="BY973" s="60"/>
      <c r="BZ973" s="61"/>
      <c r="CA973" s="219"/>
      <c r="CB973" s="60"/>
      <c r="CC973" s="60"/>
      <c r="CD973" s="60"/>
      <c r="CE973" s="60"/>
      <c r="CF973" s="60"/>
      <c r="CG973" s="60"/>
      <c r="CH973" s="60"/>
      <c r="CI973" s="60"/>
      <c r="CJ973" s="60"/>
      <c r="CK973" s="60"/>
      <c r="CL973" s="61"/>
    </row>
    <row r="974" spans="2:90" x14ac:dyDescent="0.3">
      <c r="B974" s="219"/>
      <c r="C974" s="60"/>
      <c r="D974" s="60"/>
      <c r="E974" s="61" t="s">
        <v>179</v>
      </c>
      <c r="F974" s="296"/>
      <c r="G974" s="219"/>
      <c r="H974" s="60"/>
      <c r="I974" s="60"/>
      <c r="J974" s="60"/>
      <c r="K974" s="60"/>
      <c r="L974" s="62"/>
      <c r="M974" s="62"/>
      <c r="N974" s="62"/>
      <c r="O974" s="62"/>
      <c r="P974" s="62"/>
      <c r="Q974" s="62"/>
      <c r="R974" s="67"/>
      <c r="S974" s="223"/>
      <c r="T974" s="62"/>
      <c r="AD974" s="61"/>
      <c r="AG974" s="62"/>
      <c r="AH974" s="62"/>
      <c r="AI974" s="62"/>
      <c r="AJ974" s="62"/>
      <c r="AK974" s="62"/>
      <c r="AL974" s="62"/>
      <c r="AM974" s="62"/>
      <c r="AN974" s="62"/>
      <c r="AO974" s="63"/>
      <c r="AP974" s="224"/>
      <c r="AQ974" s="223"/>
      <c r="AR974" s="62"/>
      <c r="AS974" s="62"/>
      <c r="AT974" s="62"/>
      <c r="AU974" s="62"/>
      <c r="AV974" s="62"/>
      <c r="AW974" s="62"/>
      <c r="AX974" s="62"/>
      <c r="AY974" s="62"/>
      <c r="AZ974" s="62"/>
      <c r="BA974" s="62"/>
      <c r="BB974" s="67"/>
      <c r="BC974" s="223"/>
      <c r="BD974" s="60"/>
      <c r="BE974" s="60"/>
      <c r="BF974" s="60"/>
      <c r="BG974" s="60"/>
      <c r="BH974" s="60"/>
      <c r="BI974" s="60"/>
      <c r="BJ974" s="60"/>
      <c r="BK974" s="60"/>
      <c r="BL974" s="60"/>
      <c r="BM974" s="60"/>
      <c r="BN974" s="61"/>
      <c r="BO974" s="219"/>
      <c r="BP974" s="60"/>
      <c r="BQ974" s="60"/>
      <c r="BR974" s="60"/>
      <c r="BS974" s="60"/>
      <c r="BT974" s="60"/>
      <c r="BU974" s="60"/>
      <c r="BV974" s="60"/>
      <c r="BW974" s="60"/>
      <c r="BX974" s="60"/>
      <c r="BY974" s="60"/>
      <c r="BZ974" s="61"/>
      <c r="CA974" s="219"/>
      <c r="CB974" s="60"/>
      <c r="CC974" s="60"/>
      <c r="CD974" s="60"/>
      <c r="CE974" s="60"/>
      <c r="CF974" s="60"/>
      <c r="CG974" s="60"/>
      <c r="CH974" s="60"/>
      <c r="CI974" s="60"/>
      <c r="CJ974" s="60"/>
      <c r="CK974" s="60"/>
      <c r="CL974" s="61"/>
    </row>
    <row r="975" spans="2:90" x14ac:dyDescent="0.3">
      <c r="B975" s="219"/>
      <c r="C975" s="60"/>
      <c r="D975" s="60"/>
      <c r="E975" s="61" t="s">
        <v>170</v>
      </c>
      <c r="F975" s="296"/>
      <c r="G975" s="219"/>
      <c r="H975" s="60"/>
      <c r="I975" s="60"/>
      <c r="J975" s="60"/>
      <c r="K975" s="60"/>
      <c r="L975" s="62"/>
      <c r="M975" s="62"/>
      <c r="N975" s="62"/>
      <c r="O975" s="62"/>
      <c r="P975" s="62"/>
      <c r="Q975" s="62"/>
      <c r="R975" s="67"/>
      <c r="S975" s="223"/>
      <c r="T975" s="62"/>
      <c r="AD975" s="61"/>
      <c r="AG975" s="62"/>
      <c r="AH975" s="62"/>
      <c r="AI975" s="62"/>
      <c r="AJ975" s="62"/>
      <c r="AK975" s="62"/>
      <c r="AL975" s="62"/>
      <c r="AM975" s="62"/>
      <c r="AN975" s="62"/>
      <c r="AO975" s="62"/>
      <c r="AP975" s="67"/>
      <c r="AQ975" s="225"/>
      <c r="AR975" s="63"/>
      <c r="AS975" s="62"/>
      <c r="AT975" s="62"/>
      <c r="AU975" s="62"/>
      <c r="AV975" s="62"/>
      <c r="AW975" s="62"/>
      <c r="AX975" s="62"/>
      <c r="AY975" s="62"/>
      <c r="AZ975" s="62"/>
      <c r="BA975" s="62"/>
      <c r="BB975" s="67"/>
      <c r="BC975" s="223"/>
      <c r="BD975" s="60"/>
      <c r="BE975" s="60"/>
      <c r="BF975" s="60"/>
      <c r="BG975" s="60"/>
      <c r="BH975" s="60"/>
      <c r="BI975" s="60"/>
      <c r="BJ975" s="60"/>
      <c r="BK975" s="60"/>
      <c r="BL975" s="60"/>
      <c r="BM975" s="60"/>
      <c r="BN975" s="61"/>
      <c r="BO975" s="219"/>
      <c r="BP975" s="60"/>
      <c r="BQ975" s="60"/>
      <c r="BR975" s="60"/>
      <c r="BS975" s="60"/>
      <c r="BT975" s="60"/>
      <c r="BU975" s="60"/>
      <c r="BV975" s="60"/>
      <c r="BW975" s="60"/>
      <c r="BX975" s="60"/>
      <c r="BY975" s="60"/>
      <c r="BZ975" s="61"/>
      <c r="CA975" s="219"/>
      <c r="CB975" s="60"/>
      <c r="CC975" s="60"/>
      <c r="CD975" s="60"/>
      <c r="CE975" s="60"/>
      <c r="CF975" s="60"/>
      <c r="CG975" s="60"/>
      <c r="CH975" s="60"/>
      <c r="CI975" s="60"/>
      <c r="CJ975" s="60"/>
      <c r="CK975" s="60"/>
      <c r="CL975" s="61"/>
    </row>
    <row r="976" spans="2:90" x14ac:dyDescent="0.3">
      <c r="B976" s="219"/>
      <c r="C976" s="62"/>
      <c r="D976" s="60"/>
      <c r="E976" s="61" t="s">
        <v>180</v>
      </c>
      <c r="F976" s="296">
        <v>5000</v>
      </c>
      <c r="G976" s="219"/>
      <c r="H976" s="60"/>
      <c r="I976" s="60"/>
      <c r="J976" s="60"/>
      <c r="K976" s="60"/>
      <c r="L976" s="62"/>
      <c r="M976" s="62"/>
      <c r="N976" s="62"/>
      <c r="O976" s="62"/>
      <c r="P976" s="62"/>
      <c r="Q976" s="62"/>
      <c r="R976" s="67"/>
      <c r="S976" s="223"/>
      <c r="T976" s="62"/>
      <c r="AD976" s="61"/>
      <c r="AG976" s="62"/>
      <c r="AH976" s="62"/>
      <c r="AI976" s="62"/>
      <c r="AJ976" s="62"/>
      <c r="AK976" s="62"/>
      <c r="AL976" s="62"/>
      <c r="AM976" s="62"/>
      <c r="AN976" s="62"/>
      <c r="AO976" s="62"/>
      <c r="AP976" s="67"/>
      <c r="AQ976" s="223"/>
      <c r="AR976" s="62"/>
      <c r="AS976" s="63"/>
      <c r="AT976" s="62"/>
      <c r="AU976" s="62"/>
      <c r="AV976" s="62"/>
      <c r="AW976" s="62"/>
      <c r="AX976" s="62"/>
      <c r="AY976" s="62"/>
      <c r="AZ976" s="62"/>
      <c r="BA976" s="62"/>
      <c r="BB976" s="67"/>
      <c r="BC976" s="223"/>
      <c r="BD976" s="60"/>
      <c r="BE976" s="60"/>
      <c r="BF976" s="60"/>
      <c r="BG976" s="60"/>
      <c r="BH976" s="60"/>
      <c r="BI976" s="60"/>
      <c r="BJ976" s="60"/>
      <c r="BK976" s="60"/>
      <c r="BL976" s="60"/>
      <c r="BM976" s="60"/>
      <c r="BN976" s="61"/>
      <c r="BO976" s="219"/>
      <c r="BP976" s="60"/>
      <c r="BQ976" s="60"/>
      <c r="BR976" s="60"/>
      <c r="BS976" s="60"/>
      <c r="BT976" s="60"/>
      <c r="BU976" s="60"/>
      <c r="BV976" s="60"/>
      <c r="BW976" s="60"/>
      <c r="BX976" s="60"/>
      <c r="BY976" s="60"/>
      <c r="BZ976" s="61"/>
      <c r="CA976" s="219"/>
      <c r="CB976" s="60"/>
      <c r="CC976" s="60"/>
      <c r="CD976" s="60"/>
      <c r="CE976" s="60"/>
      <c r="CF976" s="60"/>
      <c r="CG976" s="60"/>
      <c r="CH976" s="60"/>
      <c r="CI976" s="60"/>
      <c r="CJ976" s="60"/>
      <c r="CK976" s="60"/>
      <c r="CL976" s="61"/>
    </row>
    <row r="977" spans="2:90" x14ac:dyDescent="0.3">
      <c r="B977" s="219"/>
      <c r="C977" s="62" t="s">
        <v>267</v>
      </c>
      <c r="D977" s="60" t="s">
        <v>113</v>
      </c>
      <c r="E977" s="61"/>
      <c r="F977" s="297"/>
      <c r="G977" s="219"/>
      <c r="H977" s="60"/>
      <c r="I977" s="60"/>
      <c r="J977" s="60"/>
      <c r="K977" s="60"/>
      <c r="L977" s="62"/>
      <c r="M977" s="62"/>
      <c r="N977" s="62"/>
      <c r="O977" s="62"/>
      <c r="P977" s="62"/>
      <c r="Q977" s="62"/>
      <c r="R977" s="67"/>
      <c r="S977" s="223"/>
      <c r="T977" s="62"/>
      <c r="AD977" s="61"/>
      <c r="AG977" s="62"/>
      <c r="AH977" s="62"/>
      <c r="AI977" s="62"/>
      <c r="AJ977" s="62"/>
      <c r="AK977" s="62"/>
      <c r="AL977" s="62"/>
      <c r="AM977" s="62"/>
      <c r="AN977" s="62"/>
      <c r="AO977" s="62"/>
      <c r="AP977" s="67"/>
      <c r="AQ977" s="223"/>
      <c r="AR977" s="62"/>
      <c r="AS977" s="62"/>
      <c r="AT977" s="62"/>
      <c r="AU977" s="62"/>
      <c r="AV977" s="62"/>
      <c r="AW977" s="62"/>
      <c r="AX977" s="62"/>
      <c r="AY977" s="62"/>
      <c r="AZ977" s="62"/>
      <c r="BA977" s="62"/>
      <c r="BB977" s="67"/>
      <c r="BC977" s="223"/>
      <c r="BD977" s="60"/>
      <c r="BE977" s="60"/>
      <c r="BF977" s="60"/>
      <c r="BG977" s="60"/>
      <c r="BH977" s="60"/>
      <c r="BI977" s="60"/>
      <c r="BJ977" s="60"/>
      <c r="BK977" s="60"/>
      <c r="BL977" s="60"/>
      <c r="BM977" s="60"/>
      <c r="BN977" s="61"/>
      <c r="BO977" s="219"/>
      <c r="BP977" s="60"/>
      <c r="BQ977" s="60"/>
      <c r="BR977" s="60"/>
      <c r="BS977" s="60"/>
      <c r="BT977" s="60"/>
      <c r="BU977" s="60"/>
      <c r="BV977" s="60"/>
      <c r="BW977" s="60"/>
      <c r="BX977" s="60"/>
      <c r="BY977" s="60"/>
      <c r="BZ977" s="61"/>
      <c r="CA977" s="219"/>
      <c r="CB977" s="60"/>
      <c r="CC977" s="60"/>
      <c r="CD977" s="60"/>
      <c r="CE977" s="60"/>
      <c r="CF977" s="60"/>
      <c r="CG977" s="60"/>
      <c r="CH977" s="60"/>
      <c r="CI977" s="60"/>
      <c r="CJ977" s="60"/>
      <c r="CK977" s="60"/>
      <c r="CL977" s="61"/>
    </row>
    <row r="978" spans="2:90" x14ac:dyDescent="0.3">
      <c r="B978" s="219"/>
      <c r="C978" s="60" t="s">
        <v>485</v>
      </c>
      <c r="D978" s="60"/>
      <c r="E978" s="61" t="s">
        <v>486</v>
      </c>
      <c r="F978" s="217">
        <v>4880000</v>
      </c>
      <c r="G978" s="219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1"/>
      <c r="S978" s="223"/>
      <c r="T978" s="62"/>
      <c r="AD978" s="61"/>
      <c r="AG978" s="62"/>
      <c r="AH978" s="62"/>
      <c r="AI978" s="62"/>
      <c r="AJ978" s="62"/>
      <c r="AK978" s="62"/>
      <c r="AL978" s="62"/>
      <c r="AM978" s="62"/>
      <c r="AN978" s="62"/>
      <c r="AO978" s="62"/>
      <c r="AP978" s="67"/>
      <c r="AQ978" s="223"/>
      <c r="AR978" s="62"/>
      <c r="AS978" s="62"/>
      <c r="AT978" s="226"/>
      <c r="AU978" s="226"/>
      <c r="AV978" s="226"/>
      <c r="AW978" s="226"/>
      <c r="AX978" s="226"/>
      <c r="AY978" s="226"/>
      <c r="AZ978" s="226"/>
      <c r="BA978" s="226"/>
      <c r="BB978" s="227"/>
      <c r="BN978" s="61"/>
      <c r="BZ978" s="61"/>
      <c r="CL978" s="61"/>
    </row>
    <row r="979" spans="2:90" x14ac:dyDescent="0.3">
      <c r="B979" s="219"/>
      <c r="C979" s="60" t="s">
        <v>487</v>
      </c>
      <c r="D979" s="60"/>
      <c r="E979" s="61"/>
      <c r="F979" s="217"/>
      <c r="G979" s="219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1"/>
      <c r="S979" s="223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7"/>
      <c r="AE979" s="223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7"/>
      <c r="AQ979" s="223"/>
      <c r="AR979" s="62"/>
      <c r="AS979" s="62"/>
      <c r="AT979" s="62"/>
      <c r="AU979" s="62"/>
      <c r="AV979" s="62"/>
      <c r="AW979" s="62"/>
      <c r="AX979" s="62"/>
      <c r="AY979" s="62"/>
      <c r="AZ979" s="62"/>
      <c r="BA979" s="62"/>
      <c r="BB979" s="67"/>
      <c r="BN979" s="61"/>
      <c r="BZ979" s="61"/>
      <c r="CL979" s="61"/>
    </row>
    <row r="980" spans="2:90" x14ac:dyDescent="0.3">
      <c r="B980" s="219"/>
      <c r="C980" s="60" t="s">
        <v>488</v>
      </c>
      <c r="D980" s="60"/>
      <c r="E980" s="61"/>
      <c r="F980" s="217"/>
      <c r="G980" s="219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1"/>
      <c r="S980" s="223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7"/>
      <c r="AE980" s="223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7"/>
      <c r="AQ980" s="223"/>
      <c r="AR980" s="62"/>
      <c r="AS980" s="62"/>
      <c r="AT980" s="62"/>
      <c r="AU980" s="62"/>
      <c r="AV980" s="62"/>
      <c r="AW980" s="62"/>
      <c r="AX980" s="62"/>
      <c r="AY980" s="62"/>
      <c r="AZ980" s="62"/>
      <c r="BA980" s="62"/>
      <c r="BB980" s="67"/>
      <c r="BN980" s="61"/>
      <c r="BZ980" s="61"/>
      <c r="CL980" s="61"/>
    </row>
    <row r="981" spans="2:90" ht="15" thickBot="1" x14ac:dyDescent="0.35">
      <c r="B981" s="228"/>
      <c r="C981" s="58"/>
      <c r="D981" s="58"/>
      <c r="E981" s="45" t="s">
        <v>160</v>
      </c>
      <c r="F981" s="235">
        <f>SUM(F974:F980)</f>
        <v>4885000</v>
      </c>
      <c r="G981" s="22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9"/>
      <c r="S981" s="231"/>
      <c r="T981" s="229"/>
      <c r="U981" s="229"/>
      <c r="V981" s="229"/>
      <c r="W981" s="229"/>
      <c r="X981" s="229"/>
      <c r="Y981" s="229"/>
      <c r="Z981" s="229"/>
      <c r="AA981" s="229"/>
      <c r="AB981" s="229"/>
      <c r="AC981" s="229"/>
      <c r="AD981" s="230"/>
      <c r="AE981" s="231"/>
      <c r="AF981" s="229"/>
      <c r="AG981" s="229"/>
      <c r="AH981" s="229"/>
      <c r="AI981" s="229"/>
      <c r="AJ981" s="229"/>
      <c r="AK981" s="229"/>
      <c r="AL981" s="229"/>
      <c r="AM981" s="229"/>
      <c r="AN981" s="229"/>
      <c r="AO981" s="229"/>
      <c r="AP981" s="230"/>
      <c r="AQ981" s="231"/>
      <c r="AR981" s="229"/>
      <c r="AS981" s="229"/>
      <c r="AT981" s="229"/>
      <c r="AU981" s="229"/>
      <c r="AV981" s="229"/>
      <c r="AW981" s="229"/>
      <c r="AX981" s="229"/>
      <c r="AY981" s="229"/>
      <c r="AZ981" s="229"/>
      <c r="BA981" s="229"/>
      <c r="BB981" s="230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  <c r="BM981" s="58"/>
      <c r="BN981" s="59"/>
      <c r="BO981" s="58"/>
      <c r="BP981" s="58"/>
      <c r="BQ981" s="58"/>
      <c r="BR981" s="58"/>
      <c r="BS981" s="58"/>
      <c r="BT981" s="58"/>
      <c r="BU981" s="58"/>
      <c r="BV981" s="58"/>
      <c r="BW981" s="58"/>
      <c r="BX981" s="58"/>
      <c r="BY981" s="58"/>
      <c r="BZ981" s="59"/>
      <c r="CA981" s="58"/>
      <c r="CB981" s="58"/>
      <c r="CC981" s="58"/>
      <c r="CD981" s="58"/>
      <c r="CE981" s="58"/>
      <c r="CF981" s="58"/>
      <c r="CG981" s="58"/>
      <c r="CH981" s="58"/>
      <c r="CI981" s="58"/>
      <c r="CJ981" s="58"/>
      <c r="CK981" s="58"/>
      <c r="CL981" s="59"/>
    </row>
    <row r="982" spans="2:90" x14ac:dyDescent="0.3">
      <c r="B982" s="220">
        <v>26</v>
      </c>
      <c r="C982" s="56" t="s">
        <v>519</v>
      </c>
      <c r="D982" s="56" t="s">
        <v>112</v>
      </c>
      <c r="E982" s="57"/>
      <c r="F982" s="295"/>
      <c r="G982" s="219"/>
      <c r="H982" s="60"/>
      <c r="I982" s="60"/>
      <c r="J982" s="60"/>
      <c r="K982" s="60"/>
      <c r="L982" s="62"/>
      <c r="M982" s="62"/>
      <c r="N982" s="62"/>
      <c r="O982" s="62"/>
      <c r="P982" s="62"/>
      <c r="Q982" s="62"/>
      <c r="R982" s="67"/>
      <c r="S982" s="223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7"/>
      <c r="AE982" s="221"/>
      <c r="AF982" s="56"/>
      <c r="AG982" s="56"/>
      <c r="AH982" s="56"/>
      <c r="AI982" s="56"/>
      <c r="AJ982" s="56"/>
      <c r="AK982" s="56"/>
      <c r="AL982" s="56"/>
      <c r="AM982" s="56"/>
      <c r="AN982" s="56"/>
      <c r="AO982" s="56"/>
      <c r="AP982" s="57"/>
      <c r="AQ982" s="221"/>
      <c r="AR982" s="56"/>
      <c r="AS982" s="56"/>
      <c r="AT982" s="56"/>
      <c r="AU982" s="56"/>
      <c r="AV982" s="56"/>
      <c r="AW982" s="56"/>
      <c r="AX982" s="56"/>
      <c r="AY982" s="56"/>
      <c r="AZ982" s="56"/>
      <c r="BA982" s="56"/>
      <c r="BB982" s="57"/>
      <c r="BC982" s="221"/>
      <c r="BD982" s="56"/>
      <c r="BE982" s="56"/>
      <c r="BF982" s="56"/>
      <c r="BG982" s="56"/>
      <c r="BH982" s="56"/>
      <c r="BI982" s="56"/>
      <c r="BJ982" s="56"/>
      <c r="BK982" s="56"/>
      <c r="BL982" s="56"/>
      <c r="BM982" s="56"/>
      <c r="BN982" s="57"/>
      <c r="BO982" s="219"/>
      <c r="BP982" s="60"/>
      <c r="BQ982" s="60"/>
      <c r="BR982" s="60"/>
      <c r="BS982" s="60"/>
      <c r="BT982" s="60"/>
      <c r="BU982" s="60"/>
      <c r="BV982" s="60"/>
      <c r="BW982" s="60"/>
      <c r="BX982" s="60"/>
      <c r="BY982" s="60"/>
      <c r="BZ982" s="61"/>
      <c r="CA982" s="219"/>
      <c r="CB982" s="60"/>
      <c r="CC982" s="60"/>
      <c r="CD982" s="60"/>
      <c r="CE982" s="60"/>
      <c r="CF982" s="60"/>
      <c r="CG982" s="60"/>
      <c r="CH982" s="60"/>
      <c r="CI982" s="60"/>
      <c r="CJ982" s="60"/>
      <c r="CK982" s="60"/>
      <c r="CL982" s="61"/>
    </row>
    <row r="983" spans="2:90" x14ac:dyDescent="0.3">
      <c r="B983" s="219"/>
      <c r="C983" s="60"/>
      <c r="D983" s="60"/>
      <c r="E983" s="61" t="s">
        <v>484</v>
      </c>
      <c r="F983" s="296">
        <v>87500</v>
      </c>
      <c r="G983" s="219"/>
      <c r="H983" s="60"/>
      <c r="I983" s="60"/>
      <c r="J983" s="60"/>
      <c r="K983" s="60"/>
      <c r="L983" s="62"/>
      <c r="M983" s="62"/>
      <c r="N983" s="62"/>
      <c r="O983" s="62"/>
      <c r="P983" s="62"/>
      <c r="Q983" s="62"/>
      <c r="R983" s="67"/>
      <c r="S983" s="223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7"/>
      <c r="AE983" s="223"/>
      <c r="AF983" s="62"/>
      <c r="AP983" s="61"/>
      <c r="AS983" s="63"/>
      <c r="AT983" s="63"/>
      <c r="AU983" s="63"/>
      <c r="AV983" s="63"/>
      <c r="AW983" s="63"/>
      <c r="AX983" s="63"/>
      <c r="AY983" s="63"/>
      <c r="AZ983" s="63"/>
      <c r="BA983" s="62"/>
      <c r="BB983" s="67"/>
      <c r="BC983" s="223"/>
      <c r="BD983" s="62"/>
      <c r="BE983" s="62"/>
      <c r="BF983" s="62"/>
      <c r="BG983" s="62"/>
      <c r="BH983" s="62"/>
      <c r="BI983" s="62"/>
      <c r="BJ983" s="62"/>
      <c r="BK983" s="62"/>
      <c r="BL983" s="62"/>
      <c r="BM983" s="62"/>
      <c r="BN983" s="67"/>
      <c r="BO983" s="219"/>
      <c r="BP983" s="60"/>
      <c r="BQ983" s="60"/>
      <c r="BR983" s="60"/>
      <c r="BS983" s="60"/>
      <c r="BT983" s="60"/>
      <c r="BU983" s="60"/>
      <c r="BV983" s="60"/>
      <c r="BW983" s="60"/>
      <c r="BX983" s="60"/>
      <c r="BY983" s="60"/>
      <c r="BZ983" s="61"/>
      <c r="CA983" s="219"/>
      <c r="CB983" s="60"/>
      <c r="CC983" s="60"/>
      <c r="CD983" s="60"/>
      <c r="CE983" s="60"/>
      <c r="CF983" s="60"/>
      <c r="CG983" s="60"/>
      <c r="CH983" s="60"/>
      <c r="CI983" s="60"/>
      <c r="CJ983" s="60"/>
      <c r="CK983" s="60"/>
      <c r="CL983" s="61"/>
    </row>
    <row r="984" spans="2:90" x14ac:dyDescent="0.3">
      <c r="B984" s="219"/>
      <c r="C984" s="60"/>
      <c r="D984" s="60"/>
      <c r="E984" s="61" t="s">
        <v>179</v>
      </c>
      <c r="F984" s="296"/>
      <c r="G984" s="219"/>
      <c r="H984" s="60"/>
      <c r="I984" s="60"/>
      <c r="J984" s="60"/>
      <c r="K984" s="60"/>
      <c r="L984" s="62"/>
      <c r="M984" s="62"/>
      <c r="N984" s="62"/>
      <c r="O984" s="62"/>
      <c r="P984" s="62"/>
      <c r="Q984" s="62"/>
      <c r="R984" s="67"/>
      <c r="S984" s="223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7"/>
      <c r="AE984" s="223"/>
      <c r="AF984" s="62"/>
      <c r="AP984" s="61"/>
      <c r="AS984" s="62"/>
      <c r="AT984" s="62"/>
      <c r="AU984" s="62"/>
      <c r="AV984" s="62"/>
      <c r="AW984" s="62"/>
      <c r="AX984" s="62"/>
      <c r="AY984" s="62"/>
      <c r="AZ984" s="62"/>
      <c r="BA984" s="63"/>
      <c r="BB984" s="224"/>
      <c r="BC984" s="223"/>
      <c r="BD984" s="62"/>
      <c r="BE984" s="62"/>
      <c r="BF984" s="62"/>
      <c r="BG984" s="62"/>
      <c r="BH984" s="62"/>
      <c r="BI984" s="62"/>
      <c r="BJ984" s="62"/>
      <c r="BK984" s="62"/>
      <c r="BL984" s="62"/>
      <c r="BM984" s="62"/>
      <c r="BN984" s="67"/>
      <c r="BO984" s="219"/>
      <c r="BP984" s="60"/>
      <c r="BQ984" s="60"/>
      <c r="BR984" s="60"/>
      <c r="BS984" s="60"/>
      <c r="BT984" s="60"/>
      <c r="BU984" s="60"/>
      <c r="BV984" s="60"/>
      <c r="BW984" s="60"/>
      <c r="BX984" s="60"/>
      <c r="BY984" s="60"/>
      <c r="BZ984" s="61"/>
      <c r="CA984" s="219"/>
      <c r="CB984" s="60"/>
      <c r="CC984" s="60"/>
      <c r="CD984" s="60"/>
      <c r="CE984" s="60"/>
      <c r="CF984" s="60"/>
      <c r="CG984" s="60"/>
      <c r="CH984" s="60"/>
      <c r="CI984" s="60"/>
      <c r="CJ984" s="60"/>
      <c r="CK984" s="60"/>
      <c r="CL984" s="61"/>
    </row>
    <row r="985" spans="2:90" x14ac:dyDescent="0.3">
      <c r="B985" s="219"/>
      <c r="C985" s="60"/>
      <c r="D985" s="60"/>
      <c r="E985" s="61" t="s">
        <v>170</v>
      </c>
      <c r="F985" s="296"/>
      <c r="G985" s="219"/>
      <c r="H985" s="60"/>
      <c r="I985" s="60"/>
      <c r="J985" s="60"/>
      <c r="K985" s="60"/>
      <c r="L985" s="62"/>
      <c r="M985" s="62"/>
      <c r="N985" s="62"/>
      <c r="O985" s="62"/>
      <c r="P985" s="62"/>
      <c r="Q985" s="62"/>
      <c r="R985" s="67"/>
      <c r="S985" s="223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7"/>
      <c r="AE985" s="223"/>
      <c r="AF985" s="62"/>
      <c r="AP985" s="61"/>
      <c r="AS985" s="62"/>
      <c r="AT985" s="62"/>
      <c r="AU985" s="62"/>
      <c r="AV985" s="62"/>
      <c r="AW985" s="62"/>
      <c r="AX985" s="62"/>
      <c r="AY985" s="62"/>
      <c r="AZ985" s="62"/>
      <c r="BA985" s="62"/>
      <c r="BB985" s="67"/>
      <c r="BC985" s="225"/>
      <c r="BD985" s="63"/>
      <c r="BE985" s="62"/>
      <c r="BF985" s="62"/>
      <c r="BG985" s="62"/>
      <c r="BH985" s="62"/>
      <c r="BI985" s="62"/>
      <c r="BJ985" s="62"/>
      <c r="BK985" s="62"/>
      <c r="BL985" s="62"/>
      <c r="BM985" s="62"/>
      <c r="BN985" s="67"/>
      <c r="BO985" s="219"/>
      <c r="BP985" s="60"/>
      <c r="BQ985" s="60"/>
      <c r="BR985" s="60"/>
      <c r="BS985" s="60"/>
      <c r="BT985" s="60"/>
      <c r="BU985" s="60"/>
      <c r="BV985" s="60"/>
      <c r="BW985" s="60"/>
      <c r="BX985" s="60"/>
      <c r="BY985" s="60"/>
      <c r="BZ985" s="61"/>
      <c r="CA985" s="219"/>
      <c r="CB985" s="60"/>
      <c r="CC985" s="60"/>
      <c r="CD985" s="60"/>
      <c r="CE985" s="60"/>
      <c r="CF985" s="60"/>
      <c r="CG985" s="60"/>
      <c r="CH985" s="60"/>
      <c r="CI985" s="60"/>
      <c r="CJ985" s="60"/>
      <c r="CK985" s="60"/>
      <c r="CL985" s="61"/>
    </row>
    <row r="986" spans="2:90" x14ac:dyDescent="0.3">
      <c r="B986" s="219"/>
      <c r="C986" s="62"/>
      <c r="D986" s="60"/>
      <c r="E986" s="61" t="s">
        <v>180</v>
      </c>
      <c r="F986" s="296">
        <v>5000</v>
      </c>
      <c r="G986" s="219"/>
      <c r="H986" s="60"/>
      <c r="I986" s="60"/>
      <c r="J986" s="60"/>
      <c r="K986" s="60"/>
      <c r="L986" s="62"/>
      <c r="M986" s="62"/>
      <c r="N986" s="62"/>
      <c r="O986" s="62"/>
      <c r="P986" s="62"/>
      <c r="Q986" s="62"/>
      <c r="R986" s="67"/>
      <c r="S986" s="223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7"/>
      <c r="AE986" s="223"/>
      <c r="AF986" s="62"/>
      <c r="AP986" s="61"/>
      <c r="AS986" s="62"/>
      <c r="AT986" s="62"/>
      <c r="AU986" s="62"/>
      <c r="AV986" s="62"/>
      <c r="AW986" s="62"/>
      <c r="AX986" s="62"/>
      <c r="AY986" s="62"/>
      <c r="AZ986" s="62"/>
      <c r="BA986" s="62"/>
      <c r="BB986" s="67"/>
      <c r="BC986" s="223"/>
      <c r="BD986" s="62"/>
      <c r="BE986" s="63"/>
      <c r="BF986" s="62"/>
      <c r="BG986" s="62"/>
      <c r="BH986" s="62"/>
      <c r="BI986" s="62"/>
      <c r="BJ986" s="62"/>
      <c r="BK986" s="62"/>
      <c r="BL986" s="62"/>
      <c r="BM986" s="62"/>
      <c r="BN986" s="67"/>
      <c r="BO986" s="219"/>
      <c r="BP986" s="60"/>
      <c r="BQ986" s="60"/>
      <c r="BR986" s="60"/>
      <c r="BS986" s="60"/>
      <c r="BT986" s="60"/>
      <c r="BU986" s="60"/>
      <c r="BV986" s="60"/>
      <c r="BW986" s="60"/>
      <c r="BX986" s="60"/>
      <c r="BY986" s="60"/>
      <c r="BZ986" s="61"/>
      <c r="CA986" s="219"/>
      <c r="CB986" s="60"/>
      <c r="CC986" s="60"/>
      <c r="CD986" s="60"/>
      <c r="CE986" s="60"/>
      <c r="CF986" s="60"/>
      <c r="CG986" s="60"/>
      <c r="CH986" s="60"/>
      <c r="CI986" s="60"/>
      <c r="CJ986" s="60"/>
      <c r="CK986" s="60"/>
      <c r="CL986" s="61"/>
    </row>
    <row r="987" spans="2:90" x14ac:dyDescent="0.3">
      <c r="B987" s="219"/>
      <c r="C987" s="62" t="s">
        <v>267</v>
      </c>
      <c r="D987" s="60" t="s">
        <v>113</v>
      </c>
      <c r="E987" s="61"/>
      <c r="F987" s="297"/>
      <c r="G987" s="219"/>
      <c r="H987" s="60"/>
      <c r="I987" s="60"/>
      <c r="J987" s="60"/>
      <c r="K987" s="60"/>
      <c r="L987" s="62"/>
      <c r="M987" s="62"/>
      <c r="N987" s="62"/>
      <c r="O987" s="62"/>
      <c r="P987" s="62"/>
      <c r="Q987" s="62"/>
      <c r="R987" s="67"/>
      <c r="S987" s="223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7"/>
      <c r="AE987" s="223"/>
      <c r="AF987" s="62"/>
      <c r="AP987" s="61"/>
      <c r="AS987" s="62"/>
      <c r="AT987" s="62"/>
      <c r="AU987" s="62"/>
      <c r="AV987" s="62"/>
      <c r="AW987" s="62"/>
      <c r="AX987" s="62"/>
      <c r="AY987" s="62"/>
      <c r="AZ987" s="62"/>
      <c r="BA987" s="62"/>
      <c r="BB987" s="67"/>
      <c r="BC987" s="223"/>
      <c r="BD987" s="62"/>
      <c r="BE987" s="62"/>
      <c r="BF987" s="62"/>
      <c r="BG987" s="62"/>
      <c r="BH987" s="62"/>
      <c r="BI987" s="62"/>
      <c r="BJ987" s="62"/>
      <c r="BK987" s="62"/>
      <c r="BL987" s="62"/>
      <c r="BM987" s="62"/>
      <c r="BN987" s="67"/>
      <c r="BO987" s="219"/>
      <c r="BP987" s="60"/>
      <c r="BQ987" s="60"/>
      <c r="BR987" s="60"/>
      <c r="BS987" s="60"/>
      <c r="BT987" s="60"/>
      <c r="BU987" s="60"/>
      <c r="BV987" s="60"/>
      <c r="BW987" s="60"/>
      <c r="BX987" s="60"/>
      <c r="BY987" s="60"/>
      <c r="BZ987" s="61"/>
      <c r="CA987" s="219"/>
      <c r="CB987" s="60"/>
      <c r="CC987" s="60"/>
      <c r="CD987" s="60"/>
      <c r="CE987" s="60"/>
      <c r="CF987" s="60"/>
      <c r="CG987" s="60"/>
      <c r="CH987" s="60"/>
      <c r="CI987" s="60"/>
      <c r="CJ987" s="60"/>
      <c r="CK987" s="60"/>
      <c r="CL987" s="61"/>
    </row>
    <row r="988" spans="2:90" x14ac:dyDescent="0.3">
      <c r="B988" s="219"/>
      <c r="C988" s="60" t="s">
        <v>485</v>
      </c>
      <c r="D988" s="60"/>
      <c r="E988" s="61" t="s">
        <v>486</v>
      </c>
      <c r="F988" s="217">
        <v>1250000</v>
      </c>
      <c r="G988" s="219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1"/>
      <c r="U988" s="62"/>
      <c r="V988" s="62"/>
      <c r="W988" s="62"/>
      <c r="X988" s="62"/>
      <c r="Y988" s="62"/>
      <c r="Z988" s="62"/>
      <c r="AA988" s="62"/>
      <c r="AB988" s="62"/>
      <c r="AC988" s="62"/>
      <c r="AD988" s="67"/>
      <c r="AE988" s="223"/>
      <c r="AF988" s="62"/>
      <c r="AP988" s="61"/>
      <c r="AS988" s="62"/>
      <c r="AT988" s="62"/>
      <c r="AU988" s="62"/>
      <c r="AV988" s="62"/>
      <c r="AW988" s="62"/>
      <c r="AX988" s="62"/>
      <c r="AY988" s="62"/>
      <c r="AZ988" s="62"/>
      <c r="BA988" s="62"/>
      <c r="BB988" s="67"/>
      <c r="BC988" s="223"/>
      <c r="BD988" s="62"/>
      <c r="BE988" s="62"/>
      <c r="BF988" s="226"/>
      <c r="BG988" s="226"/>
      <c r="BH988" s="226"/>
      <c r="BI988" s="226"/>
      <c r="BJ988" s="226"/>
      <c r="BK988" s="226"/>
      <c r="BL988" s="226"/>
      <c r="BM988" s="226"/>
      <c r="BN988" s="227"/>
      <c r="BZ988" s="61"/>
      <c r="CL988" s="61"/>
    </row>
    <row r="989" spans="2:90" x14ac:dyDescent="0.3">
      <c r="B989" s="219"/>
      <c r="C989" s="60" t="s">
        <v>487</v>
      </c>
      <c r="D989" s="60"/>
      <c r="E989" s="61"/>
      <c r="F989" s="217"/>
      <c r="G989" s="219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1"/>
      <c r="AD989" s="61"/>
      <c r="AE989" s="223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7"/>
      <c r="AQ989" s="223"/>
      <c r="AR989" s="62"/>
      <c r="AS989" s="62"/>
      <c r="AT989" s="62"/>
      <c r="AU989" s="62"/>
      <c r="AV989" s="62"/>
      <c r="AW989" s="62"/>
      <c r="AX989" s="62"/>
      <c r="AY989" s="62"/>
      <c r="AZ989" s="62"/>
      <c r="BA989" s="62"/>
      <c r="BB989" s="67"/>
      <c r="BC989" s="223"/>
      <c r="BD989" s="62"/>
      <c r="BE989" s="62"/>
      <c r="BF989" s="62"/>
      <c r="BG989" s="62"/>
      <c r="BH989" s="62"/>
      <c r="BI989" s="62"/>
      <c r="BJ989" s="62"/>
      <c r="BK989" s="62"/>
      <c r="BL989" s="62"/>
      <c r="BM989" s="62"/>
      <c r="BN989" s="67"/>
      <c r="BZ989" s="61"/>
      <c r="CL989" s="61"/>
    </row>
    <row r="990" spans="2:90" x14ac:dyDescent="0.3">
      <c r="B990" s="219"/>
      <c r="C990" s="60" t="s">
        <v>488</v>
      </c>
      <c r="D990" s="60"/>
      <c r="E990" s="61"/>
      <c r="F990" s="217"/>
      <c r="G990" s="219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1"/>
      <c r="AD990" s="61"/>
      <c r="AE990" s="223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7"/>
      <c r="AQ990" s="223"/>
      <c r="AR990" s="62"/>
      <c r="AS990" s="62"/>
      <c r="AT990" s="62"/>
      <c r="AU990" s="62"/>
      <c r="AV990" s="62"/>
      <c r="AW990" s="62"/>
      <c r="AX990" s="62"/>
      <c r="AY990" s="62"/>
      <c r="AZ990" s="62"/>
      <c r="BA990" s="62"/>
      <c r="BB990" s="67"/>
      <c r="BC990" s="223"/>
      <c r="BD990" s="62"/>
      <c r="BE990" s="62"/>
      <c r="BF990" s="62"/>
      <c r="BG990" s="62"/>
      <c r="BH990" s="62"/>
      <c r="BI990" s="62"/>
      <c r="BJ990" s="62"/>
      <c r="BK990" s="62"/>
      <c r="BL990" s="62"/>
      <c r="BM990" s="62"/>
      <c r="BN990" s="67"/>
      <c r="BZ990" s="61"/>
      <c r="CL990" s="61"/>
    </row>
    <row r="991" spans="2:90" ht="15" thickBot="1" x14ac:dyDescent="0.35">
      <c r="B991" s="228"/>
      <c r="C991" s="58"/>
      <c r="D991" s="58"/>
      <c r="E991" s="45" t="s">
        <v>160</v>
      </c>
      <c r="F991" s="235">
        <f>SUM(F984:F990)</f>
        <v>1255000</v>
      </c>
      <c r="G991" s="22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9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9"/>
      <c r="AE991" s="231"/>
      <c r="AF991" s="229"/>
      <c r="AG991" s="229"/>
      <c r="AH991" s="229"/>
      <c r="AI991" s="229"/>
      <c r="AJ991" s="229"/>
      <c r="AK991" s="229"/>
      <c r="AL991" s="229"/>
      <c r="AM991" s="229"/>
      <c r="AN991" s="229"/>
      <c r="AO991" s="229"/>
      <c r="AP991" s="230"/>
      <c r="AQ991" s="231"/>
      <c r="AR991" s="229"/>
      <c r="AS991" s="229"/>
      <c r="AT991" s="229"/>
      <c r="AU991" s="229"/>
      <c r="AV991" s="229"/>
      <c r="AW991" s="229"/>
      <c r="AX991" s="229"/>
      <c r="AY991" s="229"/>
      <c r="AZ991" s="229"/>
      <c r="BA991" s="229"/>
      <c r="BB991" s="230"/>
      <c r="BC991" s="231"/>
      <c r="BD991" s="229"/>
      <c r="BE991" s="229"/>
      <c r="BF991" s="229"/>
      <c r="BG991" s="229"/>
      <c r="BH991" s="229"/>
      <c r="BI991" s="229"/>
      <c r="BJ991" s="229"/>
      <c r="BK991" s="229"/>
      <c r="BL991" s="229"/>
      <c r="BM991" s="229"/>
      <c r="BN991" s="230"/>
      <c r="BO991" s="58"/>
      <c r="BP991" s="58"/>
      <c r="BQ991" s="58"/>
      <c r="BR991" s="58"/>
      <c r="BS991" s="58"/>
      <c r="BT991" s="58"/>
      <c r="BU991" s="58"/>
      <c r="BV991" s="58"/>
      <c r="BW991" s="58"/>
      <c r="BX991" s="58"/>
      <c r="BY991" s="58"/>
      <c r="BZ991" s="59"/>
      <c r="CA991" s="58"/>
      <c r="CB991" s="58"/>
      <c r="CC991" s="58"/>
      <c r="CD991" s="58"/>
      <c r="CE991" s="58"/>
      <c r="CF991" s="58"/>
      <c r="CG991" s="58"/>
      <c r="CH991" s="58"/>
      <c r="CI991" s="58"/>
      <c r="CJ991" s="58"/>
      <c r="CK991" s="58"/>
      <c r="CL991" s="59"/>
    </row>
    <row r="992" spans="2:90" x14ac:dyDescent="0.3">
      <c r="B992" s="220">
        <v>27</v>
      </c>
      <c r="C992" s="56" t="s">
        <v>520</v>
      </c>
      <c r="D992" s="56" t="s">
        <v>112</v>
      </c>
      <c r="E992" s="57"/>
      <c r="F992" s="295"/>
      <c r="G992" s="219"/>
      <c r="H992" s="60"/>
      <c r="I992" s="60"/>
      <c r="J992" s="60"/>
      <c r="K992" s="60"/>
      <c r="L992" s="62"/>
      <c r="M992" s="62"/>
      <c r="N992" s="62"/>
      <c r="O992" s="62"/>
      <c r="P992" s="62"/>
      <c r="Q992" s="62"/>
      <c r="R992" s="67"/>
      <c r="S992" s="221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7"/>
      <c r="AE992" s="221"/>
      <c r="AF992" s="56"/>
      <c r="AG992" s="56"/>
      <c r="AH992" s="56"/>
      <c r="AI992" s="56"/>
      <c r="AJ992" s="56"/>
      <c r="AK992" s="56"/>
      <c r="AL992" s="56"/>
      <c r="AM992" s="56"/>
      <c r="AN992" s="56"/>
      <c r="AO992" s="56"/>
      <c r="AP992" s="57"/>
      <c r="AQ992" s="221"/>
      <c r="AR992" s="56"/>
      <c r="AS992" s="56"/>
      <c r="AT992" s="56"/>
      <c r="AU992" s="56"/>
      <c r="AV992" s="56"/>
      <c r="AW992" s="56"/>
      <c r="AX992" s="56"/>
      <c r="AY992" s="56"/>
      <c r="AZ992" s="56"/>
      <c r="BA992" s="56"/>
      <c r="BB992" s="57"/>
      <c r="BC992" s="223"/>
      <c r="BD992" s="60"/>
      <c r="BE992" s="60"/>
      <c r="BF992" s="60"/>
      <c r="BG992" s="60"/>
      <c r="BH992" s="60"/>
      <c r="BI992" s="60"/>
      <c r="BJ992" s="60"/>
      <c r="BK992" s="60"/>
      <c r="BL992" s="60"/>
      <c r="BM992" s="60"/>
      <c r="BN992" s="61"/>
      <c r="BO992" s="219"/>
      <c r="BP992" s="60"/>
      <c r="BQ992" s="60"/>
      <c r="BR992" s="60"/>
      <c r="BS992" s="60"/>
      <c r="BT992" s="60"/>
      <c r="BU992" s="60"/>
      <c r="BV992" s="60"/>
      <c r="BW992" s="60"/>
      <c r="BX992" s="60"/>
      <c r="BY992" s="60"/>
      <c r="BZ992" s="61"/>
      <c r="CA992" s="219"/>
      <c r="CB992" s="60"/>
      <c r="CC992" s="60"/>
      <c r="CD992" s="60"/>
      <c r="CE992" s="60"/>
      <c r="CF992" s="60"/>
      <c r="CG992" s="60"/>
      <c r="CH992" s="60"/>
      <c r="CI992" s="60"/>
      <c r="CJ992" s="60"/>
      <c r="CK992" s="60"/>
      <c r="CL992" s="61"/>
    </row>
    <row r="993" spans="2:90" x14ac:dyDescent="0.3">
      <c r="B993" s="219"/>
      <c r="C993" s="60"/>
      <c r="D993" s="60"/>
      <c r="E993" s="61" t="s">
        <v>484</v>
      </c>
      <c r="F993" s="296">
        <v>112500</v>
      </c>
      <c r="G993" s="219"/>
      <c r="H993" s="60"/>
      <c r="I993" s="60"/>
      <c r="J993" s="60"/>
      <c r="K993" s="60"/>
      <c r="L993" s="62"/>
      <c r="M993" s="62"/>
      <c r="N993" s="62"/>
      <c r="O993" s="62"/>
      <c r="P993" s="62"/>
      <c r="Q993" s="62"/>
      <c r="R993" s="67"/>
      <c r="S993" s="223"/>
      <c r="T993" s="62"/>
      <c r="AD993" s="61"/>
      <c r="AG993" s="63"/>
      <c r="AH993" s="63"/>
      <c r="AI993" s="63"/>
      <c r="AJ993" s="63"/>
      <c r="AK993" s="63"/>
      <c r="AL993" s="63"/>
      <c r="AM993" s="63"/>
      <c r="AN993" s="63"/>
      <c r="AO993" s="62"/>
      <c r="AP993" s="67"/>
      <c r="AQ993" s="223"/>
      <c r="AR993" s="62"/>
      <c r="AS993" s="62"/>
      <c r="AT993" s="62"/>
      <c r="AU993" s="62"/>
      <c r="AV993" s="62"/>
      <c r="AW993" s="62"/>
      <c r="AX993" s="62"/>
      <c r="AY993" s="62"/>
      <c r="AZ993" s="62"/>
      <c r="BA993" s="62"/>
      <c r="BB993" s="67"/>
      <c r="BC993" s="223"/>
      <c r="BD993" s="60"/>
      <c r="BE993" s="60"/>
      <c r="BF993" s="60"/>
      <c r="BG993" s="60"/>
      <c r="BH993" s="60"/>
      <c r="BI993" s="60"/>
      <c r="BJ993" s="60"/>
      <c r="BK993" s="60"/>
      <c r="BL993" s="60"/>
      <c r="BM993" s="60"/>
      <c r="BN993" s="61"/>
      <c r="BO993" s="219"/>
      <c r="BP993" s="60"/>
      <c r="BQ993" s="60"/>
      <c r="BR993" s="60"/>
      <c r="BS993" s="60"/>
      <c r="BT993" s="60"/>
      <c r="BU993" s="60"/>
      <c r="BV993" s="60"/>
      <c r="BW993" s="60"/>
      <c r="BX993" s="60"/>
      <c r="BY993" s="60"/>
      <c r="BZ993" s="61"/>
      <c r="CA993" s="219"/>
      <c r="CB993" s="60"/>
      <c r="CC993" s="60"/>
      <c r="CD993" s="60"/>
      <c r="CE993" s="60"/>
      <c r="CF993" s="60"/>
      <c r="CG993" s="60"/>
      <c r="CH993" s="60"/>
      <c r="CI993" s="60"/>
      <c r="CJ993" s="60"/>
      <c r="CK993" s="60"/>
      <c r="CL993" s="61"/>
    </row>
    <row r="994" spans="2:90" x14ac:dyDescent="0.3">
      <c r="B994" s="219"/>
      <c r="C994" s="60"/>
      <c r="D994" s="60"/>
      <c r="E994" s="61" t="s">
        <v>179</v>
      </c>
      <c r="F994" s="296"/>
      <c r="G994" s="219"/>
      <c r="H994" s="60"/>
      <c r="I994" s="60"/>
      <c r="J994" s="60"/>
      <c r="K994" s="60"/>
      <c r="L994" s="62"/>
      <c r="M994" s="62"/>
      <c r="N994" s="62"/>
      <c r="O994" s="62"/>
      <c r="P994" s="62"/>
      <c r="Q994" s="62"/>
      <c r="R994" s="67"/>
      <c r="S994" s="223"/>
      <c r="T994" s="62"/>
      <c r="AD994" s="61"/>
      <c r="AG994" s="62"/>
      <c r="AH994" s="62"/>
      <c r="AI994" s="62"/>
      <c r="AJ994" s="62"/>
      <c r="AK994" s="62"/>
      <c r="AL994" s="62"/>
      <c r="AM994" s="62"/>
      <c r="AN994" s="62"/>
      <c r="AO994" s="63"/>
      <c r="AP994" s="224"/>
      <c r="AQ994" s="223"/>
      <c r="AR994" s="62"/>
      <c r="AS994" s="62"/>
      <c r="AT994" s="62"/>
      <c r="AU994" s="62"/>
      <c r="AV994" s="62"/>
      <c r="AW994" s="62"/>
      <c r="AX994" s="62"/>
      <c r="AY994" s="62"/>
      <c r="AZ994" s="62"/>
      <c r="BA994" s="62"/>
      <c r="BB994" s="67"/>
      <c r="BC994" s="223"/>
      <c r="BD994" s="60"/>
      <c r="BE994" s="60"/>
      <c r="BF994" s="60"/>
      <c r="BG994" s="60"/>
      <c r="BH994" s="60"/>
      <c r="BI994" s="60"/>
      <c r="BJ994" s="60"/>
      <c r="BK994" s="60"/>
      <c r="BL994" s="60"/>
      <c r="BM994" s="60"/>
      <c r="BN994" s="61"/>
      <c r="BO994" s="219"/>
      <c r="BP994" s="60"/>
      <c r="BQ994" s="60"/>
      <c r="BR994" s="60"/>
      <c r="BS994" s="60"/>
      <c r="BT994" s="60"/>
      <c r="BU994" s="60"/>
      <c r="BV994" s="60"/>
      <c r="BW994" s="60"/>
      <c r="BX994" s="60"/>
      <c r="BY994" s="60"/>
      <c r="BZ994" s="61"/>
      <c r="CA994" s="219"/>
      <c r="CB994" s="60"/>
      <c r="CC994" s="60"/>
      <c r="CD994" s="60"/>
      <c r="CE994" s="60"/>
      <c r="CF994" s="60"/>
      <c r="CG994" s="60"/>
      <c r="CH994" s="60"/>
      <c r="CI994" s="60"/>
      <c r="CJ994" s="60"/>
      <c r="CK994" s="60"/>
      <c r="CL994" s="61"/>
    </row>
    <row r="995" spans="2:90" x14ac:dyDescent="0.3">
      <c r="B995" s="219"/>
      <c r="C995" s="60"/>
      <c r="D995" s="60"/>
      <c r="E995" s="61" t="s">
        <v>170</v>
      </c>
      <c r="F995" s="296"/>
      <c r="G995" s="219"/>
      <c r="H995" s="60"/>
      <c r="I995" s="60"/>
      <c r="J995" s="60"/>
      <c r="K995" s="60"/>
      <c r="L995" s="62"/>
      <c r="M995" s="62"/>
      <c r="N995" s="62"/>
      <c r="O995" s="62"/>
      <c r="P995" s="62"/>
      <c r="Q995" s="62"/>
      <c r="R995" s="67"/>
      <c r="S995" s="223"/>
      <c r="T995" s="62"/>
      <c r="AD995" s="61"/>
      <c r="AG995" s="62"/>
      <c r="AH995" s="62"/>
      <c r="AI995" s="62"/>
      <c r="AJ995" s="62"/>
      <c r="AK995" s="62"/>
      <c r="AL995" s="62"/>
      <c r="AM995" s="62"/>
      <c r="AN995" s="62"/>
      <c r="AO995" s="62"/>
      <c r="AP995" s="67"/>
      <c r="AQ995" s="225"/>
      <c r="AR995" s="63"/>
      <c r="AS995" s="62"/>
      <c r="AT995" s="62"/>
      <c r="AU995" s="62"/>
      <c r="AV995" s="62"/>
      <c r="AW995" s="62"/>
      <c r="AX995" s="62"/>
      <c r="AY995" s="62"/>
      <c r="AZ995" s="62"/>
      <c r="BA995" s="62"/>
      <c r="BB995" s="67"/>
      <c r="BC995" s="223"/>
      <c r="BD995" s="60"/>
      <c r="BE995" s="60"/>
      <c r="BF995" s="60"/>
      <c r="BG995" s="60"/>
      <c r="BH995" s="60"/>
      <c r="BI995" s="60"/>
      <c r="BJ995" s="60"/>
      <c r="BK995" s="60"/>
      <c r="BL995" s="60"/>
      <c r="BM995" s="60"/>
      <c r="BN995" s="61"/>
      <c r="BO995" s="219"/>
      <c r="BP995" s="60"/>
      <c r="BQ995" s="60"/>
      <c r="BR995" s="60"/>
      <c r="BS995" s="60"/>
      <c r="BT995" s="60"/>
      <c r="BU995" s="60"/>
      <c r="BV995" s="60"/>
      <c r="BW995" s="60"/>
      <c r="BX995" s="60"/>
      <c r="BY995" s="60"/>
      <c r="BZ995" s="61"/>
      <c r="CA995" s="219"/>
      <c r="CB995" s="60"/>
      <c r="CC995" s="60"/>
      <c r="CD995" s="60"/>
      <c r="CE995" s="60"/>
      <c r="CF995" s="60"/>
      <c r="CG995" s="60"/>
      <c r="CH995" s="60"/>
      <c r="CI995" s="60"/>
      <c r="CJ995" s="60"/>
      <c r="CK995" s="60"/>
      <c r="CL995" s="61"/>
    </row>
    <row r="996" spans="2:90" x14ac:dyDescent="0.3">
      <c r="B996" s="219"/>
      <c r="C996" s="62"/>
      <c r="D996" s="60"/>
      <c r="E996" s="61" t="s">
        <v>180</v>
      </c>
      <c r="F996" s="296">
        <v>5000</v>
      </c>
      <c r="G996" s="219"/>
      <c r="H996" s="60"/>
      <c r="I996" s="60"/>
      <c r="J996" s="60"/>
      <c r="K996" s="60"/>
      <c r="L996" s="62"/>
      <c r="M996" s="62"/>
      <c r="N996" s="62"/>
      <c r="O996" s="62"/>
      <c r="P996" s="62"/>
      <c r="Q996" s="62"/>
      <c r="R996" s="67"/>
      <c r="S996" s="223"/>
      <c r="T996" s="62"/>
      <c r="AD996" s="61"/>
      <c r="AG996" s="62"/>
      <c r="AH996" s="62"/>
      <c r="AI996" s="62"/>
      <c r="AJ996" s="62"/>
      <c r="AK996" s="62"/>
      <c r="AL996" s="62"/>
      <c r="AM996" s="62"/>
      <c r="AN996" s="62"/>
      <c r="AO996" s="62"/>
      <c r="AP996" s="67"/>
      <c r="AQ996" s="223"/>
      <c r="AR996" s="62"/>
      <c r="AS996" s="63"/>
      <c r="AT996" s="62"/>
      <c r="AU996" s="62"/>
      <c r="AV996" s="62"/>
      <c r="AW996" s="62"/>
      <c r="AX996" s="62"/>
      <c r="AY996" s="62"/>
      <c r="AZ996" s="62"/>
      <c r="BA996" s="62"/>
      <c r="BB996" s="67"/>
      <c r="BC996" s="223"/>
      <c r="BD996" s="60"/>
      <c r="BE996" s="60"/>
      <c r="BF996" s="60"/>
      <c r="BG996" s="60"/>
      <c r="BH996" s="60"/>
      <c r="BI996" s="60"/>
      <c r="BJ996" s="60"/>
      <c r="BK996" s="60"/>
      <c r="BL996" s="60"/>
      <c r="BM996" s="60"/>
      <c r="BN996" s="61"/>
      <c r="BO996" s="219"/>
      <c r="BP996" s="60"/>
      <c r="BQ996" s="60"/>
      <c r="BR996" s="60"/>
      <c r="BS996" s="60"/>
      <c r="BT996" s="60"/>
      <c r="BU996" s="60"/>
      <c r="BV996" s="60"/>
      <c r="BW996" s="60"/>
      <c r="BX996" s="60"/>
      <c r="BY996" s="60"/>
      <c r="BZ996" s="61"/>
      <c r="CA996" s="219"/>
      <c r="CB996" s="60"/>
      <c r="CC996" s="60"/>
      <c r="CD996" s="60"/>
      <c r="CE996" s="60"/>
      <c r="CF996" s="60"/>
      <c r="CG996" s="60"/>
      <c r="CH996" s="60"/>
      <c r="CI996" s="60"/>
      <c r="CJ996" s="60"/>
      <c r="CK996" s="60"/>
      <c r="CL996" s="61"/>
    </row>
    <row r="997" spans="2:90" x14ac:dyDescent="0.3">
      <c r="B997" s="219"/>
      <c r="C997" s="62" t="s">
        <v>267</v>
      </c>
      <c r="D997" s="60" t="s">
        <v>113</v>
      </c>
      <c r="E997" s="61"/>
      <c r="F997" s="297"/>
      <c r="G997" s="219"/>
      <c r="H997" s="60"/>
      <c r="I997" s="60"/>
      <c r="J997" s="60"/>
      <c r="K997" s="60"/>
      <c r="L997" s="62"/>
      <c r="M997" s="62"/>
      <c r="N997" s="62"/>
      <c r="O997" s="62"/>
      <c r="P997" s="62"/>
      <c r="Q997" s="62"/>
      <c r="R997" s="67"/>
      <c r="S997" s="223"/>
      <c r="T997" s="62"/>
      <c r="AD997" s="61"/>
      <c r="AG997" s="62"/>
      <c r="AH997" s="62"/>
      <c r="AI997" s="62"/>
      <c r="AJ997" s="62"/>
      <c r="AK997" s="62"/>
      <c r="AL997" s="62"/>
      <c r="AM997" s="62"/>
      <c r="AN997" s="62"/>
      <c r="AO997" s="62"/>
      <c r="AP997" s="67"/>
      <c r="AQ997" s="223"/>
      <c r="AR997" s="62"/>
      <c r="AS997" s="62"/>
      <c r="AT997" s="62"/>
      <c r="AU997" s="62"/>
      <c r="AV997" s="62"/>
      <c r="AW997" s="62"/>
      <c r="AX997" s="62"/>
      <c r="AY997" s="62"/>
      <c r="AZ997" s="62"/>
      <c r="BA997" s="62"/>
      <c r="BB997" s="67"/>
      <c r="BC997" s="223"/>
      <c r="BD997" s="60"/>
      <c r="BE997" s="60"/>
      <c r="BF997" s="60"/>
      <c r="BG997" s="60"/>
      <c r="BH997" s="60"/>
      <c r="BI997" s="60"/>
      <c r="BJ997" s="60"/>
      <c r="BK997" s="60"/>
      <c r="BL997" s="60"/>
      <c r="BM997" s="60"/>
      <c r="BN997" s="61"/>
      <c r="BO997" s="219"/>
      <c r="BP997" s="60"/>
      <c r="BQ997" s="60"/>
      <c r="BR997" s="60"/>
      <c r="BS997" s="60"/>
      <c r="BT997" s="60"/>
      <c r="BU997" s="60"/>
      <c r="BV997" s="60"/>
      <c r="BW997" s="60"/>
      <c r="BX997" s="60"/>
      <c r="BY997" s="60"/>
      <c r="BZ997" s="61"/>
      <c r="CA997" s="219"/>
      <c r="CB997" s="60"/>
      <c r="CC997" s="60"/>
      <c r="CD997" s="60"/>
      <c r="CE997" s="60"/>
      <c r="CF997" s="60"/>
      <c r="CG997" s="60"/>
      <c r="CH997" s="60"/>
      <c r="CI997" s="60"/>
      <c r="CJ997" s="60"/>
      <c r="CK997" s="60"/>
      <c r="CL997" s="61"/>
    </row>
    <row r="998" spans="2:90" x14ac:dyDescent="0.3">
      <c r="B998" s="219"/>
      <c r="C998" s="60" t="s">
        <v>485</v>
      </c>
      <c r="D998" s="60"/>
      <c r="E998" s="61" t="s">
        <v>486</v>
      </c>
      <c r="F998" s="217">
        <v>2250000</v>
      </c>
      <c r="G998" s="219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1"/>
      <c r="S998" s="223"/>
      <c r="T998" s="62"/>
      <c r="AD998" s="61"/>
      <c r="AG998" s="62"/>
      <c r="AH998" s="62"/>
      <c r="AI998" s="62"/>
      <c r="AJ998" s="62"/>
      <c r="AK998" s="62"/>
      <c r="AL998" s="62"/>
      <c r="AM998" s="62"/>
      <c r="AN998" s="62"/>
      <c r="AO998" s="62"/>
      <c r="AP998" s="67"/>
      <c r="AQ998" s="223"/>
      <c r="AR998" s="62"/>
      <c r="AS998" s="62"/>
      <c r="AT998" s="226"/>
      <c r="AU998" s="226"/>
      <c r="AV998" s="226"/>
      <c r="AW998" s="226"/>
      <c r="AX998" s="226"/>
      <c r="AY998" s="226"/>
      <c r="AZ998" s="226"/>
      <c r="BA998" s="226"/>
      <c r="BB998" s="227"/>
      <c r="BN998" s="61"/>
      <c r="BZ998" s="61"/>
      <c r="CL998" s="61"/>
    </row>
    <row r="999" spans="2:90" x14ac:dyDescent="0.3">
      <c r="B999" s="219"/>
      <c r="C999" s="60" t="s">
        <v>487</v>
      </c>
      <c r="D999" s="60"/>
      <c r="E999" s="61"/>
      <c r="F999" s="217"/>
      <c r="G999" s="219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1"/>
      <c r="S999" s="223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7"/>
      <c r="AE999" s="223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7"/>
      <c r="AQ999" s="223"/>
      <c r="AR999" s="62"/>
      <c r="AS999" s="62"/>
      <c r="AT999" s="62"/>
      <c r="AU999" s="62"/>
      <c r="AV999" s="62"/>
      <c r="AW999" s="62"/>
      <c r="AX999" s="62"/>
      <c r="AY999" s="62"/>
      <c r="AZ999" s="62"/>
      <c r="BA999" s="62"/>
      <c r="BB999" s="67"/>
      <c r="BN999" s="61"/>
      <c r="BZ999" s="61"/>
      <c r="CL999" s="61"/>
    </row>
    <row r="1000" spans="2:90" x14ac:dyDescent="0.3">
      <c r="B1000" s="219"/>
      <c r="C1000" s="60" t="s">
        <v>488</v>
      </c>
      <c r="D1000" s="60"/>
      <c r="E1000" s="61"/>
      <c r="F1000" s="217"/>
      <c r="G1000" s="219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1"/>
      <c r="S1000" s="223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7"/>
      <c r="AE1000" s="223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7"/>
      <c r="AQ1000" s="223"/>
      <c r="AR1000" s="62"/>
      <c r="AS1000" s="62"/>
      <c r="AT1000" s="62"/>
      <c r="AU1000" s="62"/>
      <c r="AV1000" s="62"/>
      <c r="AW1000" s="62"/>
      <c r="AX1000" s="62"/>
      <c r="AY1000" s="62"/>
      <c r="AZ1000" s="62"/>
      <c r="BA1000" s="62"/>
      <c r="BB1000" s="67"/>
      <c r="BN1000" s="61"/>
      <c r="BZ1000" s="61"/>
      <c r="CL1000" s="61"/>
    </row>
    <row r="1001" spans="2:90" ht="15" thickBot="1" x14ac:dyDescent="0.35">
      <c r="B1001" s="228"/>
      <c r="C1001" s="58"/>
      <c r="D1001" s="58"/>
      <c r="E1001" s="45" t="s">
        <v>160</v>
      </c>
      <c r="F1001" s="235">
        <f>SUM(F994:F1000)</f>
        <v>2255000</v>
      </c>
      <c r="G1001" s="22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9"/>
      <c r="S1001" s="231"/>
      <c r="T1001" s="229"/>
      <c r="U1001" s="229"/>
      <c r="V1001" s="229"/>
      <c r="W1001" s="229"/>
      <c r="X1001" s="229"/>
      <c r="Y1001" s="229"/>
      <c r="Z1001" s="229"/>
      <c r="AA1001" s="229"/>
      <c r="AB1001" s="229"/>
      <c r="AC1001" s="229"/>
      <c r="AD1001" s="230"/>
      <c r="AE1001" s="231"/>
      <c r="AF1001" s="229"/>
      <c r="AG1001" s="229"/>
      <c r="AH1001" s="229"/>
      <c r="AI1001" s="229"/>
      <c r="AJ1001" s="229"/>
      <c r="AK1001" s="229"/>
      <c r="AL1001" s="229"/>
      <c r="AM1001" s="229"/>
      <c r="AN1001" s="229"/>
      <c r="AO1001" s="229"/>
      <c r="AP1001" s="230"/>
      <c r="AQ1001" s="231"/>
      <c r="AR1001" s="229"/>
      <c r="AS1001" s="229"/>
      <c r="AT1001" s="229"/>
      <c r="AU1001" s="229"/>
      <c r="AV1001" s="229"/>
      <c r="AW1001" s="229"/>
      <c r="AX1001" s="229"/>
      <c r="AY1001" s="229"/>
      <c r="AZ1001" s="229"/>
      <c r="BA1001" s="229"/>
      <c r="BB1001" s="230"/>
      <c r="BC1001" s="58"/>
      <c r="BD1001" s="58"/>
      <c r="BE1001" s="58"/>
      <c r="BF1001" s="58"/>
      <c r="BG1001" s="58"/>
      <c r="BH1001" s="58"/>
      <c r="BI1001" s="58"/>
      <c r="BJ1001" s="58"/>
      <c r="BK1001" s="58"/>
      <c r="BL1001" s="58"/>
      <c r="BM1001" s="58"/>
      <c r="BN1001" s="59"/>
      <c r="BO1001" s="58"/>
      <c r="BP1001" s="58"/>
      <c r="BQ1001" s="58"/>
      <c r="BR1001" s="58"/>
      <c r="BS1001" s="58"/>
      <c r="BT1001" s="58"/>
      <c r="BU1001" s="58"/>
      <c r="BV1001" s="58"/>
      <c r="BW1001" s="58"/>
      <c r="BX1001" s="58"/>
      <c r="BY1001" s="58"/>
      <c r="BZ1001" s="59"/>
      <c r="CA1001" s="58"/>
      <c r="CB1001" s="58"/>
      <c r="CC1001" s="58"/>
      <c r="CD1001" s="58"/>
      <c r="CE1001" s="58"/>
      <c r="CF1001" s="58"/>
      <c r="CG1001" s="58"/>
      <c r="CH1001" s="58"/>
      <c r="CI1001" s="58"/>
      <c r="CJ1001" s="58"/>
      <c r="CK1001" s="58"/>
      <c r="CL1001" s="59"/>
    </row>
    <row r="1002" spans="2:90" x14ac:dyDescent="0.3">
      <c r="B1002" s="220">
        <v>28</v>
      </c>
      <c r="C1002" s="56" t="s">
        <v>521</v>
      </c>
      <c r="D1002" s="56" t="s">
        <v>112</v>
      </c>
      <c r="E1002" s="57"/>
      <c r="F1002" s="295"/>
      <c r="G1002" s="219"/>
      <c r="H1002" s="60"/>
      <c r="I1002" s="60"/>
      <c r="J1002" s="60"/>
      <c r="K1002" s="60"/>
      <c r="L1002" s="62"/>
      <c r="M1002" s="62"/>
      <c r="N1002" s="62"/>
      <c r="O1002" s="62"/>
      <c r="P1002" s="62"/>
      <c r="Q1002" s="62"/>
      <c r="R1002" s="67"/>
      <c r="S1002" s="221"/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  <c r="AD1002" s="57"/>
      <c r="AE1002" s="221"/>
      <c r="AF1002" s="56"/>
      <c r="AG1002" s="56"/>
      <c r="AH1002" s="56"/>
      <c r="AI1002" s="56"/>
      <c r="AJ1002" s="56"/>
      <c r="AK1002" s="56"/>
      <c r="AL1002" s="56"/>
      <c r="AM1002" s="56"/>
      <c r="AN1002" s="56"/>
      <c r="AO1002" s="56"/>
      <c r="AP1002" s="57"/>
      <c r="AQ1002" s="221"/>
      <c r="AR1002" s="56"/>
      <c r="AS1002" s="56"/>
      <c r="AT1002" s="56"/>
      <c r="AU1002" s="56"/>
      <c r="AV1002" s="56"/>
      <c r="AW1002" s="56"/>
      <c r="AX1002" s="56"/>
      <c r="AY1002" s="56"/>
      <c r="AZ1002" s="56"/>
      <c r="BA1002" s="56"/>
      <c r="BB1002" s="57"/>
      <c r="BC1002" s="223"/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1"/>
      <c r="BO1002" s="219"/>
      <c r="BP1002" s="60"/>
      <c r="BQ1002" s="60"/>
      <c r="BR1002" s="60"/>
      <c r="BS1002" s="60"/>
      <c r="BT1002" s="60"/>
      <c r="BU1002" s="60"/>
      <c r="BV1002" s="60"/>
      <c r="BW1002" s="60"/>
      <c r="BX1002" s="60"/>
      <c r="BY1002" s="60"/>
      <c r="BZ1002" s="61"/>
      <c r="CA1002" s="219"/>
      <c r="CB1002" s="60"/>
      <c r="CC1002" s="60"/>
      <c r="CD1002" s="60"/>
      <c r="CE1002" s="60"/>
      <c r="CF1002" s="60"/>
      <c r="CG1002" s="60"/>
      <c r="CH1002" s="60"/>
      <c r="CI1002" s="60"/>
      <c r="CJ1002" s="60"/>
      <c r="CK1002" s="60"/>
      <c r="CL1002" s="61"/>
    </row>
    <row r="1003" spans="2:90" x14ac:dyDescent="0.3">
      <c r="B1003" s="219"/>
      <c r="C1003" s="60"/>
      <c r="D1003" s="60"/>
      <c r="E1003" s="61" t="s">
        <v>484</v>
      </c>
      <c r="F1003" s="296">
        <v>87500</v>
      </c>
      <c r="G1003" s="219"/>
      <c r="H1003" s="60"/>
      <c r="I1003" s="60"/>
      <c r="J1003" s="60"/>
      <c r="K1003" s="60"/>
      <c r="L1003" s="62"/>
      <c r="M1003" s="62"/>
      <c r="N1003" s="62"/>
      <c r="O1003" s="62"/>
      <c r="P1003" s="62"/>
      <c r="Q1003" s="62"/>
      <c r="R1003" s="67"/>
      <c r="S1003" s="223"/>
      <c r="T1003" s="62"/>
      <c r="AD1003" s="61"/>
      <c r="AG1003" s="63"/>
      <c r="AH1003" s="63"/>
      <c r="AI1003" s="63"/>
      <c r="AJ1003" s="63"/>
      <c r="AK1003" s="63"/>
      <c r="AL1003" s="63"/>
      <c r="AM1003" s="63"/>
      <c r="AN1003" s="63"/>
      <c r="AO1003" s="62"/>
      <c r="AP1003" s="67"/>
      <c r="AQ1003" s="223"/>
      <c r="AR1003" s="62"/>
      <c r="AS1003" s="62"/>
      <c r="AT1003" s="62"/>
      <c r="AU1003" s="62"/>
      <c r="AV1003" s="62"/>
      <c r="AW1003" s="62"/>
      <c r="AX1003" s="62"/>
      <c r="AY1003" s="62"/>
      <c r="AZ1003" s="62"/>
      <c r="BA1003" s="62"/>
      <c r="BB1003" s="67"/>
      <c r="BC1003" s="223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1"/>
      <c r="BO1003" s="219"/>
      <c r="BP1003" s="60"/>
      <c r="BQ1003" s="60"/>
      <c r="BR1003" s="60"/>
      <c r="BS1003" s="60"/>
      <c r="BT1003" s="60"/>
      <c r="BU1003" s="60"/>
      <c r="BV1003" s="60"/>
      <c r="BW1003" s="60"/>
      <c r="BX1003" s="60"/>
      <c r="BY1003" s="60"/>
      <c r="BZ1003" s="61"/>
      <c r="CA1003" s="219"/>
      <c r="CB1003" s="60"/>
      <c r="CC1003" s="60"/>
      <c r="CD1003" s="60"/>
      <c r="CE1003" s="60"/>
      <c r="CF1003" s="60"/>
      <c r="CG1003" s="60"/>
      <c r="CH1003" s="60"/>
      <c r="CI1003" s="60"/>
      <c r="CJ1003" s="60"/>
      <c r="CK1003" s="60"/>
      <c r="CL1003" s="61"/>
    </row>
    <row r="1004" spans="2:90" x14ac:dyDescent="0.3">
      <c r="B1004" s="219"/>
      <c r="C1004" s="60"/>
      <c r="D1004" s="60"/>
      <c r="E1004" s="61" t="s">
        <v>179</v>
      </c>
      <c r="F1004" s="296"/>
      <c r="G1004" s="219"/>
      <c r="H1004" s="60"/>
      <c r="I1004" s="60"/>
      <c r="J1004" s="60"/>
      <c r="K1004" s="60"/>
      <c r="L1004" s="62"/>
      <c r="M1004" s="62"/>
      <c r="N1004" s="62"/>
      <c r="O1004" s="62"/>
      <c r="P1004" s="62"/>
      <c r="Q1004" s="62"/>
      <c r="R1004" s="67"/>
      <c r="S1004" s="223"/>
      <c r="T1004" s="62"/>
      <c r="AD1004" s="61"/>
      <c r="AG1004" s="62"/>
      <c r="AH1004" s="62"/>
      <c r="AI1004" s="62"/>
      <c r="AJ1004" s="62"/>
      <c r="AK1004" s="62"/>
      <c r="AL1004" s="62"/>
      <c r="AM1004" s="62"/>
      <c r="AN1004" s="62"/>
      <c r="AO1004" s="63"/>
      <c r="AP1004" s="224"/>
      <c r="AQ1004" s="223"/>
      <c r="AR1004" s="62"/>
      <c r="AS1004" s="62"/>
      <c r="AT1004" s="62"/>
      <c r="AU1004" s="62"/>
      <c r="AV1004" s="62"/>
      <c r="AW1004" s="62"/>
      <c r="AX1004" s="62"/>
      <c r="AY1004" s="62"/>
      <c r="AZ1004" s="62"/>
      <c r="BA1004" s="62"/>
      <c r="BB1004" s="67"/>
      <c r="BC1004" s="223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1"/>
      <c r="BO1004" s="219"/>
      <c r="BP1004" s="60"/>
      <c r="BQ1004" s="60"/>
      <c r="BR1004" s="60"/>
      <c r="BS1004" s="60"/>
      <c r="BT1004" s="60"/>
      <c r="BU1004" s="60"/>
      <c r="BV1004" s="60"/>
      <c r="BW1004" s="60"/>
      <c r="BX1004" s="60"/>
      <c r="BY1004" s="60"/>
      <c r="BZ1004" s="61"/>
      <c r="CA1004" s="219"/>
      <c r="CB1004" s="60"/>
      <c r="CC1004" s="60"/>
      <c r="CD1004" s="60"/>
      <c r="CE1004" s="60"/>
      <c r="CF1004" s="60"/>
      <c r="CG1004" s="60"/>
      <c r="CH1004" s="60"/>
      <c r="CI1004" s="60"/>
      <c r="CJ1004" s="60"/>
      <c r="CK1004" s="60"/>
      <c r="CL1004" s="61"/>
    </row>
    <row r="1005" spans="2:90" x14ac:dyDescent="0.3">
      <c r="B1005" s="219"/>
      <c r="C1005" s="60"/>
      <c r="D1005" s="60"/>
      <c r="E1005" s="61" t="s">
        <v>170</v>
      </c>
      <c r="F1005" s="296"/>
      <c r="G1005" s="219"/>
      <c r="H1005" s="60"/>
      <c r="I1005" s="60"/>
      <c r="J1005" s="60"/>
      <c r="K1005" s="60"/>
      <c r="L1005" s="62"/>
      <c r="M1005" s="62"/>
      <c r="N1005" s="62"/>
      <c r="O1005" s="62"/>
      <c r="P1005" s="62"/>
      <c r="Q1005" s="62"/>
      <c r="R1005" s="67"/>
      <c r="S1005" s="223"/>
      <c r="T1005" s="62"/>
      <c r="AD1005" s="61"/>
      <c r="AG1005" s="62"/>
      <c r="AH1005" s="62"/>
      <c r="AI1005" s="62"/>
      <c r="AJ1005" s="62"/>
      <c r="AK1005" s="62"/>
      <c r="AL1005" s="62"/>
      <c r="AM1005" s="62"/>
      <c r="AN1005" s="62"/>
      <c r="AO1005" s="62"/>
      <c r="AP1005" s="67"/>
      <c r="AQ1005" s="225"/>
      <c r="AR1005" s="63"/>
      <c r="AS1005" s="62"/>
      <c r="AT1005" s="62"/>
      <c r="AU1005" s="62"/>
      <c r="AV1005" s="62"/>
      <c r="AW1005" s="62"/>
      <c r="AX1005" s="62"/>
      <c r="AY1005" s="62"/>
      <c r="AZ1005" s="62"/>
      <c r="BA1005" s="62"/>
      <c r="BB1005" s="67"/>
      <c r="BC1005" s="223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1"/>
      <c r="BO1005" s="219"/>
      <c r="BP1005" s="60"/>
      <c r="BQ1005" s="60"/>
      <c r="BR1005" s="60"/>
      <c r="BS1005" s="60"/>
      <c r="BT1005" s="60"/>
      <c r="BU1005" s="60"/>
      <c r="BV1005" s="60"/>
      <c r="BW1005" s="60"/>
      <c r="BX1005" s="60"/>
      <c r="BY1005" s="60"/>
      <c r="BZ1005" s="61"/>
      <c r="CA1005" s="219"/>
      <c r="CB1005" s="60"/>
      <c r="CC1005" s="60"/>
      <c r="CD1005" s="60"/>
      <c r="CE1005" s="60"/>
      <c r="CF1005" s="60"/>
      <c r="CG1005" s="60"/>
      <c r="CH1005" s="60"/>
      <c r="CI1005" s="60"/>
      <c r="CJ1005" s="60"/>
      <c r="CK1005" s="60"/>
      <c r="CL1005" s="61"/>
    </row>
    <row r="1006" spans="2:90" x14ac:dyDescent="0.3">
      <c r="B1006" s="219"/>
      <c r="C1006" s="62"/>
      <c r="D1006" s="60"/>
      <c r="E1006" s="61" t="s">
        <v>180</v>
      </c>
      <c r="F1006" s="296">
        <v>5000</v>
      </c>
      <c r="G1006" s="219"/>
      <c r="H1006" s="60"/>
      <c r="I1006" s="60"/>
      <c r="J1006" s="60"/>
      <c r="K1006" s="60"/>
      <c r="L1006" s="62"/>
      <c r="M1006" s="62"/>
      <c r="N1006" s="62"/>
      <c r="O1006" s="62"/>
      <c r="P1006" s="62"/>
      <c r="Q1006" s="62"/>
      <c r="R1006" s="67"/>
      <c r="S1006" s="223"/>
      <c r="T1006" s="62"/>
      <c r="AD1006" s="61"/>
      <c r="AG1006" s="62"/>
      <c r="AH1006" s="62"/>
      <c r="AI1006" s="62"/>
      <c r="AJ1006" s="62"/>
      <c r="AK1006" s="62"/>
      <c r="AL1006" s="62"/>
      <c r="AM1006" s="62"/>
      <c r="AN1006" s="62"/>
      <c r="AO1006" s="62"/>
      <c r="AP1006" s="67"/>
      <c r="AQ1006" s="223"/>
      <c r="AR1006" s="62"/>
      <c r="AS1006" s="63"/>
      <c r="AT1006" s="62"/>
      <c r="AU1006" s="62"/>
      <c r="AV1006" s="62"/>
      <c r="AW1006" s="62"/>
      <c r="AX1006" s="62"/>
      <c r="AY1006" s="62"/>
      <c r="AZ1006" s="62"/>
      <c r="BA1006" s="62"/>
      <c r="BB1006" s="67"/>
      <c r="BC1006" s="223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1"/>
      <c r="BO1006" s="219"/>
      <c r="BP1006" s="60"/>
      <c r="BQ1006" s="60"/>
      <c r="BR1006" s="60"/>
      <c r="BS1006" s="60"/>
      <c r="BT1006" s="60"/>
      <c r="BU1006" s="60"/>
      <c r="BV1006" s="60"/>
      <c r="BW1006" s="60"/>
      <c r="BX1006" s="60"/>
      <c r="BY1006" s="60"/>
      <c r="BZ1006" s="61"/>
      <c r="CA1006" s="219"/>
      <c r="CB1006" s="60"/>
      <c r="CC1006" s="60"/>
      <c r="CD1006" s="60"/>
      <c r="CE1006" s="60"/>
      <c r="CF1006" s="60"/>
      <c r="CG1006" s="60"/>
      <c r="CH1006" s="60"/>
      <c r="CI1006" s="60"/>
      <c r="CJ1006" s="60"/>
      <c r="CK1006" s="60"/>
      <c r="CL1006" s="61"/>
    </row>
    <row r="1007" spans="2:90" x14ac:dyDescent="0.3">
      <c r="B1007" s="219"/>
      <c r="C1007" s="62" t="s">
        <v>267</v>
      </c>
      <c r="D1007" s="60" t="s">
        <v>113</v>
      </c>
      <c r="E1007" s="61"/>
      <c r="F1007" s="297"/>
      <c r="G1007" s="219"/>
      <c r="H1007" s="60"/>
      <c r="I1007" s="60"/>
      <c r="J1007" s="60"/>
      <c r="K1007" s="60"/>
      <c r="L1007" s="62"/>
      <c r="M1007" s="62"/>
      <c r="N1007" s="62"/>
      <c r="O1007" s="62"/>
      <c r="P1007" s="62"/>
      <c r="Q1007" s="62"/>
      <c r="R1007" s="67"/>
      <c r="S1007" s="223"/>
      <c r="T1007" s="62"/>
      <c r="AD1007" s="61"/>
      <c r="AG1007" s="62"/>
      <c r="AH1007" s="62"/>
      <c r="AI1007" s="62"/>
      <c r="AJ1007" s="62"/>
      <c r="AK1007" s="62"/>
      <c r="AL1007" s="62"/>
      <c r="AM1007" s="62"/>
      <c r="AN1007" s="62"/>
      <c r="AO1007" s="62"/>
      <c r="AP1007" s="67"/>
      <c r="AQ1007" s="223"/>
      <c r="AR1007" s="62"/>
      <c r="AS1007" s="62"/>
      <c r="AT1007" s="62"/>
      <c r="AU1007" s="62"/>
      <c r="AV1007" s="62"/>
      <c r="AW1007" s="62"/>
      <c r="AX1007" s="62"/>
      <c r="AY1007" s="62"/>
      <c r="AZ1007" s="62"/>
      <c r="BA1007" s="62"/>
      <c r="BB1007" s="67"/>
      <c r="BC1007" s="223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1"/>
      <c r="BO1007" s="219"/>
      <c r="BP1007" s="60"/>
      <c r="BQ1007" s="60"/>
      <c r="BR1007" s="60"/>
      <c r="BS1007" s="60"/>
      <c r="BT1007" s="60"/>
      <c r="BU1007" s="60"/>
      <c r="BV1007" s="60"/>
      <c r="BW1007" s="60"/>
      <c r="BX1007" s="60"/>
      <c r="BY1007" s="60"/>
      <c r="BZ1007" s="61"/>
      <c r="CA1007" s="219"/>
      <c r="CB1007" s="60"/>
      <c r="CC1007" s="60"/>
      <c r="CD1007" s="60"/>
      <c r="CE1007" s="60"/>
      <c r="CF1007" s="60"/>
      <c r="CG1007" s="60"/>
      <c r="CH1007" s="60"/>
      <c r="CI1007" s="60"/>
      <c r="CJ1007" s="60"/>
      <c r="CK1007" s="60"/>
      <c r="CL1007" s="61"/>
    </row>
    <row r="1008" spans="2:90" x14ac:dyDescent="0.3">
      <c r="B1008" s="219"/>
      <c r="C1008" s="60" t="s">
        <v>485</v>
      </c>
      <c r="D1008" s="60"/>
      <c r="E1008" s="61" t="s">
        <v>486</v>
      </c>
      <c r="F1008" s="217">
        <v>1380000</v>
      </c>
      <c r="G1008" s="219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1"/>
      <c r="S1008" s="223"/>
      <c r="T1008" s="62"/>
      <c r="AD1008" s="61"/>
      <c r="AG1008" s="62"/>
      <c r="AH1008" s="62"/>
      <c r="AI1008" s="62"/>
      <c r="AJ1008" s="62"/>
      <c r="AK1008" s="62"/>
      <c r="AL1008" s="62"/>
      <c r="AM1008" s="62"/>
      <c r="AN1008" s="62"/>
      <c r="AO1008" s="62"/>
      <c r="AP1008" s="67"/>
      <c r="AQ1008" s="223"/>
      <c r="AR1008" s="62"/>
      <c r="AS1008" s="62"/>
      <c r="AT1008" s="226"/>
      <c r="AU1008" s="226"/>
      <c r="AV1008" s="226"/>
      <c r="AW1008" s="226"/>
      <c r="AX1008" s="226"/>
      <c r="AY1008" s="226"/>
      <c r="AZ1008" s="226"/>
      <c r="BA1008" s="226"/>
      <c r="BB1008" s="227"/>
      <c r="BN1008" s="61"/>
      <c r="BZ1008" s="61"/>
      <c r="CL1008" s="61"/>
    </row>
    <row r="1009" spans="2:90" x14ac:dyDescent="0.3">
      <c r="B1009" s="219"/>
      <c r="C1009" s="60" t="s">
        <v>487</v>
      </c>
      <c r="D1009" s="60"/>
      <c r="E1009" s="61"/>
      <c r="F1009" s="217"/>
      <c r="G1009" s="219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1"/>
      <c r="S1009" s="223"/>
      <c r="T1009" s="62"/>
      <c r="U1009" s="62"/>
      <c r="V1009" s="62"/>
      <c r="W1009" s="62"/>
      <c r="X1009" s="62"/>
      <c r="Y1009" s="62"/>
      <c r="Z1009" s="62"/>
      <c r="AA1009" s="62"/>
      <c r="AB1009" s="62"/>
      <c r="AC1009" s="62"/>
      <c r="AD1009" s="67"/>
      <c r="AE1009" s="223"/>
      <c r="AF1009" s="62"/>
      <c r="AG1009" s="62"/>
      <c r="AH1009" s="62"/>
      <c r="AI1009" s="62"/>
      <c r="AJ1009" s="62"/>
      <c r="AK1009" s="62"/>
      <c r="AL1009" s="62"/>
      <c r="AM1009" s="62"/>
      <c r="AN1009" s="62"/>
      <c r="AO1009" s="62"/>
      <c r="AP1009" s="67"/>
      <c r="AQ1009" s="223"/>
      <c r="AR1009" s="62"/>
      <c r="AS1009" s="62"/>
      <c r="AT1009" s="62"/>
      <c r="AU1009" s="62"/>
      <c r="AV1009" s="62"/>
      <c r="AW1009" s="62"/>
      <c r="AX1009" s="62"/>
      <c r="AY1009" s="62"/>
      <c r="AZ1009" s="62"/>
      <c r="BA1009" s="62"/>
      <c r="BB1009" s="67"/>
      <c r="BN1009" s="61"/>
      <c r="BZ1009" s="61"/>
      <c r="CL1009" s="61"/>
    </row>
    <row r="1010" spans="2:90" x14ac:dyDescent="0.3">
      <c r="B1010" s="219"/>
      <c r="C1010" s="60" t="s">
        <v>488</v>
      </c>
      <c r="D1010" s="60"/>
      <c r="E1010" s="61"/>
      <c r="F1010" s="217"/>
      <c r="G1010" s="219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1"/>
      <c r="S1010" s="223"/>
      <c r="T1010" s="62"/>
      <c r="U1010" s="62"/>
      <c r="V1010" s="62"/>
      <c r="W1010" s="62"/>
      <c r="X1010" s="62"/>
      <c r="Y1010" s="62"/>
      <c r="Z1010" s="62"/>
      <c r="AA1010" s="62"/>
      <c r="AB1010" s="62"/>
      <c r="AC1010" s="62"/>
      <c r="AD1010" s="67"/>
      <c r="AE1010" s="223"/>
      <c r="AF1010" s="62"/>
      <c r="AG1010" s="62"/>
      <c r="AH1010" s="62"/>
      <c r="AI1010" s="62"/>
      <c r="AJ1010" s="62"/>
      <c r="AK1010" s="62"/>
      <c r="AL1010" s="62"/>
      <c r="AM1010" s="62"/>
      <c r="AN1010" s="62"/>
      <c r="AO1010" s="62"/>
      <c r="AP1010" s="67"/>
      <c r="AQ1010" s="223"/>
      <c r="AR1010" s="62"/>
      <c r="AS1010" s="62"/>
      <c r="AT1010" s="62"/>
      <c r="AU1010" s="62"/>
      <c r="AV1010" s="62"/>
      <c r="AW1010" s="62"/>
      <c r="AX1010" s="62"/>
      <c r="AY1010" s="62"/>
      <c r="AZ1010" s="62"/>
      <c r="BA1010" s="62"/>
      <c r="BB1010" s="67"/>
      <c r="BN1010" s="61"/>
      <c r="BZ1010" s="61"/>
      <c r="CL1010" s="61"/>
    </row>
    <row r="1011" spans="2:90" ht="15" thickBot="1" x14ac:dyDescent="0.35">
      <c r="B1011" s="228"/>
      <c r="C1011" s="58"/>
      <c r="D1011" s="58"/>
      <c r="E1011" s="45" t="s">
        <v>160</v>
      </c>
      <c r="F1011" s="235">
        <f>SUM(F1004:F1010)</f>
        <v>1385000</v>
      </c>
      <c r="G1011" s="22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9"/>
      <c r="S1011" s="231"/>
      <c r="T1011" s="229"/>
      <c r="U1011" s="229"/>
      <c r="V1011" s="229"/>
      <c r="W1011" s="229"/>
      <c r="X1011" s="229"/>
      <c r="Y1011" s="229"/>
      <c r="Z1011" s="229"/>
      <c r="AA1011" s="229"/>
      <c r="AB1011" s="229"/>
      <c r="AC1011" s="229"/>
      <c r="AD1011" s="230"/>
      <c r="AE1011" s="231"/>
      <c r="AF1011" s="229"/>
      <c r="AG1011" s="229"/>
      <c r="AH1011" s="229"/>
      <c r="AI1011" s="229"/>
      <c r="AJ1011" s="229"/>
      <c r="AK1011" s="229"/>
      <c r="AL1011" s="229"/>
      <c r="AM1011" s="229"/>
      <c r="AN1011" s="229"/>
      <c r="AO1011" s="229"/>
      <c r="AP1011" s="230"/>
      <c r="AQ1011" s="231"/>
      <c r="AR1011" s="229"/>
      <c r="AS1011" s="229"/>
      <c r="AT1011" s="229"/>
      <c r="AU1011" s="229"/>
      <c r="AV1011" s="229"/>
      <c r="AW1011" s="229"/>
      <c r="AX1011" s="229"/>
      <c r="AY1011" s="229"/>
      <c r="AZ1011" s="229"/>
      <c r="BA1011" s="229"/>
      <c r="BB1011" s="230"/>
      <c r="BC1011" s="58"/>
      <c r="BD1011" s="58"/>
      <c r="BE1011" s="58"/>
      <c r="BF1011" s="58"/>
      <c r="BG1011" s="58"/>
      <c r="BH1011" s="58"/>
      <c r="BI1011" s="58"/>
      <c r="BJ1011" s="58"/>
      <c r="BK1011" s="58"/>
      <c r="BL1011" s="58"/>
      <c r="BM1011" s="58"/>
      <c r="BN1011" s="59"/>
      <c r="BO1011" s="58"/>
      <c r="BP1011" s="58"/>
      <c r="BQ1011" s="58"/>
      <c r="BR1011" s="58"/>
      <c r="BS1011" s="58"/>
      <c r="BT1011" s="58"/>
      <c r="BU1011" s="58"/>
      <c r="BV1011" s="58"/>
      <c r="BW1011" s="58"/>
      <c r="BX1011" s="58"/>
      <c r="BY1011" s="58"/>
      <c r="BZ1011" s="59"/>
      <c r="CA1011" s="58"/>
      <c r="CB1011" s="58"/>
      <c r="CC1011" s="58"/>
      <c r="CD1011" s="58"/>
      <c r="CE1011" s="58"/>
      <c r="CF1011" s="58"/>
      <c r="CG1011" s="58"/>
      <c r="CH1011" s="58"/>
      <c r="CI1011" s="58"/>
      <c r="CJ1011" s="58"/>
      <c r="CK1011" s="58"/>
      <c r="CL1011" s="59"/>
    </row>
    <row r="1012" spans="2:90" x14ac:dyDescent="0.3">
      <c r="B1012" s="300">
        <v>29</v>
      </c>
      <c r="C1012" s="56" t="s">
        <v>522</v>
      </c>
      <c r="D1012" s="56" t="s">
        <v>112</v>
      </c>
      <c r="E1012" s="57"/>
      <c r="F1012" s="295"/>
      <c r="G1012" s="219"/>
      <c r="H1012" s="60"/>
      <c r="I1012" s="60"/>
      <c r="J1012" s="60"/>
      <c r="K1012" s="60"/>
      <c r="L1012" s="62"/>
      <c r="M1012" s="62"/>
      <c r="N1012" s="62"/>
      <c r="O1012" s="62"/>
      <c r="P1012" s="62"/>
      <c r="Q1012" s="62"/>
      <c r="R1012" s="67"/>
      <c r="S1012" s="223"/>
      <c r="T1012" s="62"/>
      <c r="U1012" s="62"/>
      <c r="V1012" s="62"/>
      <c r="W1012" s="62"/>
      <c r="X1012" s="62"/>
      <c r="Y1012" s="62"/>
      <c r="Z1012" s="62"/>
      <c r="AA1012" s="62"/>
      <c r="AB1012" s="62"/>
      <c r="AC1012" s="62"/>
      <c r="AD1012" s="67"/>
      <c r="AE1012" s="221"/>
      <c r="AF1012" s="56"/>
      <c r="AG1012" s="56"/>
      <c r="AH1012" s="56"/>
      <c r="AI1012" s="56"/>
      <c r="AJ1012" s="56"/>
      <c r="AK1012" s="56"/>
      <c r="AL1012" s="56"/>
      <c r="AM1012" s="56"/>
      <c r="AN1012" s="56"/>
      <c r="AO1012" s="56"/>
      <c r="AP1012" s="57"/>
      <c r="AQ1012" s="221"/>
      <c r="AR1012" s="56"/>
      <c r="AS1012" s="56"/>
      <c r="AT1012" s="56"/>
      <c r="AU1012" s="56"/>
      <c r="AV1012" s="56"/>
      <c r="AW1012" s="56"/>
      <c r="AX1012" s="56"/>
      <c r="AY1012" s="56"/>
      <c r="AZ1012" s="56"/>
      <c r="BA1012" s="56"/>
      <c r="BB1012" s="57"/>
      <c r="BC1012" s="221"/>
      <c r="BD1012" s="56"/>
      <c r="BE1012" s="56"/>
      <c r="BF1012" s="56"/>
      <c r="BG1012" s="56"/>
      <c r="BH1012" s="56"/>
      <c r="BI1012" s="56"/>
      <c r="BJ1012" s="56"/>
      <c r="BK1012" s="56"/>
      <c r="BL1012" s="56"/>
      <c r="BM1012" s="56"/>
      <c r="BN1012" s="57"/>
      <c r="BO1012" s="219"/>
      <c r="BP1012" s="60"/>
      <c r="BQ1012" s="60"/>
      <c r="BR1012" s="60"/>
      <c r="BS1012" s="60"/>
      <c r="BT1012" s="60"/>
      <c r="BU1012" s="60"/>
      <c r="BV1012" s="60"/>
      <c r="BW1012" s="60"/>
      <c r="BX1012" s="60"/>
      <c r="BY1012" s="60"/>
      <c r="BZ1012" s="61"/>
      <c r="CA1012" s="219"/>
      <c r="CB1012" s="60"/>
      <c r="CC1012" s="60"/>
      <c r="CD1012" s="60"/>
      <c r="CE1012" s="60"/>
      <c r="CF1012" s="60"/>
      <c r="CG1012" s="60"/>
      <c r="CH1012" s="60"/>
      <c r="CI1012" s="60"/>
      <c r="CJ1012" s="60"/>
      <c r="CK1012" s="60"/>
      <c r="CL1012" s="61"/>
    </row>
    <row r="1013" spans="2:90" x14ac:dyDescent="0.3">
      <c r="B1013" s="219"/>
      <c r="C1013" s="60" t="s">
        <v>523</v>
      </c>
      <c r="D1013" s="60"/>
      <c r="E1013" s="61" t="s">
        <v>484</v>
      </c>
      <c r="F1013" s="296">
        <v>137500</v>
      </c>
      <c r="G1013" s="219"/>
      <c r="H1013" s="60"/>
      <c r="I1013" s="60"/>
      <c r="J1013" s="60"/>
      <c r="K1013" s="60"/>
      <c r="L1013" s="62"/>
      <c r="M1013" s="62"/>
      <c r="N1013" s="62"/>
      <c r="O1013" s="62"/>
      <c r="P1013" s="62"/>
      <c r="Q1013" s="62"/>
      <c r="R1013" s="67"/>
      <c r="S1013" s="223"/>
      <c r="T1013" s="62"/>
      <c r="U1013" s="62"/>
      <c r="V1013" s="62"/>
      <c r="W1013" s="62"/>
      <c r="X1013" s="62"/>
      <c r="Y1013" s="62"/>
      <c r="Z1013" s="62"/>
      <c r="AA1013" s="62"/>
      <c r="AB1013" s="62"/>
      <c r="AC1013" s="62"/>
      <c r="AD1013" s="67"/>
      <c r="AE1013" s="223"/>
      <c r="AF1013" s="62"/>
      <c r="AP1013" s="61"/>
      <c r="AS1013" s="63"/>
      <c r="AT1013" s="63"/>
      <c r="AU1013" s="63"/>
      <c r="AV1013" s="63"/>
      <c r="AW1013" s="63"/>
      <c r="AX1013" s="63"/>
      <c r="AY1013" s="63"/>
      <c r="AZ1013" s="63"/>
      <c r="BA1013" s="62"/>
      <c r="BB1013" s="67"/>
      <c r="BC1013" s="223"/>
      <c r="BD1013" s="62"/>
      <c r="BE1013" s="62"/>
      <c r="BF1013" s="62"/>
      <c r="BG1013" s="62"/>
      <c r="BH1013" s="62"/>
      <c r="BI1013" s="62"/>
      <c r="BJ1013" s="62"/>
      <c r="BK1013" s="62"/>
      <c r="BL1013" s="62"/>
      <c r="BM1013" s="62"/>
      <c r="BN1013" s="67"/>
      <c r="BO1013" s="219"/>
      <c r="BP1013" s="60"/>
      <c r="BQ1013" s="60"/>
      <c r="BR1013" s="60"/>
      <c r="BS1013" s="60"/>
      <c r="BT1013" s="60"/>
      <c r="BU1013" s="60"/>
      <c r="BV1013" s="60"/>
      <c r="BW1013" s="60"/>
      <c r="BX1013" s="60"/>
      <c r="BY1013" s="60"/>
      <c r="BZ1013" s="61"/>
      <c r="CA1013" s="219"/>
      <c r="CB1013" s="60"/>
      <c r="CC1013" s="60"/>
      <c r="CD1013" s="60"/>
      <c r="CE1013" s="60"/>
      <c r="CF1013" s="60"/>
      <c r="CG1013" s="60"/>
      <c r="CH1013" s="60"/>
      <c r="CI1013" s="60"/>
      <c r="CJ1013" s="60"/>
      <c r="CK1013" s="60"/>
      <c r="CL1013" s="61"/>
    </row>
    <row r="1014" spans="2:90" x14ac:dyDescent="0.3">
      <c r="B1014" s="219"/>
      <c r="C1014" s="60"/>
      <c r="D1014" s="60"/>
      <c r="E1014" s="61" t="s">
        <v>179</v>
      </c>
      <c r="F1014" s="296"/>
      <c r="G1014" s="219"/>
      <c r="H1014" s="60"/>
      <c r="I1014" s="60"/>
      <c r="J1014" s="60"/>
      <c r="K1014" s="60"/>
      <c r="L1014" s="62"/>
      <c r="M1014" s="62"/>
      <c r="N1014" s="62"/>
      <c r="O1014" s="62"/>
      <c r="P1014" s="62"/>
      <c r="Q1014" s="62"/>
      <c r="R1014" s="67"/>
      <c r="S1014" s="223"/>
      <c r="T1014" s="62"/>
      <c r="U1014" s="62"/>
      <c r="V1014" s="62"/>
      <c r="W1014" s="62"/>
      <c r="X1014" s="62"/>
      <c r="Y1014" s="62"/>
      <c r="Z1014" s="62"/>
      <c r="AA1014" s="62"/>
      <c r="AB1014" s="62"/>
      <c r="AC1014" s="62"/>
      <c r="AD1014" s="67"/>
      <c r="AE1014" s="223"/>
      <c r="AF1014" s="62"/>
      <c r="AP1014" s="61"/>
      <c r="AS1014" s="62"/>
      <c r="AT1014" s="62"/>
      <c r="AU1014" s="62"/>
      <c r="AV1014" s="62"/>
      <c r="AW1014" s="62"/>
      <c r="AX1014" s="62"/>
      <c r="AY1014" s="62"/>
      <c r="AZ1014" s="62"/>
      <c r="BA1014" s="63"/>
      <c r="BB1014" s="224"/>
      <c r="BC1014" s="223"/>
      <c r="BD1014" s="62"/>
      <c r="BE1014" s="62"/>
      <c r="BF1014" s="62"/>
      <c r="BG1014" s="62"/>
      <c r="BH1014" s="62"/>
      <c r="BI1014" s="62"/>
      <c r="BJ1014" s="62"/>
      <c r="BK1014" s="62"/>
      <c r="BL1014" s="62"/>
      <c r="BM1014" s="62"/>
      <c r="BN1014" s="67"/>
      <c r="BO1014" s="219"/>
      <c r="BP1014" s="60"/>
      <c r="BQ1014" s="60"/>
      <c r="BR1014" s="60"/>
      <c r="BS1014" s="60"/>
      <c r="BT1014" s="60"/>
      <c r="BU1014" s="60"/>
      <c r="BV1014" s="60"/>
      <c r="BW1014" s="60"/>
      <c r="BX1014" s="60"/>
      <c r="BY1014" s="60"/>
      <c r="BZ1014" s="61"/>
      <c r="CA1014" s="219"/>
      <c r="CB1014" s="60"/>
      <c r="CC1014" s="60"/>
      <c r="CD1014" s="60"/>
      <c r="CE1014" s="60"/>
      <c r="CF1014" s="60"/>
      <c r="CG1014" s="60"/>
      <c r="CH1014" s="60"/>
      <c r="CI1014" s="60"/>
      <c r="CJ1014" s="60"/>
      <c r="CK1014" s="60"/>
      <c r="CL1014" s="61"/>
    </row>
    <row r="1015" spans="2:90" x14ac:dyDescent="0.3">
      <c r="B1015" s="219"/>
      <c r="C1015" s="60"/>
      <c r="D1015" s="60"/>
      <c r="E1015" s="61" t="s">
        <v>170</v>
      </c>
      <c r="F1015" s="296"/>
      <c r="G1015" s="219"/>
      <c r="H1015" s="60"/>
      <c r="I1015" s="60"/>
      <c r="J1015" s="60"/>
      <c r="K1015" s="60"/>
      <c r="L1015" s="62"/>
      <c r="M1015" s="62"/>
      <c r="N1015" s="62"/>
      <c r="O1015" s="62"/>
      <c r="P1015" s="62"/>
      <c r="Q1015" s="62"/>
      <c r="R1015" s="67"/>
      <c r="S1015" s="223"/>
      <c r="T1015" s="62"/>
      <c r="U1015" s="62"/>
      <c r="V1015" s="62"/>
      <c r="W1015" s="62"/>
      <c r="X1015" s="62"/>
      <c r="Y1015" s="62"/>
      <c r="Z1015" s="62"/>
      <c r="AA1015" s="62"/>
      <c r="AB1015" s="62"/>
      <c r="AC1015" s="62"/>
      <c r="AD1015" s="67"/>
      <c r="AE1015" s="223"/>
      <c r="AF1015" s="62"/>
      <c r="AP1015" s="61"/>
      <c r="AS1015" s="62"/>
      <c r="AT1015" s="62"/>
      <c r="AU1015" s="62"/>
      <c r="AV1015" s="62"/>
      <c r="AW1015" s="62"/>
      <c r="AX1015" s="62"/>
      <c r="AY1015" s="62"/>
      <c r="AZ1015" s="62"/>
      <c r="BA1015" s="62"/>
      <c r="BB1015" s="67"/>
      <c r="BC1015" s="225"/>
      <c r="BD1015" s="63"/>
      <c r="BE1015" s="62"/>
      <c r="BF1015" s="62"/>
      <c r="BG1015" s="62"/>
      <c r="BH1015" s="62"/>
      <c r="BI1015" s="62"/>
      <c r="BJ1015" s="62"/>
      <c r="BK1015" s="62"/>
      <c r="BL1015" s="62"/>
      <c r="BM1015" s="62"/>
      <c r="BN1015" s="67"/>
      <c r="BO1015" s="219"/>
      <c r="BP1015" s="60"/>
      <c r="BQ1015" s="60"/>
      <c r="BR1015" s="60"/>
      <c r="BS1015" s="60"/>
      <c r="BT1015" s="60"/>
      <c r="BU1015" s="60"/>
      <c r="BV1015" s="60"/>
      <c r="BW1015" s="60"/>
      <c r="BX1015" s="60"/>
      <c r="BY1015" s="60"/>
      <c r="BZ1015" s="61"/>
      <c r="CA1015" s="219"/>
      <c r="CB1015" s="60"/>
      <c r="CC1015" s="60"/>
      <c r="CD1015" s="60"/>
      <c r="CE1015" s="60"/>
      <c r="CF1015" s="60"/>
      <c r="CG1015" s="60"/>
      <c r="CH1015" s="60"/>
      <c r="CI1015" s="60"/>
      <c r="CJ1015" s="60"/>
      <c r="CK1015" s="60"/>
      <c r="CL1015" s="61"/>
    </row>
    <row r="1016" spans="2:90" x14ac:dyDescent="0.3">
      <c r="B1016" s="219"/>
      <c r="C1016" s="62"/>
      <c r="D1016" s="60"/>
      <c r="E1016" s="61" t="s">
        <v>180</v>
      </c>
      <c r="F1016" s="296">
        <v>5000</v>
      </c>
      <c r="G1016" s="219"/>
      <c r="H1016" s="60"/>
      <c r="I1016" s="60"/>
      <c r="J1016" s="60"/>
      <c r="K1016" s="60"/>
      <c r="L1016" s="62"/>
      <c r="M1016" s="62"/>
      <c r="N1016" s="62"/>
      <c r="O1016" s="62"/>
      <c r="P1016" s="62"/>
      <c r="Q1016" s="62"/>
      <c r="R1016" s="67"/>
      <c r="S1016" s="223"/>
      <c r="T1016" s="62"/>
      <c r="U1016" s="62"/>
      <c r="V1016" s="62"/>
      <c r="W1016" s="62"/>
      <c r="X1016" s="62"/>
      <c r="Y1016" s="62"/>
      <c r="Z1016" s="62"/>
      <c r="AA1016" s="62"/>
      <c r="AB1016" s="62"/>
      <c r="AC1016" s="62"/>
      <c r="AD1016" s="67"/>
      <c r="AE1016" s="223"/>
      <c r="AF1016" s="62"/>
      <c r="AP1016" s="61"/>
      <c r="AS1016" s="62"/>
      <c r="AT1016" s="62"/>
      <c r="AU1016" s="62"/>
      <c r="AV1016" s="62"/>
      <c r="AW1016" s="62"/>
      <c r="AX1016" s="62"/>
      <c r="AY1016" s="62"/>
      <c r="AZ1016" s="62"/>
      <c r="BA1016" s="62"/>
      <c r="BB1016" s="67"/>
      <c r="BC1016" s="223"/>
      <c r="BD1016" s="62"/>
      <c r="BE1016" s="63"/>
      <c r="BF1016" s="62"/>
      <c r="BG1016" s="62"/>
      <c r="BH1016" s="62"/>
      <c r="BI1016" s="62"/>
      <c r="BJ1016" s="62"/>
      <c r="BK1016" s="62"/>
      <c r="BL1016" s="62"/>
      <c r="BM1016" s="62"/>
      <c r="BN1016" s="67"/>
      <c r="BO1016" s="219"/>
      <c r="BP1016" s="60"/>
      <c r="BQ1016" s="60"/>
      <c r="BR1016" s="60"/>
      <c r="BS1016" s="60"/>
      <c r="BT1016" s="60"/>
      <c r="BU1016" s="60"/>
      <c r="BV1016" s="60"/>
      <c r="BW1016" s="60"/>
      <c r="BX1016" s="60"/>
      <c r="BY1016" s="60"/>
      <c r="BZ1016" s="61"/>
      <c r="CA1016" s="219"/>
      <c r="CB1016" s="60"/>
      <c r="CC1016" s="60"/>
      <c r="CD1016" s="60"/>
      <c r="CE1016" s="60"/>
      <c r="CF1016" s="60"/>
      <c r="CG1016" s="60"/>
      <c r="CH1016" s="60"/>
      <c r="CI1016" s="60"/>
      <c r="CJ1016" s="60"/>
      <c r="CK1016" s="60"/>
      <c r="CL1016" s="61"/>
    </row>
    <row r="1017" spans="2:90" x14ac:dyDescent="0.3">
      <c r="B1017" s="219"/>
      <c r="C1017" s="62" t="s">
        <v>267</v>
      </c>
      <c r="D1017" s="60" t="s">
        <v>113</v>
      </c>
      <c r="E1017" s="61"/>
      <c r="F1017" s="297"/>
      <c r="G1017" s="219"/>
      <c r="H1017" s="60"/>
      <c r="I1017" s="60"/>
      <c r="J1017" s="60"/>
      <c r="K1017" s="60"/>
      <c r="L1017" s="62"/>
      <c r="M1017" s="62"/>
      <c r="N1017" s="62"/>
      <c r="O1017" s="62"/>
      <c r="P1017" s="62"/>
      <c r="Q1017" s="62"/>
      <c r="R1017" s="67"/>
      <c r="S1017" s="223"/>
      <c r="T1017" s="62"/>
      <c r="U1017" s="62"/>
      <c r="V1017" s="62"/>
      <c r="W1017" s="62"/>
      <c r="X1017" s="62"/>
      <c r="Y1017" s="62"/>
      <c r="Z1017" s="62"/>
      <c r="AA1017" s="62"/>
      <c r="AB1017" s="62"/>
      <c r="AC1017" s="62"/>
      <c r="AD1017" s="67"/>
      <c r="AE1017" s="223"/>
      <c r="AF1017" s="62"/>
      <c r="AP1017" s="61"/>
      <c r="AS1017" s="62"/>
      <c r="AT1017" s="62"/>
      <c r="AU1017" s="62"/>
      <c r="AV1017" s="62"/>
      <c r="AW1017" s="62"/>
      <c r="AX1017" s="62"/>
      <c r="AY1017" s="62"/>
      <c r="AZ1017" s="62"/>
      <c r="BA1017" s="62"/>
      <c r="BB1017" s="67"/>
      <c r="BC1017" s="223"/>
      <c r="BD1017" s="62"/>
      <c r="BE1017" s="62"/>
      <c r="BF1017" s="62"/>
      <c r="BG1017" s="62"/>
      <c r="BH1017" s="62"/>
      <c r="BI1017" s="62"/>
      <c r="BJ1017" s="62"/>
      <c r="BK1017" s="62"/>
      <c r="BL1017" s="62"/>
      <c r="BM1017" s="62"/>
      <c r="BN1017" s="67"/>
      <c r="BO1017" s="219"/>
      <c r="BP1017" s="60"/>
      <c r="BQ1017" s="60"/>
      <c r="BR1017" s="60"/>
      <c r="BS1017" s="60"/>
      <c r="BT1017" s="60"/>
      <c r="BU1017" s="60"/>
      <c r="BV1017" s="60"/>
      <c r="BW1017" s="60"/>
      <c r="BX1017" s="60"/>
      <c r="BY1017" s="60"/>
      <c r="BZ1017" s="61"/>
      <c r="CA1017" s="219"/>
      <c r="CB1017" s="60"/>
      <c r="CC1017" s="60"/>
      <c r="CD1017" s="60"/>
      <c r="CE1017" s="60"/>
      <c r="CF1017" s="60"/>
      <c r="CG1017" s="60"/>
      <c r="CH1017" s="60"/>
      <c r="CI1017" s="60"/>
      <c r="CJ1017" s="60"/>
      <c r="CK1017" s="60"/>
      <c r="CL1017" s="61"/>
    </row>
    <row r="1018" spans="2:90" x14ac:dyDescent="0.3">
      <c r="B1018" s="219"/>
      <c r="C1018" s="60" t="s">
        <v>485</v>
      </c>
      <c r="D1018" s="60"/>
      <c r="E1018" s="61" t="s">
        <v>486</v>
      </c>
      <c r="F1018" s="217">
        <v>2500000</v>
      </c>
      <c r="G1018" s="219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1"/>
      <c r="U1018" s="62"/>
      <c r="V1018" s="62"/>
      <c r="W1018" s="62"/>
      <c r="X1018" s="62"/>
      <c r="Y1018" s="62"/>
      <c r="Z1018" s="62"/>
      <c r="AA1018" s="62"/>
      <c r="AB1018" s="62"/>
      <c r="AC1018" s="62"/>
      <c r="AD1018" s="67"/>
      <c r="AE1018" s="223"/>
      <c r="AF1018" s="62"/>
      <c r="AP1018" s="61"/>
      <c r="AS1018" s="62"/>
      <c r="AT1018" s="62"/>
      <c r="AU1018" s="62"/>
      <c r="AV1018" s="62"/>
      <c r="AW1018" s="62"/>
      <c r="AX1018" s="62"/>
      <c r="AY1018" s="62"/>
      <c r="AZ1018" s="62"/>
      <c r="BA1018" s="62"/>
      <c r="BB1018" s="67"/>
      <c r="BC1018" s="223"/>
      <c r="BD1018" s="62"/>
      <c r="BE1018" s="62"/>
      <c r="BF1018" s="226"/>
      <c r="BG1018" s="226"/>
      <c r="BH1018" s="226"/>
      <c r="BI1018" s="226"/>
      <c r="BJ1018" s="226"/>
      <c r="BK1018" s="226"/>
      <c r="BL1018" s="226"/>
      <c r="BM1018" s="226"/>
      <c r="BN1018" s="227"/>
      <c r="BZ1018" s="61"/>
      <c r="CL1018" s="61"/>
    </row>
    <row r="1019" spans="2:90" x14ac:dyDescent="0.3">
      <c r="B1019" s="219"/>
      <c r="C1019" s="60" t="s">
        <v>487</v>
      </c>
      <c r="D1019" s="60"/>
      <c r="E1019" s="61"/>
      <c r="F1019" s="217"/>
      <c r="G1019" s="219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1"/>
      <c r="AD1019" s="61"/>
      <c r="AE1019" s="223"/>
      <c r="AF1019" s="62"/>
      <c r="AG1019" s="62"/>
      <c r="AH1019" s="62"/>
      <c r="AI1019" s="62"/>
      <c r="AJ1019" s="62"/>
      <c r="AK1019" s="62"/>
      <c r="AL1019" s="62"/>
      <c r="AM1019" s="62"/>
      <c r="AN1019" s="62"/>
      <c r="AO1019" s="62"/>
      <c r="AP1019" s="67"/>
      <c r="AQ1019" s="223"/>
      <c r="AR1019" s="62"/>
      <c r="AS1019" s="62"/>
      <c r="AT1019" s="62"/>
      <c r="AU1019" s="62"/>
      <c r="AV1019" s="62"/>
      <c r="AW1019" s="62"/>
      <c r="AX1019" s="62"/>
      <c r="AY1019" s="62"/>
      <c r="AZ1019" s="62"/>
      <c r="BA1019" s="62"/>
      <c r="BB1019" s="67"/>
      <c r="BC1019" s="223"/>
      <c r="BD1019" s="62"/>
      <c r="BE1019" s="62"/>
      <c r="BF1019" s="62"/>
      <c r="BG1019" s="62"/>
      <c r="BH1019" s="62"/>
      <c r="BI1019" s="62"/>
      <c r="BJ1019" s="62"/>
      <c r="BK1019" s="62"/>
      <c r="BL1019" s="62"/>
      <c r="BM1019" s="62"/>
      <c r="BN1019" s="67"/>
      <c r="BZ1019" s="61"/>
      <c r="CL1019" s="61"/>
    </row>
    <row r="1020" spans="2:90" x14ac:dyDescent="0.3">
      <c r="B1020" s="219"/>
      <c r="C1020" s="60" t="s">
        <v>488</v>
      </c>
      <c r="D1020" s="60"/>
      <c r="E1020" s="61"/>
      <c r="F1020" s="217"/>
      <c r="G1020" s="219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1"/>
      <c r="AD1020" s="61"/>
      <c r="AE1020" s="223"/>
      <c r="AF1020" s="62"/>
      <c r="AG1020" s="62"/>
      <c r="AH1020" s="62"/>
      <c r="AI1020" s="62"/>
      <c r="AJ1020" s="62"/>
      <c r="AK1020" s="62"/>
      <c r="AL1020" s="62"/>
      <c r="AM1020" s="62"/>
      <c r="AN1020" s="62"/>
      <c r="AO1020" s="62"/>
      <c r="AP1020" s="67"/>
      <c r="AQ1020" s="223"/>
      <c r="AR1020" s="62"/>
      <c r="AS1020" s="62"/>
      <c r="AT1020" s="62"/>
      <c r="AU1020" s="62"/>
      <c r="AV1020" s="62"/>
      <c r="AW1020" s="62"/>
      <c r="AX1020" s="62"/>
      <c r="AY1020" s="62"/>
      <c r="AZ1020" s="62"/>
      <c r="BA1020" s="62"/>
      <c r="BB1020" s="67"/>
      <c r="BC1020" s="223"/>
      <c r="BD1020" s="62"/>
      <c r="BE1020" s="62"/>
      <c r="BF1020" s="62"/>
      <c r="BG1020" s="62"/>
      <c r="BH1020" s="62"/>
      <c r="BI1020" s="62"/>
      <c r="BJ1020" s="62"/>
      <c r="BK1020" s="62"/>
      <c r="BL1020" s="62"/>
      <c r="BM1020" s="62"/>
      <c r="BN1020" s="67"/>
      <c r="BZ1020" s="61"/>
      <c r="CL1020" s="61"/>
    </row>
    <row r="1021" spans="2:90" ht="15" thickBot="1" x14ac:dyDescent="0.35">
      <c r="B1021" s="228"/>
      <c r="C1021" s="58"/>
      <c r="D1021" s="58"/>
      <c r="E1021" s="45" t="s">
        <v>160</v>
      </c>
      <c r="F1021" s="235">
        <f>SUM(F1014:F1020)</f>
        <v>2505000</v>
      </c>
      <c r="G1021" s="22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9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9"/>
      <c r="AE1021" s="231"/>
      <c r="AF1021" s="229"/>
      <c r="AG1021" s="229"/>
      <c r="AH1021" s="229"/>
      <c r="AI1021" s="229"/>
      <c r="AJ1021" s="229"/>
      <c r="AK1021" s="229"/>
      <c r="AL1021" s="229"/>
      <c r="AM1021" s="229"/>
      <c r="AN1021" s="229"/>
      <c r="AO1021" s="229"/>
      <c r="AP1021" s="230"/>
      <c r="AQ1021" s="231"/>
      <c r="AR1021" s="229"/>
      <c r="AS1021" s="229"/>
      <c r="AT1021" s="229"/>
      <c r="AU1021" s="229"/>
      <c r="AV1021" s="229"/>
      <c r="AW1021" s="229"/>
      <c r="AX1021" s="229"/>
      <c r="AY1021" s="229"/>
      <c r="AZ1021" s="229"/>
      <c r="BA1021" s="229"/>
      <c r="BB1021" s="230"/>
      <c r="BC1021" s="231"/>
      <c r="BD1021" s="229"/>
      <c r="BE1021" s="229"/>
      <c r="BF1021" s="229"/>
      <c r="BG1021" s="229"/>
      <c r="BH1021" s="229"/>
      <c r="BI1021" s="229"/>
      <c r="BJ1021" s="229"/>
      <c r="BK1021" s="229"/>
      <c r="BL1021" s="229"/>
      <c r="BM1021" s="229"/>
      <c r="BN1021" s="230"/>
      <c r="BO1021" s="58"/>
      <c r="BP1021" s="58"/>
      <c r="BQ1021" s="58"/>
      <c r="BR1021" s="58"/>
      <c r="BS1021" s="58"/>
      <c r="BT1021" s="58"/>
      <c r="BU1021" s="58"/>
      <c r="BV1021" s="58"/>
      <c r="BW1021" s="58"/>
      <c r="BX1021" s="58"/>
      <c r="BY1021" s="58"/>
      <c r="BZ1021" s="59"/>
      <c r="CA1021" s="58"/>
      <c r="CB1021" s="58"/>
      <c r="CC1021" s="58"/>
      <c r="CD1021" s="58"/>
      <c r="CE1021" s="58"/>
      <c r="CF1021" s="58"/>
      <c r="CG1021" s="58"/>
      <c r="CH1021" s="58"/>
      <c r="CI1021" s="58"/>
      <c r="CJ1021" s="58"/>
      <c r="CK1021" s="58"/>
      <c r="CL1021" s="59"/>
    </row>
    <row r="1022" spans="2:90" x14ac:dyDescent="0.3">
      <c r="B1022" s="300">
        <v>30</v>
      </c>
      <c r="C1022" s="56" t="s">
        <v>524</v>
      </c>
      <c r="D1022" s="56" t="s">
        <v>112</v>
      </c>
      <c r="E1022" s="57"/>
      <c r="F1022" s="295"/>
      <c r="G1022" s="219"/>
      <c r="H1022" s="60"/>
      <c r="I1022" s="60"/>
      <c r="J1022" s="60"/>
      <c r="K1022" s="60"/>
      <c r="L1022" s="62"/>
      <c r="M1022" s="62"/>
      <c r="N1022" s="62"/>
      <c r="O1022" s="62"/>
      <c r="P1022" s="62"/>
      <c r="Q1022" s="62"/>
      <c r="R1022" s="67"/>
      <c r="S1022" s="223"/>
      <c r="T1022" s="62"/>
      <c r="U1022" s="62"/>
      <c r="V1022" s="62"/>
      <c r="W1022" s="62"/>
      <c r="X1022" s="62"/>
      <c r="Y1022" s="62"/>
      <c r="Z1022" s="62"/>
      <c r="AA1022" s="62"/>
      <c r="AB1022" s="62"/>
      <c r="AC1022" s="62"/>
      <c r="AD1022" s="67"/>
      <c r="AE1022" s="221"/>
      <c r="AF1022" s="56"/>
      <c r="AG1022" s="56"/>
      <c r="AH1022" s="56"/>
      <c r="AI1022" s="56"/>
      <c r="AJ1022" s="56"/>
      <c r="AK1022" s="56"/>
      <c r="AL1022" s="56"/>
      <c r="AM1022" s="56"/>
      <c r="AN1022" s="56"/>
      <c r="AO1022" s="56"/>
      <c r="AP1022" s="57"/>
      <c r="AQ1022" s="221"/>
      <c r="AR1022" s="56"/>
      <c r="AS1022" s="56"/>
      <c r="AT1022" s="56"/>
      <c r="AU1022" s="56"/>
      <c r="AV1022" s="56"/>
      <c r="AW1022" s="56"/>
      <c r="AX1022" s="56"/>
      <c r="AY1022" s="56"/>
      <c r="AZ1022" s="56"/>
      <c r="BA1022" s="56"/>
      <c r="BB1022" s="57"/>
      <c r="BC1022" s="221"/>
      <c r="BD1022" s="56"/>
      <c r="BE1022" s="56"/>
      <c r="BF1022" s="56"/>
      <c r="BG1022" s="56"/>
      <c r="BH1022" s="56"/>
      <c r="BI1022" s="56"/>
      <c r="BJ1022" s="56"/>
      <c r="BK1022" s="56"/>
      <c r="BL1022" s="56"/>
      <c r="BM1022" s="56"/>
      <c r="BN1022" s="57"/>
      <c r="BO1022" s="219"/>
      <c r="BP1022" s="60"/>
      <c r="BQ1022" s="60"/>
      <c r="BR1022" s="60"/>
      <c r="BS1022" s="60"/>
      <c r="BT1022" s="60"/>
      <c r="BU1022" s="60"/>
      <c r="BV1022" s="60"/>
      <c r="BW1022" s="60"/>
      <c r="BX1022" s="60"/>
      <c r="BY1022" s="60"/>
      <c r="BZ1022" s="61"/>
      <c r="CA1022" s="219"/>
      <c r="CB1022" s="60"/>
      <c r="CC1022" s="60"/>
      <c r="CD1022" s="60"/>
      <c r="CE1022" s="60"/>
      <c r="CF1022" s="60"/>
      <c r="CG1022" s="60"/>
      <c r="CH1022" s="60"/>
      <c r="CI1022" s="60"/>
      <c r="CJ1022" s="60"/>
      <c r="CK1022" s="60"/>
      <c r="CL1022" s="61"/>
    </row>
    <row r="1023" spans="2:90" x14ac:dyDescent="0.3">
      <c r="B1023" s="219"/>
      <c r="C1023" s="60" t="s">
        <v>523</v>
      </c>
      <c r="D1023" s="60"/>
      <c r="E1023" s="61" t="s">
        <v>484</v>
      </c>
      <c r="F1023" s="296">
        <v>112500</v>
      </c>
      <c r="G1023" s="219"/>
      <c r="H1023" s="60"/>
      <c r="I1023" s="60"/>
      <c r="J1023" s="60"/>
      <c r="K1023" s="60"/>
      <c r="L1023" s="62"/>
      <c r="M1023" s="62"/>
      <c r="N1023" s="62"/>
      <c r="O1023" s="62"/>
      <c r="P1023" s="62"/>
      <c r="Q1023" s="62"/>
      <c r="R1023" s="67"/>
      <c r="S1023" s="223"/>
      <c r="T1023" s="62"/>
      <c r="U1023" s="62"/>
      <c r="V1023" s="62"/>
      <c r="W1023" s="62"/>
      <c r="X1023" s="62"/>
      <c r="Y1023" s="62"/>
      <c r="Z1023" s="62"/>
      <c r="AA1023" s="62"/>
      <c r="AB1023" s="62"/>
      <c r="AC1023" s="62"/>
      <c r="AD1023" s="67"/>
      <c r="AE1023" s="223"/>
      <c r="AF1023" s="62"/>
      <c r="AP1023" s="61"/>
      <c r="AS1023" s="63"/>
      <c r="AT1023" s="63"/>
      <c r="AU1023" s="63"/>
      <c r="AV1023" s="63"/>
      <c r="AW1023" s="63"/>
      <c r="AX1023" s="63"/>
      <c r="AY1023" s="63"/>
      <c r="AZ1023" s="63"/>
      <c r="BA1023" s="62"/>
      <c r="BB1023" s="67"/>
      <c r="BC1023" s="223"/>
      <c r="BD1023" s="62"/>
      <c r="BE1023" s="62"/>
      <c r="BF1023" s="62"/>
      <c r="BG1023" s="62"/>
      <c r="BH1023" s="62"/>
      <c r="BI1023" s="62"/>
      <c r="BJ1023" s="62"/>
      <c r="BK1023" s="62"/>
      <c r="BL1023" s="62"/>
      <c r="BM1023" s="62"/>
      <c r="BN1023" s="67"/>
      <c r="BO1023" s="219"/>
      <c r="BP1023" s="60"/>
      <c r="BQ1023" s="60"/>
      <c r="BR1023" s="60"/>
      <c r="BS1023" s="60"/>
      <c r="BT1023" s="60"/>
      <c r="BU1023" s="60"/>
      <c r="BV1023" s="60"/>
      <c r="BW1023" s="60"/>
      <c r="BX1023" s="60"/>
      <c r="BY1023" s="60"/>
      <c r="BZ1023" s="61"/>
      <c r="CA1023" s="219"/>
      <c r="CB1023" s="60"/>
      <c r="CC1023" s="60"/>
      <c r="CD1023" s="60"/>
      <c r="CE1023" s="60"/>
      <c r="CF1023" s="60"/>
      <c r="CG1023" s="60"/>
      <c r="CH1023" s="60"/>
      <c r="CI1023" s="60"/>
      <c r="CJ1023" s="60"/>
      <c r="CK1023" s="60"/>
      <c r="CL1023" s="61"/>
    </row>
    <row r="1024" spans="2:90" x14ac:dyDescent="0.3">
      <c r="B1024" s="219"/>
      <c r="C1024" s="60"/>
      <c r="D1024" s="60"/>
      <c r="E1024" s="61" t="s">
        <v>179</v>
      </c>
      <c r="F1024" s="296"/>
      <c r="G1024" s="219"/>
      <c r="H1024" s="60"/>
      <c r="I1024" s="60"/>
      <c r="J1024" s="60"/>
      <c r="K1024" s="60"/>
      <c r="L1024" s="62"/>
      <c r="M1024" s="62"/>
      <c r="N1024" s="62"/>
      <c r="O1024" s="62"/>
      <c r="P1024" s="62"/>
      <c r="Q1024" s="62"/>
      <c r="R1024" s="67"/>
      <c r="S1024" s="223"/>
      <c r="T1024" s="62"/>
      <c r="U1024" s="62"/>
      <c r="V1024" s="62"/>
      <c r="W1024" s="62"/>
      <c r="X1024" s="62"/>
      <c r="Y1024" s="62"/>
      <c r="Z1024" s="62"/>
      <c r="AA1024" s="62"/>
      <c r="AB1024" s="62"/>
      <c r="AC1024" s="62"/>
      <c r="AD1024" s="67"/>
      <c r="AE1024" s="223"/>
      <c r="AF1024" s="62"/>
      <c r="AP1024" s="61"/>
      <c r="AS1024" s="62"/>
      <c r="AT1024" s="62"/>
      <c r="AU1024" s="62"/>
      <c r="AV1024" s="62"/>
      <c r="AW1024" s="62"/>
      <c r="AX1024" s="62"/>
      <c r="AY1024" s="62"/>
      <c r="AZ1024" s="62"/>
      <c r="BA1024" s="63"/>
      <c r="BB1024" s="224"/>
      <c r="BC1024" s="223"/>
      <c r="BD1024" s="62"/>
      <c r="BE1024" s="62"/>
      <c r="BF1024" s="62"/>
      <c r="BG1024" s="62"/>
      <c r="BH1024" s="62"/>
      <c r="BI1024" s="62"/>
      <c r="BJ1024" s="62"/>
      <c r="BK1024" s="62"/>
      <c r="BL1024" s="62"/>
      <c r="BM1024" s="62"/>
      <c r="BN1024" s="67"/>
      <c r="BO1024" s="219"/>
      <c r="BP1024" s="60"/>
      <c r="BQ1024" s="60"/>
      <c r="BR1024" s="60"/>
      <c r="BS1024" s="60"/>
      <c r="BT1024" s="60"/>
      <c r="BU1024" s="60"/>
      <c r="BV1024" s="60"/>
      <c r="BW1024" s="60"/>
      <c r="BX1024" s="60"/>
      <c r="BY1024" s="60"/>
      <c r="BZ1024" s="61"/>
      <c r="CA1024" s="219"/>
      <c r="CB1024" s="60"/>
      <c r="CC1024" s="60"/>
      <c r="CD1024" s="60"/>
      <c r="CE1024" s="60"/>
      <c r="CF1024" s="60"/>
      <c r="CG1024" s="60"/>
      <c r="CH1024" s="60"/>
      <c r="CI1024" s="60"/>
      <c r="CJ1024" s="60"/>
      <c r="CK1024" s="60"/>
      <c r="CL1024" s="61"/>
    </row>
    <row r="1025" spans="2:90" x14ac:dyDescent="0.3">
      <c r="B1025" s="219"/>
      <c r="C1025" s="60"/>
      <c r="D1025" s="60"/>
      <c r="E1025" s="61" t="s">
        <v>170</v>
      </c>
      <c r="F1025" s="296"/>
      <c r="G1025" s="219"/>
      <c r="H1025" s="60"/>
      <c r="I1025" s="60"/>
      <c r="J1025" s="60"/>
      <c r="K1025" s="60"/>
      <c r="L1025" s="62"/>
      <c r="M1025" s="62"/>
      <c r="N1025" s="62"/>
      <c r="O1025" s="62"/>
      <c r="P1025" s="62"/>
      <c r="Q1025" s="62"/>
      <c r="R1025" s="67"/>
      <c r="S1025" s="223"/>
      <c r="T1025" s="62"/>
      <c r="U1025" s="62"/>
      <c r="V1025" s="62"/>
      <c r="W1025" s="62"/>
      <c r="X1025" s="62"/>
      <c r="Y1025" s="62"/>
      <c r="Z1025" s="62"/>
      <c r="AA1025" s="62"/>
      <c r="AB1025" s="62"/>
      <c r="AC1025" s="62"/>
      <c r="AD1025" s="67"/>
      <c r="AE1025" s="223"/>
      <c r="AF1025" s="62"/>
      <c r="AP1025" s="61"/>
      <c r="AS1025" s="62"/>
      <c r="AT1025" s="62"/>
      <c r="AU1025" s="62"/>
      <c r="AV1025" s="62"/>
      <c r="AW1025" s="62"/>
      <c r="AX1025" s="62"/>
      <c r="AY1025" s="62"/>
      <c r="AZ1025" s="62"/>
      <c r="BA1025" s="62"/>
      <c r="BB1025" s="67"/>
      <c r="BC1025" s="225"/>
      <c r="BD1025" s="63"/>
      <c r="BE1025" s="62"/>
      <c r="BF1025" s="62"/>
      <c r="BG1025" s="62"/>
      <c r="BH1025" s="62"/>
      <c r="BI1025" s="62"/>
      <c r="BJ1025" s="62"/>
      <c r="BK1025" s="62"/>
      <c r="BL1025" s="62"/>
      <c r="BM1025" s="62"/>
      <c r="BN1025" s="67"/>
      <c r="BO1025" s="219"/>
      <c r="BP1025" s="60"/>
      <c r="BQ1025" s="60"/>
      <c r="BR1025" s="60"/>
      <c r="BS1025" s="60"/>
      <c r="BT1025" s="60"/>
      <c r="BU1025" s="60"/>
      <c r="BV1025" s="60"/>
      <c r="BW1025" s="60"/>
      <c r="BX1025" s="60"/>
      <c r="BY1025" s="60"/>
      <c r="BZ1025" s="61"/>
      <c r="CA1025" s="219"/>
      <c r="CB1025" s="60"/>
      <c r="CC1025" s="60"/>
      <c r="CD1025" s="60"/>
      <c r="CE1025" s="60"/>
      <c r="CF1025" s="60"/>
      <c r="CG1025" s="60"/>
      <c r="CH1025" s="60"/>
      <c r="CI1025" s="60"/>
      <c r="CJ1025" s="60"/>
      <c r="CK1025" s="60"/>
      <c r="CL1025" s="61"/>
    </row>
    <row r="1026" spans="2:90" x14ac:dyDescent="0.3">
      <c r="B1026" s="219"/>
      <c r="C1026" s="62"/>
      <c r="D1026" s="60"/>
      <c r="E1026" s="61" t="s">
        <v>180</v>
      </c>
      <c r="F1026" s="296">
        <v>5000</v>
      </c>
      <c r="G1026" s="219"/>
      <c r="H1026" s="60"/>
      <c r="I1026" s="60"/>
      <c r="J1026" s="60"/>
      <c r="K1026" s="60"/>
      <c r="L1026" s="62"/>
      <c r="M1026" s="62"/>
      <c r="N1026" s="62"/>
      <c r="O1026" s="62"/>
      <c r="P1026" s="62"/>
      <c r="Q1026" s="62"/>
      <c r="R1026" s="67"/>
      <c r="S1026" s="223"/>
      <c r="T1026" s="62"/>
      <c r="U1026" s="62"/>
      <c r="V1026" s="62"/>
      <c r="W1026" s="62"/>
      <c r="X1026" s="62"/>
      <c r="Y1026" s="62"/>
      <c r="Z1026" s="62"/>
      <c r="AA1026" s="62"/>
      <c r="AB1026" s="62"/>
      <c r="AC1026" s="62"/>
      <c r="AD1026" s="67"/>
      <c r="AE1026" s="223"/>
      <c r="AF1026" s="62"/>
      <c r="AP1026" s="61"/>
      <c r="AS1026" s="62"/>
      <c r="AT1026" s="62"/>
      <c r="AU1026" s="62"/>
      <c r="AV1026" s="62"/>
      <c r="AW1026" s="62"/>
      <c r="AX1026" s="62"/>
      <c r="AY1026" s="62"/>
      <c r="AZ1026" s="62"/>
      <c r="BA1026" s="62"/>
      <c r="BB1026" s="67"/>
      <c r="BC1026" s="223"/>
      <c r="BD1026" s="62"/>
      <c r="BE1026" s="63"/>
      <c r="BF1026" s="62"/>
      <c r="BG1026" s="62"/>
      <c r="BH1026" s="62"/>
      <c r="BI1026" s="62"/>
      <c r="BJ1026" s="62"/>
      <c r="BK1026" s="62"/>
      <c r="BL1026" s="62"/>
      <c r="BM1026" s="62"/>
      <c r="BN1026" s="67"/>
      <c r="BO1026" s="219"/>
      <c r="BP1026" s="60"/>
      <c r="BQ1026" s="60"/>
      <c r="BR1026" s="60"/>
      <c r="BS1026" s="60"/>
      <c r="BT1026" s="60"/>
      <c r="BU1026" s="60"/>
      <c r="BV1026" s="60"/>
      <c r="BW1026" s="60"/>
      <c r="BX1026" s="60"/>
      <c r="BY1026" s="60"/>
      <c r="BZ1026" s="61"/>
      <c r="CA1026" s="219"/>
      <c r="CB1026" s="60"/>
      <c r="CC1026" s="60"/>
      <c r="CD1026" s="60"/>
      <c r="CE1026" s="60"/>
      <c r="CF1026" s="60"/>
      <c r="CG1026" s="60"/>
      <c r="CH1026" s="60"/>
      <c r="CI1026" s="60"/>
      <c r="CJ1026" s="60"/>
      <c r="CK1026" s="60"/>
      <c r="CL1026" s="61"/>
    </row>
    <row r="1027" spans="2:90" x14ac:dyDescent="0.3">
      <c r="B1027" s="219"/>
      <c r="C1027" s="62" t="s">
        <v>267</v>
      </c>
      <c r="D1027" s="60" t="s">
        <v>113</v>
      </c>
      <c r="E1027" s="61"/>
      <c r="F1027" s="297"/>
      <c r="G1027" s="219"/>
      <c r="H1027" s="60"/>
      <c r="I1027" s="60"/>
      <c r="J1027" s="60"/>
      <c r="K1027" s="60"/>
      <c r="L1027" s="62"/>
      <c r="M1027" s="62"/>
      <c r="N1027" s="62"/>
      <c r="O1027" s="62"/>
      <c r="P1027" s="62"/>
      <c r="Q1027" s="62"/>
      <c r="R1027" s="67"/>
      <c r="S1027" s="223"/>
      <c r="T1027" s="62"/>
      <c r="U1027" s="62"/>
      <c r="V1027" s="62"/>
      <c r="W1027" s="62"/>
      <c r="X1027" s="62"/>
      <c r="Y1027" s="62"/>
      <c r="Z1027" s="62"/>
      <c r="AA1027" s="62"/>
      <c r="AB1027" s="62"/>
      <c r="AC1027" s="62"/>
      <c r="AD1027" s="67"/>
      <c r="AE1027" s="223"/>
      <c r="AF1027" s="62"/>
      <c r="AP1027" s="61"/>
      <c r="AS1027" s="62"/>
      <c r="AT1027" s="62"/>
      <c r="AU1027" s="62"/>
      <c r="AV1027" s="62"/>
      <c r="AW1027" s="62"/>
      <c r="AX1027" s="62"/>
      <c r="AY1027" s="62"/>
      <c r="AZ1027" s="62"/>
      <c r="BA1027" s="62"/>
      <c r="BB1027" s="67"/>
      <c r="BC1027" s="223"/>
      <c r="BD1027" s="62"/>
      <c r="BE1027" s="62"/>
      <c r="BF1027" s="62"/>
      <c r="BG1027" s="62"/>
      <c r="BH1027" s="62"/>
      <c r="BI1027" s="62"/>
      <c r="BJ1027" s="62"/>
      <c r="BK1027" s="62"/>
      <c r="BL1027" s="62"/>
      <c r="BM1027" s="62"/>
      <c r="BN1027" s="67"/>
      <c r="BO1027" s="219"/>
      <c r="BP1027" s="60"/>
      <c r="BQ1027" s="60"/>
      <c r="BR1027" s="60"/>
      <c r="BS1027" s="60"/>
      <c r="BT1027" s="60"/>
      <c r="BU1027" s="60"/>
      <c r="BV1027" s="60"/>
      <c r="BW1027" s="60"/>
      <c r="BX1027" s="60"/>
      <c r="BY1027" s="60"/>
      <c r="BZ1027" s="61"/>
      <c r="CA1027" s="219"/>
      <c r="CB1027" s="60"/>
      <c r="CC1027" s="60"/>
      <c r="CD1027" s="60"/>
      <c r="CE1027" s="60"/>
      <c r="CF1027" s="60"/>
      <c r="CG1027" s="60"/>
      <c r="CH1027" s="60"/>
      <c r="CI1027" s="60"/>
      <c r="CJ1027" s="60"/>
      <c r="CK1027" s="60"/>
      <c r="CL1027" s="61"/>
    </row>
    <row r="1028" spans="2:90" x14ac:dyDescent="0.3">
      <c r="B1028" s="219"/>
      <c r="C1028" s="60" t="s">
        <v>485</v>
      </c>
      <c r="D1028" s="60"/>
      <c r="E1028" s="61" t="s">
        <v>486</v>
      </c>
      <c r="F1028" s="217">
        <v>2000000</v>
      </c>
      <c r="G1028" s="219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1"/>
      <c r="U1028" s="62"/>
      <c r="V1028" s="62"/>
      <c r="W1028" s="62"/>
      <c r="X1028" s="62"/>
      <c r="Y1028" s="62"/>
      <c r="Z1028" s="62"/>
      <c r="AA1028" s="62"/>
      <c r="AB1028" s="62"/>
      <c r="AC1028" s="62"/>
      <c r="AD1028" s="67"/>
      <c r="AE1028" s="223"/>
      <c r="AF1028" s="62"/>
      <c r="AP1028" s="61"/>
      <c r="AS1028" s="62"/>
      <c r="AT1028" s="62"/>
      <c r="AU1028" s="62"/>
      <c r="AV1028" s="62"/>
      <c r="AW1028" s="62"/>
      <c r="AX1028" s="62"/>
      <c r="AY1028" s="62"/>
      <c r="AZ1028" s="62"/>
      <c r="BA1028" s="62"/>
      <c r="BB1028" s="67"/>
      <c r="BC1028" s="223"/>
      <c r="BD1028" s="62"/>
      <c r="BE1028" s="62"/>
      <c r="BF1028" s="226"/>
      <c r="BG1028" s="226"/>
      <c r="BH1028" s="226"/>
      <c r="BI1028" s="226"/>
      <c r="BJ1028" s="226"/>
      <c r="BK1028" s="226"/>
      <c r="BL1028" s="226"/>
      <c r="BM1028" s="226"/>
      <c r="BN1028" s="227"/>
      <c r="BZ1028" s="61"/>
      <c r="CL1028" s="61"/>
    </row>
    <row r="1029" spans="2:90" x14ac:dyDescent="0.3">
      <c r="B1029" s="219"/>
      <c r="C1029" s="60" t="s">
        <v>487</v>
      </c>
      <c r="D1029" s="60"/>
      <c r="E1029" s="61"/>
      <c r="F1029" s="217"/>
      <c r="G1029" s="219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1"/>
      <c r="AD1029" s="61"/>
      <c r="AE1029" s="223"/>
      <c r="AF1029" s="62"/>
      <c r="AG1029" s="62"/>
      <c r="AH1029" s="62"/>
      <c r="AI1029" s="62"/>
      <c r="AJ1029" s="62"/>
      <c r="AK1029" s="62"/>
      <c r="AL1029" s="62"/>
      <c r="AM1029" s="62"/>
      <c r="AN1029" s="62"/>
      <c r="AO1029" s="62"/>
      <c r="AP1029" s="67"/>
      <c r="AQ1029" s="223"/>
      <c r="AR1029" s="62"/>
      <c r="AS1029" s="62"/>
      <c r="AT1029" s="62"/>
      <c r="AU1029" s="62"/>
      <c r="AV1029" s="62"/>
      <c r="AW1029" s="62"/>
      <c r="AX1029" s="62"/>
      <c r="AY1029" s="62"/>
      <c r="AZ1029" s="62"/>
      <c r="BA1029" s="62"/>
      <c r="BB1029" s="67"/>
      <c r="BC1029" s="223"/>
      <c r="BD1029" s="62"/>
      <c r="BE1029" s="62"/>
      <c r="BF1029" s="62"/>
      <c r="BG1029" s="62"/>
      <c r="BH1029" s="62"/>
      <c r="BI1029" s="62"/>
      <c r="BJ1029" s="62"/>
      <c r="BK1029" s="62"/>
      <c r="BL1029" s="62"/>
      <c r="BM1029" s="62"/>
      <c r="BN1029" s="67"/>
      <c r="BZ1029" s="61"/>
      <c r="CL1029" s="61"/>
    </row>
    <row r="1030" spans="2:90" x14ac:dyDescent="0.3">
      <c r="B1030" s="219"/>
      <c r="C1030" s="60" t="s">
        <v>488</v>
      </c>
      <c r="D1030" s="60"/>
      <c r="E1030" s="61"/>
      <c r="F1030" s="217"/>
      <c r="G1030" s="219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1"/>
      <c r="AD1030" s="61"/>
      <c r="AE1030" s="223"/>
      <c r="AF1030" s="62"/>
      <c r="AG1030" s="62"/>
      <c r="AH1030" s="62"/>
      <c r="AI1030" s="62"/>
      <c r="AJ1030" s="62"/>
      <c r="AK1030" s="62"/>
      <c r="AL1030" s="62"/>
      <c r="AM1030" s="62"/>
      <c r="AN1030" s="62"/>
      <c r="AO1030" s="62"/>
      <c r="AP1030" s="67"/>
      <c r="AQ1030" s="223"/>
      <c r="AR1030" s="62"/>
      <c r="AS1030" s="62"/>
      <c r="AT1030" s="62"/>
      <c r="AU1030" s="62"/>
      <c r="AV1030" s="62"/>
      <c r="AW1030" s="62"/>
      <c r="AX1030" s="62"/>
      <c r="AY1030" s="62"/>
      <c r="AZ1030" s="62"/>
      <c r="BA1030" s="62"/>
      <c r="BB1030" s="67"/>
      <c r="BC1030" s="223"/>
      <c r="BD1030" s="62"/>
      <c r="BE1030" s="62"/>
      <c r="BF1030" s="62"/>
      <c r="BG1030" s="62"/>
      <c r="BH1030" s="62"/>
      <c r="BI1030" s="62"/>
      <c r="BJ1030" s="62"/>
      <c r="BK1030" s="62"/>
      <c r="BL1030" s="62"/>
      <c r="BM1030" s="62"/>
      <c r="BN1030" s="67"/>
      <c r="BZ1030" s="61"/>
      <c r="CL1030" s="61"/>
    </row>
    <row r="1031" spans="2:90" ht="15" thickBot="1" x14ac:dyDescent="0.35">
      <c r="B1031" s="228"/>
      <c r="C1031" s="58"/>
      <c r="D1031" s="58"/>
      <c r="E1031" s="45" t="s">
        <v>160</v>
      </c>
      <c r="F1031" s="235">
        <f>SUM(F1024:F1030)</f>
        <v>2005000</v>
      </c>
      <c r="G1031" s="22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9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9"/>
      <c r="AE1031" s="231"/>
      <c r="AF1031" s="229"/>
      <c r="AG1031" s="229"/>
      <c r="AH1031" s="229"/>
      <c r="AI1031" s="229"/>
      <c r="AJ1031" s="229"/>
      <c r="AK1031" s="229"/>
      <c r="AL1031" s="229"/>
      <c r="AM1031" s="229"/>
      <c r="AN1031" s="229"/>
      <c r="AO1031" s="229"/>
      <c r="AP1031" s="230"/>
      <c r="AQ1031" s="231"/>
      <c r="AR1031" s="229"/>
      <c r="AS1031" s="229"/>
      <c r="AT1031" s="229"/>
      <c r="AU1031" s="229"/>
      <c r="AV1031" s="229"/>
      <c r="AW1031" s="229"/>
      <c r="AX1031" s="229"/>
      <c r="AY1031" s="229"/>
      <c r="AZ1031" s="229"/>
      <c r="BA1031" s="229"/>
      <c r="BB1031" s="230"/>
      <c r="BC1031" s="231"/>
      <c r="BD1031" s="229"/>
      <c r="BE1031" s="229"/>
      <c r="BF1031" s="229"/>
      <c r="BG1031" s="229"/>
      <c r="BH1031" s="229"/>
      <c r="BI1031" s="229"/>
      <c r="BJ1031" s="229"/>
      <c r="BK1031" s="229"/>
      <c r="BL1031" s="229"/>
      <c r="BM1031" s="229"/>
      <c r="BN1031" s="230"/>
      <c r="BO1031" s="58"/>
      <c r="BP1031" s="58"/>
      <c r="BQ1031" s="58"/>
      <c r="BR1031" s="58"/>
      <c r="BS1031" s="58"/>
      <c r="BT1031" s="58"/>
      <c r="BU1031" s="58"/>
      <c r="BV1031" s="58"/>
      <c r="BW1031" s="58"/>
      <c r="BX1031" s="58"/>
      <c r="BY1031" s="58"/>
      <c r="BZ1031" s="59"/>
      <c r="CA1031" s="58"/>
      <c r="CB1031" s="58"/>
      <c r="CC1031" s="58"/>
      <c r="CD1031" s="58"/>
      <c r="CE1031" s="58"/>
      <c r="CF1031" s="58"/>
      <c r="CG1031" s="58"/>
      <c r="CH1031" s="58"/>
      <c r="CI1031" s="58"/>
      <c r="CJ1031" s="58"/>
      <c r="CK1031" s="58"/>
      <c r="CL1031" s="59"/>
    </row>
    <row r="1032" spans="2:90" x14ac:dyDescent="0.3">
      <c r="B1032" s="220">
        <v>31</v>
      </c>
      <c r="C1032" s="56" t="s">
        <v>525</v>
      </c>
      <c r="D1032" s="56" t="s">
        <v>112</v>
      </c>
      <c r="E1032" s="57"/>
      <c r="F1032" s="295"/>
      <c r="G1032" s="219"/>
      <c r="H1032" s="60"/>
      <c r="I1032" s="60"/>
      <c r="J1032" s="60"/>
      <c r="K1032" s="60"/>
      <c r="L1032" s="62"/>
      <c r="M1032" s="62"/>
      <c r="N1032" s="62"/>
      <c r="O1032" s="62"/>
      <c r="P1032" s="62"/>
      <c r="Q1032" s="62"/>
      <c r="R1032" s="67"/>
      <c r="S1032" s="223"/>
      <c r="T1032" s="62"/>
      <c r="U1032" s="62"/>
      <c r="V1032" s="62"/>
      <c r="W1032" s="62"/>
      <c r="X1032" s="62"/>
      <c r="Y1032" s="62"/>
      <c r="Z1032" s="62"/>
      <c r="AA1032" s="62"/>
      <c r="AB1032" s="62"/>
      <c r="AC1032" s="62"/>
      <c r="AD1032" s="67"/>
      <c r="AE1032" s="223"/>
      <c r="AF1032" s="62"/>
      <c r="AG1032" s="62"/>
      <c r="AH1032" s="62"/>
      <c r="AI1032" s="62"/>
      <c r="AJ1032" s="62"/>
      <c r="AK1032" s="62"/>
      <c r="AL1032" s="62"/>
      <c r="AM1032" s="62"/>
      <c r="AN1032" s="62"/>
      <c r="AO1032" s="62"/>
      <c r="AP1032" s="67"/>
      <c r="AQ1032" s="223"/>
      <c r="AR1032" s="62"/>
      <c r="AS1032" s="62"/>
      <c r="AT1032" s="62"/>
      <c r="AU1032" s="62"/>
      <c r="AV1032" s="62"/>
      <c r="AW1032" s="62"/>
      <c r="AX1032" s="62"/>
      <c r="AY1032" s="62"/>
      <c r="AZ1032" s="62"/>
      <c r="BA1032" s="62"/>
      <c r="BB1032" s="67"/>
      <c r="BC1032" s="223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1"/>
      <c r="BO1032" s="219"/>
      <c r="BP1032" s="60"/>
      <c r="BQ1032" s="60"/>
      <c r="BR1032" s="60"/>
      <c r="BS1032" s="60"/>
      <c r="BT1032" s="60"/>
      <c r="BU1032" s="60"/>
      <c r="BV1032" s="60"/>
      <c r="BW1032" s="60"/>
      <c r="BX1032" s="60"/>
      <c r="BY1032" s="60"/>
      <c r="BZ1032" s="61"/>
      <c r="CA1032" s="219"/>
      <c r="CB1032" s="60"/>
      <c r="CC1032" s="60"/>
      <c r="CD1032" s="60"/>
      <c r="CE1032" s="60"/>
      <c r="CF1032" s="60"/>
      <c r="CG1032" s="60"/>
      <c r="CH1032" s="60"/>
      <c r="CI1032" s="60"/>
      <c r="CJ1032" s="60"/>
      <c r="CK1032" s="60"/>
      <c r="CL1032" s="61"/>
    </row>
    <row r="1033" spans="2:90" x14ac:dyDescent="0.3">
      <c r="B1033" s="219"/>
      <c r="C1033" s="60"/>
      <c r="D1033" s="60"/>
      <c r="E1033" s="61" t="s">
        <v>484</v>
      </c>
      <c r="F1033" s="296">
        <v>87500</v>
      </c>
      <c r="G1033" s="219"/>
      <c r="H1033" s="60"/>
      <c r="I1033" s="60"/>
      <c r="J1033" s="60"/>
      <c r="K1033" s="60"/>
      <c r="L1033" s="62"/>
      <c r="M1033" s="62"/>
      <c r="N1033" s="62"/>
      <c r="O1033" s="62"/>
      <c r="P1033" s="62"/>
      <c r="Q1033" s="62"/>
      <c r="R1033" s="67"/>
      <c r="S1033" s="223"/>
      <c r="T1033" s="62"/>
      <c r="U1033" s="63"/>
      <c r="V1033" s="63"/>
      <c r="W1033" s="63"/>
      <c r="X1033" s="63"/>
      <c r="Y1033" s="63"/>
      <c r="Z1033" s="63"/>
      <c r="AA1033" s="63"/>
      <c r="AB1033" s="63"/>
      <c r="AC1033" s="62"/>
      <c r="AD1033" s="67"/>
      <c r="AE1033" s="223"/>
      <c r="AF1033" s="62"/>
      <c r="AG1033" s="62"/>
      <c r="AH1033" s="62"/>
      <c r="AI1033" s="62"/>
      <c r="AJ1033" s="62"/>
      <c r="AK1033" s="62"/>
      <c r="AL1033" s="62"/>
      <c r="AM1033" s="62"/>
      <c r="AN1033" s="62"/>
      <c r="AO1033" s="62"/>
      <c r="AP1033" s="67"/>
      <c r="AQ1033" s="223"/>
      <c r="AR1033" s="62"/>
      <c r="AS1033" s="62"/>
      <c r="AT1033" s="62"/>
      <c r="AU1033" s="62"/>
      <c r="AV1033" s="62"/>
      <c r="AW1033" s="62"/>
      <c r="AX1033" s="62"/>
      <c r="AY1033" s="62"/>
      <c r="AZ1033" s="62"/>
      <c r="BA1033" s="62"/>
      <c r="BB1033" s="67"/>
      <c r="BC1033" s="223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1"/>
      <c r="BO1033" s="219"/>
      <c r="BP1033" s="60"/>
      <c r="BQ1033" s="60"/>
      <c r="BR1033" s="60"/>
      <c r="BS1033" s="60"/>
      <c r="BT1033" s="60"/>
      <c r="BU1033" s="60"/>
      <c r="BV1033" s="60"/>
      <c r="BW1033" s="60"/>
      <c r="BX1033" s="60"/>
      <c r="BY1033" s="60"/>
      <c r="BZ1033" s="61"/>
      <c r="CA1033" s="219"/>
      <c r="CB1033" s="60"/>
      <c r="CC1033" s="60"/>
      <c r="CD1033" s="60"/>
      <c r="CE1033" s="60"/>
      <c r="CF1033" s="60"/>
      <c r="CG1033" s="60"/>
      <c r="CH1033" s="60"/>
      <c r="CI1033" s="60"/>
      <c r="CJ1033" s="60"/>
      <c r="CK1033" s="60"/>
      <c r="CL1033" s="61"/>
    </row>
    <row r="1034" spans="2:90" x14ac:dyDescent="0.3">
      <c r="B1034" s="219"/>
      <c r="C1034" s="60"/>
      <c r="D1034" s="60"/>
      <c r="E1034" s="61" t="s">
        <v>179</v>
      </c>
      <c r="F1034" s="296"/>
      <c r="G1034" s="219"/>
      <c r="H1034" s="60"/>
      <c r="I1034" s="60"/>
      <c r="J1034" s="60"/>
      <c r="K1034" s="60"/>
      <c r="L1034" s="62"/>
      <c r="M1034" s="62"/>
      <c r="N1034" s="62"/>
      <c r="O1034" s="62"/>
      <c r="P1034" s="62"/>
      <c r="Q1034" s="62"/>
      <c r="R1034" s="67"/>
      <c r="S1034" s="223"/>
      <c r="T1034" s="62"/>
      <c r="U1034" s="62"/>
      <c r="V1034" s="62"/>
      <c r="W1034" s="62"/>
      <c r="X1034" s="62"/>
      <c r="Y1034" s="62"/>
      <c r="Z1034" s="62"/>
      <c r="AA1034" s="62"/>
      <c r="AB1034" s="62"/>
      <c r="AC1034" s="63"/>
      <c r="AD1034" s="224"/>
      <c r="AE1034" s="223"/>
      <c r="AF1034" s="62"/>
      <c r="AG1034" s="62"/>
      <c r="AH1034" s="62"/>
      <c r="AI1034" s="62"/>
      <c r="AJ1034" s="62"/>
      <c r="AK1034" s="62"/>
      <c r="AL1034" s="62"/>
      <c r="AM1034" s="62"/>
      <c r="AN1034" s="62"/>
      <c r="AO1034" s="62"/>
      <c r="AP1034" s="67"/>
      <c r="AQ1034" s="223"/>
      <c r="AR1034" s="62"/>
      <c r="AS1034" s="62"/>
      <c r="AT1034" s="62"/>
      <c r="AU1034" s="62"/>
      <c r="AV1034" s="62"/>
      <c r="AW1034" s="62"/>
      <c r="AX1034" s="62"/>
      <c r="AY1034" s="62"/>
      <c r="AZ1034" s="62"/>
      <c r="BA1034" s="62"/>
      <c r="BB1034" s="67"/>
      <c r="BC1034" s="223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1"/>
      <c r="BO1034" s="219"/>
      <c r="BP1034" s="60"/>
      <c r="BQ1034" s="60"/>
      <c r="BR1034" s="60"/>
      <c r="BS1034" s="60"/>
      <c r="BT1034" s="60"/>
      <c r="BU1034" s="60"/>
      <c r="BV1034" s="60"/>
      <c r="BW1034" s="60"/>
      <c r="BX1034" s="60"/>
      <c r="BY1034" s="60"/>
      <c r="BZ1034" s="61"/>
      <c r="CA1034" s="219"/>
      <c r="CB1034" s="60"/>
      <c r="CC1034" s="60"/>
      <c r="CD1034" s="60"/>
      <c r="CE1034" s="60"/>
      <c r="CF1034" s="60"/>
      <c r="CG1034" s="60"/>
      <c r="CH1034" s="60"/>
      <c r="CI1034" s="60"/>
      <c r="CJ1034" s="60"/>
      <c r="CK1034" s="60"/>
      <c r="CL1034" s="61"/>
    </row>
    <row r="1035" spans="2:90" x14ac:dyDescent="0.3">
      <c r="B1035" s="219"/>
      <c r="C1035" s="60"/>
      <c r="D1035" s="60"/>
      <c r="E1035" s="61" t="s">
        <v>170</v>
      </c>
      <c r="F1035" s="296"/>
      <c r="G1035" s="219"/>
      <c r="H1035" s="60"/>
      <c r="I1035" s="60"/>
      <c r="J1035" s="60"/>
      <c r="K1035" s="60"/>
      <c r="L1035" s="62"/>
      <c r="M1035" s="62"/>
      <c r="N1035" s="62"/>
      <c r="O1035" s="62"/>
      <c r="P1035" s="62"/>
      <c r="Q1035" s="62"/>
      <c r="R1035" s="67"/>
      <c r="S1035" s="223"/>
      <c r="T1035" s="62"/>
      <c r="U1035" s="62"/>
      <c r="V1035" s="62"/>
      <c r="W1035" s="62"/>
      <c r="X1035" s="62"/>
      <c r="Y1035" s="62"/>
      <c r="Z1035" s="62"/>
      <c r="AA1035" s="62"/>
      <c r="AB1035" s="62"/>
      <c r="AC1035" s="62"/>
      <c r="AD1035" s="67"/>
      <c r="AE1035" s="225"/>
      <c r="AF1035" s="63"/>
      <c r="AG1035" s="62"/>
      <c r="AH1035" s="62"/>
      <c r="AI1035" s="62"/>
      <c r="AJ1035" s="62"/>
      <c r="AK1035" s="62"/>
      <c r="AL1035" s="62"/>
      <c r="AM1035" s="62"/>
      <c r="AN1035" s="62"/>
      <c r="AO1035" s="62"/>
      <c r="AP1035" s="67"/>
      <c r="AQ1035" s="223"/>
      <c r="AR1035" s="62"/>
      <c r="AS1035" s="62"/>
      <c r="AT1035" s="62"/>
      <c r="AU1035" s="62"/>
      <c r="AV1035" s="62"/>
      <c r="AW1035" s="62"/>
      <c r="AX1035" s="62"/>
      <c r="AY1035" s="62"/>
      <c r="AZ1035" s="62"/>
      <c r="BA1035" s="62"/>
      <c r="BB1035" s="67"/>
      <c r="BC1035" s="223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1"/>
      <c r="BO1035" s="219"/>
      <c r="BP1035" s="60"/>
      <c r="BQ1035" s="60"/>
      <c r="BR1035" s="60"/>
      <c r="BS1035" s="60"/>
      <c r="BT1035" s="60"/>
      <c r="BU1035" s="60"/>
      <c r="BV1035" s="60"/>
      <c r="BW1035" s="60"/>
      <c r="BX1035" s="60"/>
      <c r="BY1035" s="60"/>
      <c r="BZ1035" s="61"/>
      <c r="CA1035" s="219"/>
      <c r="CB1035" s="60"/>
      <c r="CC1035" s="60"/>
      <c r="CD1035" s="60"/>
      <c r="CE1035" s="60"/>
      <c r="CF1035" s="60"/>
      <c r="CG1035" s="60"/>
      <c r="CH1035" s="60"/>
      <c r="CI1035" s="60"/>
      <c r="CJ1035" s="60"/>
      <c r="CK1035" s="60"/>
      <c r="CL1035" s="61"/>
    </row>
    <row r="1036" spans="2:90" x14ac:dyDescent="0.3">
      <c r="B1036" s="219"/>
      <c r="C1036" s="62"/>
      <c r="D1036" s="60"/>
      <c r="E1036" s="61" t="s">
        <v>180</v>
      </c>
      <c r="F1036" s="296">
        <v>5000</v>
      </c>
      <c r="G1036" s="219"/>
      <c r="H1036" s="60"/>
      <c r="I1036" s="60"/>
      <c r="J1036" s="60"/>
      <c r="K1036" s="60"/>
      <c r="L1036" s="62"/>
      <c r="M1036" s="62"/>
      <c r="N1036" s="62"/>
      <c r="O1036" s="62"/>
      <c r="P1036" s="62"/>
      <c r="Q1036" s="62"/>
      <c r="R1036" s="67"/>
      <c r="S1036" s="223"/>
      <c r="T1036" s="62"/>
      <c r="U1036" s="62"/>
      <c r="V1036" s="62"/>
      <c r="W1036" s="62"/>
      <c r="X1036" s="62"/>
      <c r="Y1036" s="62"/>
      <c r="Z1036" s="62"/>
      <c r="AA1036" s="62"/>
      <c r="AB1036" s="62"/>
      <c r="AC1036" s="62"/>
      <c r="AD1036" s="67"/>
      <c r="AE1036" s="223"/>
      <c r="AF1036" s="62"/>
      <c r="AG1036" s="63"/>
      <c r="AH1036" s="62"/>
      <c r="AI1036" s="62"/>
      <c r="AJ1036" s="62"/>
      <c r="AK1036" s="62"/>
      <c r="AL1036" s="62"/>
      <c r="AM1036" s="62"/>
      <c r="AN1036" s="62"/>
      <c r="AO1036" s="62"/>
      <c r="AP1036" s="67"/>
      <c r="AQ1036" s="223"/>
      <c r="AR1036" s="62"/>
      <c r="AS1036" s="62"/>
      <c r="AT1036" s="62"/>
      <c r="AU1036" s="62"/>
      <c r="AV1036" s="62"/>
      <c r="AW1036" s="62"/>
      <c r="AX1036" s="62"/>
      <c r="AY1036" s="62"/>
      <c r="AZ1036" s="62"/>
      <c r="BA1036" s="62"/>
      <c r="BB1036" s="67"/>
      <c r="BC1036" s="223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1"/>
      <c r="BO1036" s="219"/>
      <c r="BP1036" s="60"/>
      <c r="BQ1036" s="60"/>
      <c r="BR1036" s="60"/>
      <c r="BS1036" s="60"/>
      <c r="BT1036" s="60"/>
      <c r="BU1036" s="60"/>
      <c r="BV1036" s="60"/>
      <c r="BW1036" s="60"/>
      <c r="BX1036" s="60"/>
      <c r="BY1036" s="60"/>
      <c r="BZ1036" s="61"/>
      <c r="CA1036" s="219"/>
      <c r="CB1036" s="60"/>
      <c r="CC1036" s="60"/>
      <c r="CD1036" s="60"/>
      <c r="CE1036" s="60"/>
      <c r="CF1036" s="60"/>
      <c r="CG1036" s="60"/>
      <c r="CH1036" s="60"/>
      <c r="CI1036" s="60"/>
      <c r="CJ1036" s="60"/>
      <c r="CK1036" s="60"/>
      <c r="CL1036" s="61"/>
    </row>
    <row r="1037" spans="2:90" x14ac:dyDescent="0.3">
      <c r="B1037" s="219"/>
      <c r="C1037" s="62" t="s">
        <v>267</v>
      </c>
      <c r="D1037" s="60" t="s">
        <v>113</v>
      </c>
      <c r="E1037" s="61"/>
      <c r="F1037" s="297"/>
      <c r="G1037" s="219"/>
      <c r="H1037" s="60"/>
      <c r="I1037" s="60"/>
      <c r="J1037" s="60"/>
      <c r="K1037" s="60"/>
      <c r="L1037" s="62"/>
      <c r="M1037" s="62"/>
      <c r="N1037" s="62"/>
      <c r="O1037" s="62"/>
      <c r="P1037" s="62"/>
      <c r="Q1037" s="62"/>
      <c r="R1037" s="67"/>
      <c r="S1037" s="223"/>
      <c r="T1037" s="62"/>
      <c r="U1037" s="62"/>
      <c r="V1037" s="62"/>
      <c r="W1037" s="62"/>
      <c r="X1037" s="62"/>
      <c r="Y1037" s="62"/>
      <c r="Z1037" s="62"/>
      <c r="AA1037" s="62"/>
      <c r="AB1037" s="62"/>
      <c r="AC1037" s="62"/>
      <c r="AD1037" s="67"/>
      <c r="AE1037" s="223"/>
      <c r="AF1037" s="62"/>
      <c r="AG1037" s="62"/>
      <c r="AH1037" s="62"/>
      <c r="AI1037" s="62"/>
      <c r="AJ1037" s="62"/>
      <c r="AK1037" s="62"/>
      <c r="AL1037" s="62"/>
      <c r="AM1037" s="62"/>
      <c r="AN1037" s="62"/>
      <c r="AO1037" s="62"/>
      <c r="AP1037" s="67"/>
      <c r="AQ1037" s="223"/>
      <c r="AR1037" s="62"/>
      <c r="AS1037" s="62"/>
      <c r="AT1037" s="62"/>
      <c r="AU1037" s="62"/>
      <c r="AV1037" s="62"/>
      <c r="AW1037" s="62"/>
      <c r="AX1037" s="62"/>
      <c r="AY1037" s="62"/>
      <c r="AZ1037" s="62"/>
      <c r="BA1037" s="62"/>
      <c r="BB1037" s="67"/>
      <c r="BC1037" s="223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1"/>
      <c r="BO1037" s="219"/>
      <c r="BP1037" s="60"/>
      <c r="BQ1037" s="60"/>
      <c r="BR1037" s="60"/>
      <c r="BS1037" s="60"/>
      <c r="BT1037" s="60"/>
      <c r="BU1037" s="60"/>
      <c r="BV1037" s="60"/>
      <c r="BW1037" s="60"/>
      <c r="BX1037" s="60"/>
      <c r="BY1037" s="60"/>
      <c r="BZ1037" s="61"/>
      <c r="CA1037" s="219"/>
      <c r="CB1037" s="60"/>
      <c r="CC1037" s="60"/>
      <c r="CD1037" s="60"/>
      <c r="CE1037" s="60"/>
      <c r="CF1037" s="60"/>
      <c r="CG1037" s="60"/>
      <c r="CH1037" s="60"/>
      <c r="CI1037" s="60"/>
      <c r="CJ1037" s="60"/>
      <c r="CK1037" s="60"/>
      <c r="CL1037" s="61"/>
    </row>
    <row r="1038" spans="2:90" x14ac:dyDescent="0.3">
      <c r="B1038" s="219"/>
      <c r="C1038" s="60" t="s">
        <v>485</v>
      </c>
      <c r="D1038" s="60"/>
      <c r="E1038" s="61" t="s">
        <v>486</v>
      </c>
      <c r="F1038" s="217">
        <v>1190000</v>
      </c>
      <c r="G1038" s="219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1"/>
      <c r="U1038" s="62"/>
      <c r="V1038" s="62"/>
      <c r="W1038" s="62"/>
      <c r="X1038" s="62"/>
      <c r="Y1038" s="62"/>
      <c r="Z1038" s="62"/>
      <c r="AA1038" s="62"/>
      <c r="AB1038" s="62"/>
      <c r="AC1038" s="62"/>
      <c r="AD1038" s="67"/>
      <c r="AE1038" s="223"/>
      <c r="AF1038" s="62"/>
      <c r="AG1038" s="62"/>
      <c r="AH1038" s="226"/>
      <c r="AI1038" s="226"/>
      <c r="AJ1038" s="226"/>
      <c r="AK1038" s="226"/>
      <c r="AL1038" s="226"/>
      <c r="AM1038" s="226"/>
      <c r="AN1038" s="226"/>
      <c r="AO1038" s="226"/>
      <c r="AP1038" s="227"/>
      <c r="BB1038" s="61"/>
      <c r="BN1038" s="61"/>
      <c r="BZ1038" s="61"/>
      <c r="CL1038" s="61"/>
    </row>
    <row r="1039" spans="2:90" x14ac:dyDescent="0.3">
      <c r="B1039" s="219"/>
      <c r="C1039" s="60" t="s">
        <v>487</v>
      </c>
      <c r="D1039" s="60"/>
      <c r="E1039" s="61"/>
      <c r="F1039" s="217"/>
      <c r="G1039" s="219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1"/>
      <c r="AD1039" s="61"/>
      <c r="AP1039" s="61"/>
      <c r="BB1039" s="61"/>
      <c r="BN1039" s="61"/>
      <c r="BZ1039" s="61"/>
      <c r="CL1039" s="61"/>
    </row>
    <row r="1040" spans="2:90" x14ac:dyDescent="0.3">
      <c r="B1040" s="219"/>
      <c r="C1040" s="60" t="s">
        <v>488</v>
      </c>
      <c r="D1040" s="60"/>
      <c r="E1040" s="61"/>
      <c r="F1040" s="217"/>
      <c r="G1040" s="219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1"/>
      <c r="AD1040" s="61"/>
      <c r="AP1040" s="61"/>
      <c r="BB1040" s="61"/>
      <c r="BN1040" s="61"/>
      <c r="BZ1040" s="61"/>
      <c r="CL1040" s="61"/>
    </row>
    <row r="1041" spans="2:90" ht="15" thickBot="1" x14ac:dyDescent="0.35">
      <c r="B1041" s="228"/>
      <c r="C1041" s="58"/>
      <c r="D1041" s="58"/>
      <c r="E1041" s="45" t="s">
        <v>160</v>
      </c>
      <c r="F1041" s="235">
        <f>SUM(F1034:F1040)</f>
        <v>1195000</v>
      </c>
      <c r="G1041" s="22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9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9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9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9"/>
      <c r="BC1041" s="58"/>
      <c r="BD1041" s="58"/>
      <c r="BE1041" s="58"/>
      <c r="BF1041" s="58"/>
      <c r="BG1041" s="58"/>
      <c r="BH1041" s="58"/>
      <c r="BI1041" s="58"/>
      <c r="BJ1041" s="58"/>
      <c r="BK1041" s="58"/>
      <c r="BL1041" s="58"/>
      <c r="BM1041" s="58"/>
      <c r="BN1041" s="59"/>
      <c r="BO1041" s="58"/>
      <c r="BP1041" s="58"/>
      <c r="BQ1041" s="58"/>
      <c r="BR1041" s="58"/>
      <c r="BS1041" s="58"/>
      <c r="BT1041" s="58"/>
      <c r="BU1041" s="58"/>
      <c r="BV1041" s="58"/>
      <c r="BW1041" s="58"/>
      <c r="BX1041" s="58"/>
      <c r="BY1041" s="58"/>
      <c r="BZ1041" s="59"/>
      <c r="CA1041" s="58"/>
      <c r="CB1041" s="58"/>
      <c r="CC1041" s="58"/>
      <c r="CD1041" s="58"/>
      <c r="CE1041" s="58"/>
      <c r="CF1041" s="58"/>
      <c r="CG1041" s="58"/>
      <c r="CH1041" s="58"/>
      <c r="CI1041" s="58"/>
      <c r="CJ1041" s="58"/>
      <c r="CK1041" s="58"/>
      <c r="CL1041" s="59"/>
    </row>
    <row r="1042" spans="2:90" x14ac:dyDescent="0.3">
      <c r="B1042" s="220">
        <v>32</v>
      </c>
      <c r="C1042" s="56" t="s">
        <v>526</v>
      </c>
      <c r="D1042" s="56" t="s">
        <v>112</v>
      </c>
      <c r="E1042" s="57"/>
      <c r="F1042" s="295"/>
      <c r="G1042" s="219"/>
      <c r="H1042" s="60"/>
      <c r="I1042" s="60"/>
      <c r="J1042" s="60"/>
      <c r="K1042" s="60"/>
      <c r="L1042" s="62"/>
      <c r="M1042" s="62"/>
      <c r="N1042" s="62"/>
      <c r="O1042" s="62"/>
      <c r="P1042" s="62"/>
      <c r="Q1042" s="62"/>
      <c r="R1042" s="67"/>
      <c r="S1042" s="221"/>
      <c r="T1042" s="56"/>
      <c r="U1042" s="56"/>
      <c r="V1042" s="56"/>
      <c r="W1042" s="56"/>
      <c r="X1042" s="56"/>
      <c r="Y1042" s="56"/>
      <c r="Z1042" s="56"/>
      <c r="AA1042" s="56"/>
      <c r="AB1042" s="56"/>
      <c r="AC1042" s="56"/>
      <c r="AD1042" s="57"/>
      <c r="AE1042" s="221"/>
      <c r="AF1042" s="56"/>
      <c r="AG1042" s="56"/>
      <c r="AH1042" s="56"/>
      <c r="AI1042" s="56"/>
      <c r="AJ1042" s="56"/>
      <c r="AK1042" s="56"/>
      <c r="AL1042" s="56"/>
      <c r="AM1042" s="56"/>
      <c r="AN1042" s="56"/>
      <c r="AO1042" s="56"/>
      <c r="AP1042" s="57"/>
      <c r="AQ1042" s="221"/>
      <c r="AR1042" s="56"/>
      <c r="AS1042" s="56"/>
      <c r="AT1042" s="56"/>
      <c r="AU1042" s="56"/>
      <c r="AV1042" s="56"/>
      <c r="AW1042" s="56"/>
      <c r="AX1042" s="56"/>
      <c r="AY1042" s="56"/>
      <c r="AZ1042" s="56"/>
      <c r="BA1042" s="56"/>
      <c r="BB1042" s="57"/>
      <c r="BC1042" s="223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1"/>
      <c r="BO1042" s="219"/>
      <c r="BP1042" s="60"/>
      <c r="BQ1042" s="60"/>
      <c r="BR1042" s="60"/>
      <c r="BS1042" s="60"/>
      <c r="BT1042" s="60"/>
      <c r="BU1042" s="60"/>
      <c r="BV1042" s="60"/>
      <c r="BW1042" s="60"/>
      <c r="BX1042" s="60"/>
      <c r="BY1042" s="60"/>
      <c r="BZ1042" s="61"/>
      <c r="CA1042" s="219"/>
      <c r="CB1042" s="60"/>
      <c r="CC1042" s="60"/>
      <c r="CD1042" s="60"/>
      <c r="CE1042" s="60"/>
      <c r="CF1042" s="60"/>
      <c r="CG1042" s="60"/>
      <c r="CH1042" s="60"/>
      <c r="CI1042" s="60"/>
      <c r="CJ1042" s="60"/>
      <c r="CK1042" s="60"/>
      <c r="CL1042" s="61"/>
    </row>
    <row r="1043" spans="2:90" x14ac:dyDescent="0.3">
      <c r="B1043" s="219"/>
      <c r="C1043" s="60"/>
      <c r="D1043" s="60"/>
      <c r="E1043" s="61" t="s">
        <v>484</v>
      </c>
      <c r="F1043" s="296">
        <v>300000</v>
      </c>
      <c r="G1043" s="219"/>
      <c r="H1043" s="60"/>
      <c r="I1043" s="60"/>
      <c r="J1043" s="60"/>
      <c r="K1043" s="60"/>
      <c r="L1043" s="62"/>
      <c r="M1043" s="62"/>
      <c r="N1043" s="62"/>
      <c r="O1043" s="62"/>
      <c r="P1043" s="62"/>
      <c r="Q1043" s="62"/>
      <c r="R1043" s="67"/>
      <c r="S1043" s="223"/>
      <c r="T1043" s="62"/>
      <c r="AD1043" s="61"/>
      <c r="AG1043" s="63"/>
      <c r="AH1043" s="63"/>
      <c r="AI1043" s="63"/>
      <c r="AJ1043" s="63"/>
      <c r="AK1043" s="63"/>
      <c r="AL1043" s="63"/>
      <c r="AM1043" s="63"/>
      <c r="AN1043" s="63"/>
      <c r="AO1043" s="62"/>
      <c r="AP1043" s="67"/>
      <c r="AQ1043" s="223"/>
      <c r="AR1043" s="62"/>
      <c r="AS1043" s="62"/>
      <c r="AT1043" s="62"/>
      <c r="AU1043" s="62"/>
      <c r="AV1043" s="62"/>
      <c r="AW1043" s="62"/>
      <c r="AX1043" s="62"/>
      <c r="AY1043" s="62"/>
      <c r="AZ1043" s="62"/>
      <c r="BA1043" s="62"/>
      <c r="BB1043" s="67"/>
      <c r="BC1043" s="223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1"/>
      <c r="BO1043" s="219"/>
      <c r="BP1043" s="60"/>
      <c r="BQ1043" s="60"/>
      <c r="BR1043" s="60"/>
      <c r="BS1043" s="60"/>
      <c r="BT1043" s="60"/>
      <c r="BU1043" s="60"/>
      <c r="BV1043" s="60"/>
      <c r="BW1043" s="60"/>
      <c r="BX1043" s="60"/>
      <c r="BY1043" s="60"/>
      <c r="BZ1043" s="61"/>
      <c r="CA1043" s="219"/>
      <c r="CB1043" s="60"/>
      <c r="CC1043" s="60"/>
      <c r="CD1043" s="60"/>
      <c r="CE1043" s="60"/>
      <c r="CF1043" s="60"/>
      <c r="CG1043" s="60"/>
      <c r="CH1043" s="60"/>
      <c r="CI1043" s="60"/>
      <c r="CJ1043" s="60"/>
      <c r="CK1043" s="60"/>
      <c r="CL1043" s="61"/>
    </row>
    <row r="1044" spans="2:90" x14ac:dyDescent="0.3">
      <c r="B1044" s="219"/>
      <c r="C1044" s="60"/>
      <c r="D1044" s="60"/>
      <c r="E1044" s="61" t="s">
        <v>179</v>
      </c>
      <c r="F1044" s="296"/>
      <c r="G1044" s="219"/>
      <c r="H1044" s="60"/>
      <c r="I1044" s="60"/>
      <c r="J1044" s="60"/>
      <c r="K1044" s="60"/>
      <c r="L1044" s="62"/>
      <c r="M1044" s="62"/>
      <c r="N1044" s="62"/>
      <c r="O1044" s="62"/>
      <c r="P1044" s="62"/>
      <c r="Q1044" s="62"/>
      <c r="R1044" s="67"/>
      <c r="S1044" s="223"/>
      <c r="T1044" s="62"/>
      <c r="AD1044" s="61"/>
      <c r="AG1044" s="62"/>
      <c r="AH1044" s="62"/>
      <c r="AI1044" s="62"/>
      <c r="AJ1044" s="62"/>
      <c r="AK1044" s="62"/>
      <c r="AL1044" s="62"/>
      <c r="AM1044" s="62"/>
      <c r="AN1044" s="62"/>
      <c r="AO1044" s="63"/>
      <c r="AP1044" s="224"/>
      <c r="AQ1044" s="223"/>
      <c r="AR1044" s="62"/>
      <c r="AS1044" s="62"/>
      <c r="AT1044" s="62"/>
      <c r="AU1044" s="62"/>
      <c r="AV1044" s="62"/>
      <c r="AW1044" s="62"/>
      <c r="AX1044" s="62"/>
      <c r="AY1044" s="62"/>
      <c r="AZ1044" s="62"/>
      <c r="BA1044" s="62"/>
      <c r="BB1044" s="67"/>
      <c r="BC1044" s="223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1"/>
      <c r="BO1044" s="219"/>
      <c r="BP1044" s="60"/>
      <c r="BQ1044" s="60"/>
      <c r="BR1044" s="60"/>
      <c r="BS1044" s="60"/>
      <c r="BT1044" s="60"/>
      <c r="BU1044" s="60"/>
      <c r="BV1044" s="60"/>
      <c r="BW1044" s="60"/>
      <c r="BX1044" s="60"/>
      <c r="BY1044" s="60"/>
      <c r="BZ1044" s="61"/>
      <c r="CA1044" s="219"/>
      <c r="CB1044" s="60"/>
      <c r="CC1044" s="60"/>
      <c r="CD1044" s="60"/>
      <c r="CE1044" s="60"/>
      <c r="CF1044" s="60"/>
      <c r="CG1044" s="60"/>
      <c r="CH1044" s="60"/>
      <c r="CI1044" s="60"/>
      <c r="CJ1044" s="60"/>
      <c r="CK1044" s="60"/>
      <c r="CL1044" s="61"/>
    </row>
    <row r="1045" spans="2:90" x14ac:dyDescent="0.3">
      <c r="B1045" s="219"/>
      <c r="C1045" s="60"/>
      <c r="D1045" s="60"/>
      <c r="E1045" s="61" t="s">
        <v>170</v>
      </c>
      <c r="F1045" s="296"/>
      <c r="G1045" s="219"/>
      <c r="H1045" s="60"/>
      <c r="I1045" s="60"/>
      <c r="J1045" s="60"/>
      <c r="K1045" s="60"/>
      <c r="L1045" s="62"/>
      <c r="M1045" s="62"/>
      <c r="N1045" s="62"/>
      <c r="O1045" s="62"/>
      <c r="P1045" s="62"/>
      <c r="Q1045" s="62"/>
      <c r="R1045" s="67"/>
      <c r="S1045" s="223"/>
      <c r="T1045" s="62"/>
      <c r="AD1045" s="61"/>
      <c r="AG1045" s="62"/>
      <c r="AH1045" s="62"/>
      <c r="AI1045" s="62"/>
      <c r="AJ1045" s="62"/>
      <c r="AK1045" s="62"/>
      <c r="AL1045" s="62"/>
      <c r="AM1045" s="62"/>
      <c r="AN1045" s="62"/>
      <c r="AO1045" s="62"/>
      <c r="AP1045" s="67"/>
      <c r="AQ1045" s="225"/>
      <c r="AR1045" s="63"/>
      <c r="AS1045" s="62"/>
      <c r="AT1045" s="62"/>
      <c r="AU1045" s="62"/>
      <c r="AV1045" s="62"/>
      <c r="AW1045" s="62"/>
      <c r="AX1045" s="62"/>
      <c r="AY1045" s="62"/>
      <c r="AZ1045" s="62"/>
      <c r="BA1045" s="62"/>
      <c r="BB1045" s="67"/>
      <c r="BC1045" s="223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1"/>
      <c r="BO1045" s="219"/>
      <c r="BP1045" s="60"/>
      <c r="BQ1045" s="60"/>
      <c r="BR1045" s="60"/>
      <c r="BS1045" s="60"/>
      <c r="BT1045" s="60"/>
      <c r="BU1045" s="60"/>
      <c r="BV1045" s="60"/>
      <c r="BW1045" s="60"/>
      <c r="BX1045" s="60"/>
      <c r="BY1045" s="60"/>
      <c r="BZ1045" s="61"/>
      <c r="CA1045" s="219"/>
      <c r="CB1045" s="60"/>
      <c r="CC1045" s="60"/>
      <c r="CD1045" s="60"/>
      <c r="CE1045" s="60"/>
      <c r="CF1045" s="60"/>
      <c r="CG1045" s="60"/>
      <c r="CH1045" s="60"/>
      <c r="CI1045" s="60"/>
      <c r="CJ1045" s="60"/>
      <c r="CK1045" s="60"/>
      <c r="CL1045" s="61"/>
    </row>
    <row r="1046" spans="2:90" x14ac:dyDescent="0.3">
      <c r="B1046" s="219"/>
      <c r="C1046" s="62"/>
      <c r="D1046" s="60"/>
      <c r="E1046" s="61" t="s">
        <v>180</v>
      </c>
      <c r="F1046" s="296">
        <v>5000</v>
      </c>
      <c r="G1046" s="219"/>
      <c r="H1046" s="60"/>
      <c r="I1046" s="60"/>
      <c r="J1046" s="60"/>
      <c r="K1046" s="60"/>
      <c r="L1046" s="62"/>
      <c r="M1046" s="62"/>
      <c r="N1046" s="62"/>
      <c r="O1046" s="62"/>
      <c r="P1046" s="62"/>
      <c r="Q1046" s="62"/>
      <c r="R1046" s="67"/>
      <c r="S1046" s="223"/>
      <c r="T1046" s="62"/>
      <c r="AD1046" s="61"/>
      <c r="AG1046" s="62"/>
      <c r="AH1046" s="62"/>
      <c r="AI1046" s="62"/>
      <c r="AJ1046" s="62"/>
      <c r="AK1046" s="62"/>
      <c r="AL1046" s="62"/>
      <c r="AM1046" s="62"/>
      <c r="AN1046" s="62"/>
      <c r="AO1046" s="62"/>
      <c r="AP1046" s="67"/>
      <c r="AQ1046" s="223"/>
      <c r="AR1046" s="62"/>
      <c r="AS1046" s="63"/>
      <c r="AT1046" s="62"/>
      <c r="AU1046" s="62"/>
      <c r="AV1046" s="62"/>
      <c r="AW1046" s="62"/>
      <c r="AX1046" s="62"/>
      <c r="AY1046" s="62"/>
      <c r="AZ1046" s="62"/>
      <c r="BA1046" s="62"/>
      <c r="BB1046" s="67"/>
      <c r="BC1046" s="223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1"/>
      <c r="BO1046" s="219"/>
      <c r="BP1046" s="60"/>
      <c r="BQ1046" s="60"/>
      <c r="BR1046" s="60"/>
      <c r="BS1046" s="60"/>
      <c r="BT1046" s="60"/>
      <c r="BU1046" s="60"/>
      <c r="BV1046" s="60"/>
      <c r="BW1046" s="60"/>
      <c r="BX1046" s="60"/>
      <c r="BY1046" s="60"/>
      <c r="BZ1046" s="61"/>
      <c r="CA1046" s="219"/>
      <c r="CB1046" s="60"/>
      <c r="CC1046" s="60"/>
      <c r="CD1046" s="60"/>
      <c r="CE1046" s="60"/>
      <c r="CF1046" s="60"/>
      <c r="CG1046" s="60"/>
      <c r="CH1046" s="60"/>
      <c r="CI1046" s="60"/>
      <c r="CJ1046" s="60"/>
      <c r="CK1046" s="60"/>
      <c r="CL1046" s="61"/>
    </row>
    <row r="1047" spans="2:90" x14ac:dyDescent="0.3">
      <c r="B1047" s="219"/>
      <c r="C1047" s="62" t="s">
        <v>267</v>
      </c>
      <c r="D1047" s="60" t="s">
        <v>113</v>
      </c>
      <c r="E1047" s="61"/>
      <c r="F1047" s="297"/>
      <c r="G1047" s="219"/>
      <c r="H1047" s="60"/>
      <c r="I1047" s="60"/>
      <c r="J1047" s="60"/>
      <c r="K1047" s="60"/>
      <c r="L1047" s="62"/>
      <c r="M1047" s="62"/>
      <c r="N1047" s="62"/>
      <c r="O1047" s="62"/>
      <c r="P1047" s="62"/>
      <c r="Q1047" s="62"/>
      <c r="R1047" s="67"/>
      <c r="S1047" s="223"/>
      <c r="T1047" s="62"/>
      <c r="AD1047" s="61"/>
      <c r="AG1047" s="62"/>
      <c r="AH1047" s="62"/>
      <c r="AI1047" s="62"/>
      <c r="AJ1047" s="62"/>
      <c r="AK1047" s="62"/>
      <c r="AL1047" s="62"/>
      <c r="AM1047" s="62"/>
      <c r="AN1047" s="62"/>
      <c r="AO1047" s="62"/>
      <c r="AP1047" s="67"/>
      <c r="AQ1047" s="223"/>
      <c r="AR1047" s="62"/>
      <c r="AS1047" s="62"/>
      <c r="AT1047" s="62"/>
      <c r="AU1047" s="62"/>
      <c r="AV1047" s="62"/>
      <c r="AW1047" s="62"/>
      <c r="AX1047" s="62"/>
      <c r="AY1047" s="62"/>
      <c r="AZ1047" s="62"/>
      <c r="BA1047" s="62"/>
      <c r="BB1047" s="67"/>
      <c r="BC1047" s="223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1"/>
      <c r="BO1047" s="219"/>
      <c r="BP1047" s="60"/>
      <c r="BQ1047" s="60"/>
      <c r="BR1047" s="60"/>
      <c r="BS1047" s="60"/>
      <c r="BT1047" s="60"/>
      <c r="BU1047" s="60"/>
      <c r="BV1047" s="60"/>
      <c r="BW1047" s="60"/>
      <c r="BX1047" s="60"/>
      <c r="BY1047" s="60"/>
      <c r="BZ1047" s="61"/>
      <c r="CA1047" s="219"/>
      <c r="CB1047" s="60"/>
      <c r="CC1047" s="60"/>
      <c r="CD1047" s="60"/>
      <c r="CE1047" s="60"/>
      <c r="CF1047" s="60"/>
      <c r="CG1047" s="60"/>
      <c r="CH1047" s="60"/>
      <c r="CI1047" s="60"/>
      <c r="CJ1047" s="60"/>
      <c r="CK1047" s="60"/>
      <c r="CL1047" s="61"/>
    </row>
    <row r="1048" spans="2:90" x14ac:dyDescent="0.3">
      <c r="B1048" s="219"/>
      <c r="C1048" s="60" t="s">
        <v>485</v>
      </c>
      <c r="D1048" s="60"/>
      <c r="E1048" s="61" t="s">
        <v>486</v>
      </c>
      <c r="F1048" s="217">
        <v>5500000</v>
      </c>
      <c r="G1048" s="219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1"/>
      <c r="S1048" s="223"/>
      <c r="T1048" s="62"/>
      <c r="AD1048" s="61"/>
      <c r="AG1048" s="62"/>
      <c r="AH1048" s="62"/>
      <c r="AI1048" s="62"/>
      <c r="AJ1048" s="62"/>
      <c r="AK1048" s="62"/>
      <c r="AL1048" s="62"/>
      <c r="AM1048" s="62"/>
      <c r="AN1048" s="62"/>
      <c r="AO1048" s="62"/>
      <c r="AP1048" s="67"/>
      <c r="AQ1048" s="223"/>
      <c r="AR1048" s="62"/>
      <c r="AS1048" s="62"/>
      <c r="AT1048" s="226"/>
      <c r="AU1048" s="226"/>
      <c r="AV1048" s="226"/>
      <c r="AW1048" s="226"/>
      <c r="AX1048" s="226"/>
      <c r="AY1048" s="226"/>
      <c r="AZ1048" s="226"/>
      <c r="BA1048" s="226"/>
      <c r="BB1048" s="227"/>
      <c r="BN1048" s="61"/>
      <c r="BZ1048" s="61"/>
      <c r="CL1048" s="61"/>
    </row>
    <row r="1049" spans="2:90" x14ac:dyDescent="0.3">
      <c r="B1049" s="219"/>
      <c r="C1049" s="60" t="s">
        <v>487</v>
      </c>
      <c r="D1049" s="60"/>
      <c r="E1049" s="61"/>
      <c r="F1049" s="217"/>
      <c r="G1049" s="219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1"/>
      <c r="S1049" s="223"/>
      <c r="T1049" s="62"/>
      <c r="U1049" s="62"/>
      <c r="V1049" s="62"/>
      <c r="W1049" s="62"/>
      <c r="X1049" s="62"/>
      <c r="Y1049" s="62"/>
      <c r="Z1049" s="62"/>
      <c r="AA1049" s="62"/>
      <c r="AB1049" s="62"/>
      <c r="AC1049" s="62"/>
      <c r="AD1049" s="67"/>
      <c r="AE1049" s="223"/>
      <c r="AF1049" s="62"/>
      <c r="AG1049" s="62"/>
      <c r="AH1049" s="62"/>
      <c r="AI1049" s="62"/>
      <c r="AJ1049" s="62"/>
      <c r="AK1049" s="62"/>
      <c r="AL1049" s="62"/>
      <c r="AM1049" s="62"/>
      <c r="AN1049" s="62"/>
      <c r="AO1049" s="62"/>
      <c r="AP1049" s="67"/>
      <c r="AQ1049" s="223"/>
      <c r="AR1049" s="62"/>
      <c r="AS1049" s="62"/>
      <c r="AT1049" s="62"/>
      <c r="AU1049" s="62"/>
      <c r="AV1049" s="62"/>
      <c r="AW1049" s="62"/>
      <c r="AX1049" s="62"/>
      <c r="AY1049" s="62"/>
      <c r="AZ1049" s="62"/>
      <c r="BA1049" s="62"/>
      <c r="BB1049" s="67"/>
      <c r="BN1049" s="61"/>
      <c r="BZ1049" s="61"/>
      <c r="CL1049" s="61"/>
    </row>
    <row r="1050" spans="2:90" x14ac:dyDescent="0.3">
      <c r="B1050" s="219"/>
      <c r="C1050" s="60" t="s">
        <v>488</v>
      </c>
      <c r="D1050" s="60"/>
      <c r="E1050" s="61"/>
      <c r="F1050" s="217"/>
      <c r="G1050" s="219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1"/>
      <c r="S1050" s="223"/>
      <c r="T1050" s="62"/>
      <c r="U1050" s="62"/>
      <c r="V1050" s="62"/>
      <c r="W1050" s="62"/>
      <c r="X1050" s="62"/>
      <c r="Y1050" s="62"/>
      <c r="Z1050" s="62"/>
      <c r="AA1050" s="62"/>
      <c r="AB1050" s="62"/>
      <c r="AC1050" s="62"/>
      <c r="AD1050" s="67"/>
      <c r="AE1050" s="223"/>
      <c r="AF1050" s="62"/>
      <c r="AG1050" s="62"/>
      <c r="AH1050" s="62"/>
      <c r="AI1050" s="62"/>
      <c r="AJ1050" s="62"/>
      <c r="AK1050" s="62"/>
      <c r="AL1050" s="62"/>
      <c r="AM1050" s="62"/>
      <c r="AN1050" s="62"/>
      <c r="AO1050" s="62"/>
      <c r="AP1050" s="67"/>
      <c r="AQ1050" s="223"/>
      <c r="AR1050" s="62"/>
      <c r="AS1050" s="62"/>
      <c r="AT1050" s="62"/>
      <c r="AU1050" s="62"/>
      <c r="AV1050" s="62"/>
      <c r="AW1050" s="62"/>
      <c r="AX1050" s="62"/>
      <c r="AY1050" s="62"/>
      <c r="AZ1050" s="62"/>
      <c r="BA1050" s="62"/>
      <c r="BB1050" s="67"/>
      <c r="BN1050" s="61"/>
      <c r="BZ1050" s="61"/>
      <c r="CL1050" s="61"/>
    </row>
    <row r="1051" spans="2:90" ht="15" thickBot="1" x14ac:dyDescent="0.35">
      <c r="B1051" s="228"/>
      <c r="C1051" s="58"/>
      <c r="D1051" s="58"/>
      <c r="E1051" s="45" t="s">
        <v>160</v>
      </c>
      <c r="F1051" s="235">
        <f>SUM(F1044:F1050)</f>
        <v>5505000</v>
      </c>
      <c r="G1051" s="22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9"/>
      <c r="S1051" s="231"/>
      <c r="T1051" s="229"/>
      <c r="U1051" s="229"/>
      <c r="V1051" s="229"/>
      <c r="W1051" s="229"/>
      <c r="X1051" s="229"/>
      <c r="Y1051" s="229"/>
      <c r="Z1051" s="229"/>
      <c r="AA1051" s="229"/>
      <c r="AB1051" s="229"/>
      <c r="AC1051" s="229"/>
      <c r="AD1051" s="230"/>
      <c r="AE1051" s="231"/>
      <c r="AF1051" s="229"/>
      <c r="AG1051" s="229"/>
      <c r="AH1051" s="229"/>
      <c r="AI1051" s="229"/>
      <c r="AJ1051" s="229"/>
      <c r="AK1051" s="229"/>
      <c r="AL1051" s="229"/>
      <c r="AM1051" s="229"/>
      <c r="AN1051" s="229"/>
      <c r="AO1051" s="229"/>
      <c r="AP1051" s="230"/>
      <c r="AQ1051" s="231"/>
      <c r="AR1051" s="229"/>
      <c r="AS1051" s="229"/>
      <c r="AT1051" s="229"/>
      <c r="AU1051" s="229"/>
      <c r="AV1051" s="229"/>
      <c r="AW1051" s="229"/>
      <c r="AX1051" s="229"/>
      <c r="AY1051" s="229"/>
      <c r="AZ1051" s="229"/>
      <c r="BA1051" s="229"/>
      <c r="BB1051" s="230"/>
      <c r="BC1051" s="58"/>
      <c r="BD1051" s="58"/>
      <c r="BE1051" s="58"/>
      <c r="BF1051" s="58"/>
      <c r="BG1051" s="58"/>
      <c r="BH1051" s="58"/>
      <c r="BI1051" s="58"/>
      <c r="BJ1051" s="58"/>
      <c r="BK1051" s="58"/>
      <c r="BL1051" s="58"/>
      <c r="BM1051" s="58"/>
      <c r="BN1051" s="59"/>
      <c r="BO1051" s="58"/>
      <c r="BP1051" s="58"/>
      <c r="BQ1051" s="58"/>
      <c r="BR1051" s="58"/>
      <c r="BS1051" s="58"/>
      <c r="BT1051" s="58"/>
      <c r="BU1051" s="58"/>
      <c r="BV1051" s="58"/>
      <c r="BW1051" s="58"/>
      <c r="BX1051" s="58"/>
      <c r="BY1051" s="58"/>
      <c r="BZ1051" s="59"/>
      <c r="CA1051" s="58"/>
      <c r="CB1051" s="58"/>
      <c r="CC1051" s="58"/>
      <c r="CD1051" s="58"/>
      <c r="CE1051" s="58"/>
      <c r="CF1051" s="58"/>
      <c r="CG1051" s="58"/>
      <c r="CH1051" s="58"/>
      <c r="CI1051" s="58"/>
      <c r="CJ1051" s="58"/>
      <c r="CK1051" s="58"/>
      <c r="CL1051" s="59"/>
    </row>
    <row r="1052" spans="2:90" x14ac:dyDescent="0.3">
      <c r="B1052" s="220">
        <v>33</v>
      </c>
      <c r="C1052" s="56" t="s">
        <v>527</v>
      </c>
      <c r="D1052" s="56" t="s">
        <v>112</v>
      </c>
      <c r="E1052" s="57"/>
      <c r="F1052" s="295"/>
      <c r="G1052" s="219"/>
      <c r="H1052" s="60"/>
      <c r="I1052" s="60"/>
      <c r="J1052" s="60"/>
      <c r="K1052" s="60"/>
      <c r="L1052" s="62"/>
      <c r="M1052" s="62"/>
      <c r="N1052" s="62"/>
      <c r="O1052" s="62"/>
      <c r="P1052" s="62"/>
      <c r="Q1052" s="62"/>
      <c r="R1052" s="67"/>
      <c r="S1052" s="221"/>
      <c r="T1052" s="56"/>
      <c r="U1052" s="56"/>
      <c r="V1052" s="56"/>
      <c r="W1052" s="56"/>
      <c r="X1052" s="56"/>
      <c r="Y1052" s="56"/>
      <c r="Z1052" s="56"/>
      <c r="AA1052" s="56"/>
      <c r="AB1052" s="56"/>
      <c r="AC1052" s="56"/>
      <c r="AD1052" s="57"/>
      <c r="AE1052" s="221"/>
      <c r="AF1052" s="56"/>
      <c r="AG1052" s="56"/>
      <c r="AH1052" s="56"/>
      <c r="AI1052" s="56"/>
      <c r="AJ1052" s="56"/>
      <c r="AK1052" s="56"/>
      <c r="AL1052" s="56"/>
      <c r="AM1052" s="56"/>
      <c r="AN1052" s="56"/>
      <c r="AO1052" s="56"/>
      <c r="AP1052" s="57"/>
      <c r="AQ1052" s="221"/>
      <c r="AR1052" s="56"/>
      <c r="AS1052" s="56"/>
      <c r="AT1052" s="56"/>
      <c r="AU1052" s="56"/>
      <c r="AV1052" s="56"/>
      <c r="AW1052" s="56"/>
      <c r="AX1052" s="56"/>
      <c r="AY1052" s="56"/>
      <c r="AZ1052" s="56"/>
      <c r="BA1052" s="56"/>
      <c r="BB1052" s="57"/>
      <c r="BC1052" s="223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1"/>
      <c r="BO1052" s="219"/>
      <c r="BP1052" s="60"/>
      <c r="BQ1052" s="60"/>
      <c r="BR1052" s="60"/>
      <c r="BS1052" s="60"/>
      <c r="BT1052" s="60"/>
      <c r="BU1052" s="60"/>
      <c r="BV1052" s="60"/>
      <c r="BW1052" s="60"/>
      <c r="BX1052" s="60"/>
      <c r="BY1052" s="60"/>
      <c r="BZ1052" s="61"/>
      <c r="CA1052" s="219"/>
      <c r="CB1052" s="60"/>
      <c r="CC1052" s="60"/>
      <c r="CD1052" s="60"/>
      <c r="CE1052" s="60"/>
      <c r="CF1052" s="60"/>
      <c r="CG1052" s="60"/>
      <c r="CH1052" s="60"/>
      <c r="CI1052" s="60"/>
      <c r="CJ1052" s="60"/>
      <c r="CK1052" s="60"/>
      <c r="CL1052" s="61"/>
    </row>
    <row r="1053" spans="2:90" x14ac:dyDescent="0.3">
      <c r="B1053" s="219"/>
      <c r="C1053" s="60"/>
      <c r="D1053" s="60"/>
      <c r="E1053" s="61" t="s">
        <v>484</v>
      </c>
      <c r="F1053" s="296">
        <v>187500</v>
      </c>
      <c r="G1053" s="219"/>
      <c r="H1053" s="60"/>
      <c r="I1053" s="60"/>
      <c r="J1053" s="60"/>
      <c r="K1053" s="60"/>
      <c r="L1053" s="62"/>
      <c r="M1053" s="62"/>
      <c r="N1053" s="62"/>
      <c r="O1053" s="62"/>
      <c r="P1053" s="62"/>
      <c r="Q1053" s="62"/>
      <c r="R1053" s="67"/>
      <c r="S1053" s="223"/>
      <c r="T1053" s="62"/>
      <c r="AD1053" s="61"/>
      <c r="AG1053" s="63"/>
      <c r="AH1053" s="63"/>
      <c r="AI1053" s="63"/>
      <c r="AJ1053" s="63"/>
      <c r="AK1053" s="63"/>
      <c r="AL1053" s="63"/>
      <c r="AM1053" s="63"/>
      <c r="AN1053" s="63"/>
      <c r="AO1053" s="62"/>
      <c r="AP1053" s="67"/>
      <c r="AQ1053" s="223"/>
      <c r="AR1053" s="62"/>
      <c r="AS1053" s="62"/>
      <c r="AT1053" s="62"/>
      <c r="AU1053" s="62"/>
      <c r="AV1053" s="62"/>
      <c r="AW1053" s="62"/>
      <c r="AX1053" s="62"/>
      <c r="AY1053" s="62"/>
      <c r="AZ1053" s="62"/>
      <c r="BA1053" s="62"/>
      <c r="BB1053" s="67"/>
      <c r="BC1053" s="223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1"/>
      <c r="BO1053" s="219"/>
      <c r="BP1053" s="60"/>
      <c r="BQ1053" s="60"/>
      <c r="BR1053" s="60"/>
      <c r="BS1053" s="60"/>
      <c r="BT1053" s="60"/>
      <c r="BU1053" s="60"/>
      <c r="BV1053" s="60"/>
      <c r="BW1053" s="60"/>
      <c r="BX1053" s="60"/>
      <c r="BY1053" s="60"/>
      <c r="BZ1053" s="61"/>
      <c r="CA1053" s="219"/>
      <c r="CB1053" s="60"/>
      <c r="CC1053" s="60"/>
      <c r="CD1053" s="60"/>
      <c r="CE1053" s="60"/>
      <c r="CF1053" s="60"/>
      <c r="CG1053" s="60"/>
      <c r="CH1053" s="60"/>
      <c r="CI1053" s="60"/>
      <c r="CJ1053" s="60"/>
      <c r="CK1053" s="60"/>
      <c r="CL1053" s="61"/>
    </row>
    <row r="1054" spans="2:90" x14ac:dyDescent="0.3">
      <c r="B1054" s="219"/>
      <c r="C1054" s="60"/>
      <c r="D1054" s="60"/>
      <c r="E1054" s="61" t="s">
        <v>179</v>
      </c>
      <c r="F1054" s="296"/>
      <c r="G1054" s="219"/>
      <c r="H1054" s="60"/>
      <c r="I1054" s="60"/>
      <c r="J1054" s="60"/>
      <c r="K1054" s="60"/>
      <c r="L1054" s="62"/>
      <c r="M1054" s="62"/>
      <c r="N1054" s="62"/>
      <c r="O1054" s="62"/>
      <c r="P1054" s="62"/>
      <c r="Q1054" s="62"/>
      <c r="R1054" s="67"/>
      <c r="S1054" s="223"/>
      <c r="T1054" s="62"/>
      <c r="AD1054" s="61"/>
      <c r="AG1054" s="62"/>
      <c r="AH1054" s="62"/>
      <c r="AI1054" s="62"/>
      <c r="AJ1054" s="62"/>
      <c r="AK1054" s="62"/>
      <c r="AL1054" s="62"/>
      <c r="AM1054" s="62"/>
      <c r="AN1054" s="62"/>
      <c r="AO1054" s="63"/>
      <c r="AP1054" s="224"/>
      <c r="AQ1054" s="223"/>
      <c r="AR1054" s="62"/>
      <c r="AS1054" s="62"/>
      <c r="AT1054" s="62"/>
      <c r="AU1054" s="62"/>
      <c r="AV1054" s="62"/>
      <c r="AW1054" s="62"/>
      <c r="AX1054" s="62"/>
      <c r="AY1054" s="62"/>
      <c r="AZ1054" s="62"/>
      <c r="BA1054" s="62"/>
      <c r="BB1054" s="67"/>
      <c r="BC1054" s="223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1"/>
      <c r="BO1054" s="219"/>
      <c r="BP1054" s="60"/>
      <c r="BQ1054" s="60"/>
      <c r="BR1054" s="60"/>
      <c r="BS1054" s="60"/>
      <c r="BT1054" s="60"/>
      <c r="BU1054" s="60"/>
      <c r="BV1054" s="60"/>
      <c r="BW1054" s="60"/>
      <c r="BX1054" s="60"/>
      <c r="BY1054" s="60"/>
      <c r="BZ1054" s="61"/>
      <c r="CA1054" s="219"/>
      <c r="CB1054" s="60"/>
      <c r="CC1054" s="60"/>
      <c r="CD1054" s="60"/>
      <c r="CE1054" s="60"/>
      <c r="CF1054" s="60"/>
      <c r="CG1054" s="60"/>
      <c r="CH1054" s="60"/>
      <c r="CI1054" s="60"/>
      <c r="CJ1054" s="60"/>
      <c r="CK1054" s="60"/>
      <c r="CL1054" s="61"/>
    </row>
    <row r="1055" spans="2:90" x14ac:dyDescent="0.3">
      <c r="B1055" s="219"/>
      <c r="C1055" s="60"/>
      <c r="D1055" s="60"/>
      <c r="E1055" s="61" t="s">
        <v>170</v>
      </c>
      <c r="F1055" s="296"/>
      <c r="G1055" s="219"/>
      <c r="H1055" s="60"/>
      <c r="I1055" s="60"/>
      <c r="J1055" s="60"/>
      <c r="K1055" s="60"/>
      <c r="L1055" s="62"/>
      <c r="M1055" s="62"/>
      <c r="N1055" s="62"/>
      <c r="O1055" s="62"/>
      <c r="P1055" s="62"/>
      <c r="Q1055" s="62"/>
      <c r="R1055" s="67"/>
      <c r="S1055" s="223"/>
      <c r="T1055" s="62"/>
      <c r="AD1055" s="61"/>
      <c r="AG1055" s="62"/>
      <c r="AH1055" s="62"/>
      <c r="AI1055" s="62"/>
      <c r="AJ1055" s="62"/>
      <c r="AK1055" s="62"/>
      <c r="AL1055" s="62"/>
      <c r="AM1055" s="62"/>
      <c r="AN1055" s="62"/>
      <c r="AO1055" s="62"/>
      <c r="AP1055" s="67"/>
      <c r="AQ1055" s="225"/>
      <c r="AR1055" s="63"/>
      <c r="AS1055" s="62"/>
      <c r="AT1055" s="62"/>
      <c r="AU1055" s="62"/>
      <c r="AV1055" s="62"/>
      <c r="AW1055" s="62"/>
      <c r="AX1055" s="62"/>
      <c r="AY1055" s="62"/>
      <c r="AZ1055" s="62"/>
      <c r="BA1055" s="62"/>
      <c r="BB1055" s="67"/>
      <c r="BC1055" s="223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1"/>
      <c r="BO1055" s="219"/>
      <c r="BP1055" s="60"/>
      <c r="BQ1055" s="60"/>
      <c r="BR1055" s="60"/>
      <c r="BS1055" s="60"/>
      <c r="BT1055" s="60"/>
      <c r="BU1055" s="60"/>
      <c r="BV1055" s="60"/>
      <c r="BW1055" s="60"/>
      <c r="BX1055" s="60"/>
      <c r="BY1055" s="60"/>
      <c r="BZ1055" s="61"/>
      <c r="CA1055" s="219"/>
      <c r="CB1055" s="60"/>
      <c r="CC1055" s="60"/>
      <c r="CD1055" s="60"/>
      <c r="CE1055" s="60"/>
      <c r="CF1055" s="60"/>
      <c r="CG1055" s="60"/>
      <c r="CH1055" s="60"/>
      <c r="CI1055" s="60"/>
      <c r="CJ1055" s="60"/>
      <c r="CK1055" s="60"/>
      <c r="CL1055" s="61"/>
    </row>
    <row r="1056" spans="2:90" x14ac:dyDescent="0.3">
      <c r="B1056" s="219"/>
      <c r="C1056" s="62"/>
      <c r="D1056" s="60"/>
      <c r="E1056" s="61" t="s">
        <v>180</v>
      </c>
      <c r="F1056" s="296">
        <v>5000</v>
      </c>
      <c r="G1056" s="219"/>
      <c r="H1056" s="60"/>
      <c r="I1056" s="60"/>
      <c r="J1056" s="60"/>
      <c r="K1056" s="60"/>
      <c r="L1056" s="62"/>
      <c r="M1056" s="62"/>
      <c r="N1056" s="62"/>
      <c r="O1056" s="62"/>
      <c r="P1056" s="62"/>
      <c r="Q1056" s="62"/>
      <c r="R1056" s="67"/>
      <c r="S1056" s="223"/>
      <c r="T1056" s="62"/>
      <c r="AD1056" s="61"/>
      <c r="AG1056" s="62"/>
      <c r="AH1056" s="62"/>
      <c r="AI1056" s="62"/>
      <c r="AJ1056" s="62"/>
      <c r="AK1056" s="62"/>
      <c r="AL1056" s="62"/>
      <c r="AM1056" s="62"/>
      <c r="AN1056" s="62"/>
      <c r="AO1056" s="62"/>
      <c r="AP1056" s="67"/>
      <c r="AQ1056" s="223"/>
      <c r="AR1056" s="62"/>
      <c r="AS1056" s="63"/>
      <c r="AT1056" s="62"/>
      <c r="AU1056" s="62"/>
      <c r="AV1056" s="62"/>
      <c r="AW1056" s="62"/>
      <c r="AX1056" s="62"/>
      <c r="AY1056" s="62"/>
      <c r="AZ1056" s="62"/>
      <c r="BA1056" s="62"/>
      <c r="BB1056" s="67"/>
      <c r="BC1056" s="223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1"/>
      <c r="BO1056" s="219"/>
      <c r="BP1056" s="60"/>
      <c r="BQ1056" s="60"/>
      <c r="BR1056" s="60"/>
      <c r="BS1056" s="60"/>
      <c r="BT1056" s="60"/>
      <c r="BU1056" s="60"/>
      <c r="BV1056" s="60"/>
      <c r="BW1056" s="60"/>
      <c r="BX1056" s="60"/>
      <c r="BY1056" s="60"/>
      <c r="BZ1056" s="61"/>
      <c r="CA1056" s="219"/>
      <c r="CB1056" s="60"/>
      <c r="CC1056" s="60"/>
      <c r="CD1056" s="60"/>
      <c r="CE1056" s="60"/>
      <c r="CF1056" s="60"/>
      <c r="CG1056" s="60"/>
      <c r="CH1056" s="60"/>
      <c r="CI1056" s="60"/>
      <c r="CJ1056" s="60"/>
      <c r="CK1056" s="60"/>
      <c r="CL1056" s="61"/>
    </row>
    <row r="1057" spans="1:90" x14ac:dyDescent="0.3">
      <c r="B1057" s="219"/>
      <c r="C1057" s="62" t="s">
        <v>267</v>
      </c>
      <c r="D1057" s="60" t="s">
        <v>113</v>
      </c>
      <c r="E1057" s="61"/>
      <c r="F1057" s="297"/>
      <c r="G1057" s="219"/>
      <c r="H1057" s="60"/>
      <c r="I1057" s="60"/>
      <c r="J1057" s="60"/>
      <c r="K1057" s="60"/>
      <c r="L1057" s="62"/>
      <c r="M1057" s="62"/>
      <c r="N1057" s="62"/>
      <c r="O1057" s="62"/>
      <c r="P1057" s="62"/>
      <c r="Q1057" s="62"/>
      <c r="R1057" s="67"/>
      <c r="S1057" s="223"/>
      <c r="T1057" s="62"/>
      <c r="AD1057" s="61"/>
      <c r="AG1057" s="62"/>
      <c r="AH1057" s="62"/>
      <c r="AI1057" s="62"/>
      <c r="AJ1057" s="62"/>
      <c r="AK1057" s="62"/>
      <c r="AL1057" s="62"/>
      <c r="AM1057" s="62"/>
      <c r="AN1057" s="62"/>
      <c r="AO1057" s="62"/>
      <c r="AP1057" s="67"/>
      <c r="AQ1057" s="223"/>
      <c r="AR1057" s="62"/>
      <c r="AS1057" s="62"/>
      <c r="AT1057" s="62"/>
      <c r="AU1057" s="62"/>
      <c r="AV1057" s="62"/>
      <c r="AW1057" s="62"/>
      <c r="AX1057" s="62"/>
      <c r="AY1057" s="62"/>
      <c r="AZ1057" s="62"/>
      <c r="BA1057" s="62"/>
      <c r="BB1057" s="67"/>
      <c r="BC1057" s="223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1"/>
      <c r="BO1057" s="219"/>
      <c r="BP1057" s="60"/>
      <c r="BQ1057" s="60"/>
      <c r="BR1057" s="60"/>
      <c r="BS1057" s="60"/>
      <c r="BT1057" s="60"/>
      <c r="BU1057" s="60"/>
      <c r="BV1057" s="60"/>
      <c r="BW1057" s="60"/>
      <c r="BX1057" s="60"/>
      <c r="BY1057" s="60"/>
      <c r="BZ1057" s="61"/>
      <c r="CA1057" s="219"/>
      <c r="CB1057" s="60"/>
      <c r="CC1057" s="60"/>
      <c r="CD1057" s="60"/>
      <c r="CE1057" s="60"/>
      <c r="CF1057" s="60"/>
      <c r="CG1057" s="60"/>
      <c r="CH1057" s="60"/>
      <c r="CI1057" s="60"/>
      <c r="CJ1057" s="60"/>
      <c r="CK1057" s="60"/>
      <c r="CL1057" s="61"/>
    </row>
    <row r="1058" spans="1:90" x14ac:dyDescent="0.3">
      <c r="B1058" s="219"/>
      <c r="C1058" s="60" t="s">
        <v>485</v>
      </c>
      <c r="D1058" s="60"/>
      <c r="E1058" s="61" t="s">
        <v>486</v>
      </c>
      <c r="F1058" s="217">
        <v>1940000</v>
      </c>
      <c r="G1058" s="219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1"/>
      <c r="S1058" s="223"/>
      <c r="T1058" s="62"/>
      <c r="AD1058" s="61"/>
      <c r="AG1058" s="62"/>
      <c r="AH1058" s="62"/>
      <c r="AI1058" s="62"/>
      <c r="AJ1058" s="62"/>
      <c r="AK1058" s="62"/>
      <c r="AL1058" s="62"/>
      <c r="AM1058" s="62"/>
      <c r="AN1058" s="62"/>
      <c r="AO1058" s="62"/>
      <c r="AP1058" s="67"/>
      <c r="AQ1058" s="223"/>
      <c r="AR1058" s="62"/>
      <c r="AS1058" s="62"/>
      <c r="AT1058" s="226"/>
      <c r="AU1058" s="226"/>
      <c r="AV1058" s="226"/>
      <c r="AW1058" s="226"/>
      <c r="AX1058" s="226"/>
      <c r="AY1058" s="226"/>
      <c r="AZ1058" s="226"/>
      <c r="BA1058" s="226"/>
      <c r="BB1058" s="227"/>
      <c r="BN1058" s="61"/>
      <c r="BZ1058" s="61"/>
      <c r="CL1058" s="61"/>
    </row>
    <row r="1059" spans="1:90" x14ac:dyDescent="0.3">
      <c r="B1059" s="219"/>
      <c r="C1059" s="60" t="s">
        <v>487</v>
      </c>
      <c r="D1059" s="60"/>
      <c r="E1059" s="61"/>
      <c r="F1059" s="217"/>
      <c r="G1059" s="219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1"/>
      <c r="S1059" s="223"/>
      <c r="T1059" s="62"/>
      <c r="U1059" s="62"/>
      <c r="V1059" s="62"/>
      <c r="W1059" s="62"/>
      <c r="X1059" s="62"/>
      <c r="Y1059" s="62"/>
      <c r="Z1059" s="62"/>
      <c r="AA1059" s="62"/>
      <c r="AB1059" s="62"/>
      <c r="AC1059" s="62"/>
      <c r="AD1059" s="67"/>
      <c r="AE1059" s="223"/>
      <c r="AF1059" s="62"/>
      <c r="AG1059" s="62"/>
      <c r="AH1059" s="62"/>
      <c r="AI1059" s="62"/>
      <c r="AJ1059" s="62"/>
      <c r="AK1059" s="62"/>
      <c r="AL1059" s="62"/>
      <c r="AM1059" s="62"/>
      <c r="AN1059" s="62"/>
      <c r="AO1059" s="62"/>
      <c r="AP1059" s="67"/>
      <c r="AQ1059" s="223"/>
      <c r="AR1059" s="62"/>
      <c r="AS1059" s="62"/>
      <c r="AT1059" s="62"/>
      <c r="AU1059" s="62"/>
      <c r="AV1059" s="62"/>
      <c r="AW1059" s="62"/>
      <c r="AX1059" s="62"/>
      <c r="AY1059" s="62"/>
      <c r="AZ1059" s="62"/>
      <c r="BA1059" s="62"/>
      <c r="BB1059" s="67"/>
      <c r="BN1059" s="61"/>
      <c r="BZ1059" s="61"/>
      <c r="CL1059" s="61"/>
    </row>
    <row r="1060" spans="1:90" x14ac:dyDescent="0.3">
      <c r="B1060" s="219"/>
      <c r="C1060" s="60" t="s">
        <v>488</v>
      </c>
      <c r="D1060" s="60"/>
      <c r="E1060" s="61"/>
      <c r="F1060" s="217"/>
      <c r="G1060" s="219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1"/>
      <c r="S1060" s="223"/>
      <c r="T1060" s="62"/>
      <c r="U1060" s="62"/>
      <c r="V1060" s="62"/>
      <c r="W1060" s="62"/>
      <c r="X1060" s="62"/>
      <c r="Y1060" s="62"/>
      <c r="Z1060" s="62"/>
      <c r="AA1060" s="62"/>
      <c r="AB1060" s="62"/>
      <c r="AC1060" s="62"/>
      <c r="AD1060" s="67"/>
      <c r="AE1060" s="223"/>
      <c r="AF1060" s="62"/>
      <c r="AG1060" s="62"/>
      <c r="AH1060" s="62"/>
      <c r="AI1060" s="62"/>
      <c r="AJ1060" s="62"/>
      <c r="AK1060" s="62"/>
      <c r="AL1060" s="62"/>
      <c r="AM1060" s="62"/>
      <c r="AN1060" s="62"/>
      <c r="AO1060" s="62"/>
      <c r="AP1060" s="67"/>
      <c r="AQ1060" s="223"/>
      <c r="AR1060" s="62"/>
      <c r="AS1060" s="62"/>
      <c r="AT1060" s="62"/>
      <c r="AU1060" s="62"/>
      <c r="AV1060" s="62"/>
      <c r="AW1060" s="62"/>
      <c r="AX1060" s="62"/>
      <c r="AY1060" s="62"/>
      <c r="AZ1060" s="62"/>
      <c r="BA1060" s="62"/>
      <c r="BB1060" s="67"/>
      <c r="BN1060" s="61"/>
      <c r="BZ1060" s="61"/>
      <c r="CL1060" s="61"/>
    </row>
    <row r="1061" spans="1:90" ht="15" thickBot="1" x14ac:dyDescent="0.35">
      <c r="B1061" s="228"/>
      <c r="C1061" s="58"/>
      <c r="D1061" s="58"/>
      <c r="E1061" s="45" t="s">
        <v>160</v>
      </c>
      <c r="F1061" s="235">
        <f>SUM(F1054:F1060)</f>
        <v>1945000</v>
      </c>
      <c r="G1061" s="22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9"/>
      <c r="S1061" s="231"/>
      <c r="T1061" s="229"/>
      <c r="U1061" s="229"/>
      <c r="V1061" s="229"/>
      <c r="W1061" s="229"/>
      <c r="X1061" s="229"/>
      <c r="Y1061" s="229"/>
      <c r="Z1061" s="229"/>
      <c r="AA1061" s="229"/>
      <c r="AB1061" s="229"/>
      <c r="AC1061" s="229"/>
      <c r="AD1061" s="230"/>
      <c r="AE1061" s="231"/>
      <c r="AF1061" s="229"/>
      <c r="AG1061" s="229"/>
      <c r="AH1061" s="229"/>
      <c r="AI1061" s="229"/>
      <c r="AJ1061" s="229"/>
      <c r="AK1061" s="229"/>
      <c r="AL1061" s="229"/>
      <c r="AM1061" s="229"/>
      <c r="AN1061" s="229"/>
      <c r="AO1061" s="229"/>
      <c r="AP1061" s="230"/>
      <c r="AQ1061" s="231"/>
      <c r="AR1061" s="229"/>
      <c r="AS1061" s="229"/>
      <c r="AT1061" s="229"/>
      <c r="AU1061" s="229"/>
      <c r="AV1061" s="229"/>
      <c r="AW1061" s="229"/>
      <c r="AX1061" s="229"/>
      <c r="AY1061" s="229"/>
      <c r="AZ1061" s="229"/>
      <c r="BA1061" s="229"/>
      <c r="BB1061" s="230"/>
      <c r="BC1061" s="58"/>
      <c r="BD1061" s="58"/>
      <c r="BE1061" s="58"/>
      <c r="BF1061" s="58"/>
      <c r="BG1061" s="58"/>
      <c r="BH1061" s="58"/>
      <c r="BI1061" s="58"/>
      <c r="BJ1061" s="58"/>
      <c r="BK1061" s="58"/>
      <c r="BL1061" s="58"/>
      <c r="BM1061" s="58"/>
      <c r="BN1061" s="59"/>
      <c r="BO1061" s="58"/>
      <c r="BP1061" s="58"/>
      <c r="BQ1061" s="58"/>
      <c r="BR1061" s="58"/>
      <c r="BS1061" s="58"/>
      <c r="BT1061" s="58"/>
      <c r="BU1061" s="58"/>
      <c r="BV1061" s="58"/>
      <c r="BW1061" s="58"/>
      <c r="BX1061" s="58"/>
      <c r="BY1061" s="58"/>
      <c r="BZ1061" s="59"/>
      <c r="CA1061" s="58"/>
      <c r="CB1061" s="58"/>
      <c r="CC1061" s="58"/>
      <c r="CD1061" s="58"/>
      <c r="CE1061" s="58"/>
      <c r="CF1061" s="58"/>
      <c r="CG1061" s="58"/>
      <c r="CH1061" s="58"/>
      <c r="CI1061" s="58"/>
      <c r="CJ1061" s="58"/>
      <c r="CK1061" s="58"/>
      <c r="CL1061" s="59"/>
    </row>
    <row r="1062" spans="1:90" x14ac:dyDescent="0.3">
      <c r="B1062"/>
      <c r="C1062" s="218"/>
      <c r="F1062" s="65" t="s">
        <v>153</v>
      </c>
      <c r="G1062" s="598">
        <v>2021</v>
      </c>
      <c r="H1062" s="599"/>
      <c r="I1062" s="599"/>
      <c r="J1062" s="599"/>
      <c r="K1062" s="599"/>
      <c r="L1062" s="599"/>
      <c r="M1062" s="599"/>
      <c r="N1062" s="599"/>
      <c r="O1062" s="599"/>
      <c r="P1062" s="599"/>
      <c r="Q1062" s="599"/>
      <c r="R1062" s="600"/>
      <c r="S1062" s="598">
        <v>2022</v>
      </c>
      <c r="T1062" s="599"/>
      <c r="U1062" s="599"/>
      <c r="V1062" s="599"/>
      <c r="W1062" s="599"/>
      <c r="X1062" s="599"/>
      <c r="Y1062" s="599"/>
      <c r="Z1062" s="599"/>
      <c r="AA1062" s="599"/>
      <c r="AB1062" s="599"/>
      <c r="AC1062" s="599"/>
      <c r="AD1062" s="600"/>
      <c r="AE1062" s="598">
        <v>2023</v>
      </c>
      <c r="AF1062" s="599"/>
      <c r="AG1062" s="599"/>
      <c r="AH1062" s="599"/>
      <c r="AI1062" s="599"/>
      <c r="AJ1062" s="599"/>
      <c r="AK1062" s="599"/>
      <c r="AL1062" s="599"/>
      <c r="AM1062" s="599"/>
      <c r="AN1062" s="599"/>
      <c r="AO1062" s="599"/>
      <c r="AP1062" s="600"/>
      <c r="AQ1062" s="598">
        <v>2024</v>
      </c>
      <c r="AR1062" s="599"/>
      <c r="AS1062" s="599"/>
      <c r="AT1062" s="599"/>
      <c r="AU1062" s="599"/>
      <c r="AV1062" s="599"/>
      <c r="AW1062" s="599"/>
      <c r="AX1062" s="599"/>
      <c r="AY1062" s="599"/>
      <c r="AZ1062" s="599"/>
      <c r="BA1062" s="599"/>
      <c r="BB1062" s="600"/>
      <c r="BC1062" s="598">
        <v>2025</v>
      </c>
      <c r="BD1062" s="599"/>
      <c r="BE1062" s="599"/>
      <c r="BF1062" s="599"/>
      <c r="BG1062" s="599"/>
      <c r="BH1062" s="599"/>
      <c r="BI1062" s="599"/>
      <c r="BJ1062" s="599"/>
      <c r="BK1062" s="599"/>
      <c r="BL1062" s="599"/>
      <c r="BM1062" s="599"/>
      <c r="BN1062" s="600"/>
      <c r="BO1062" s="598">
        <v>2026</v>
      </c>
      <c r="BP1062" s="599"/>
      <c r="BQ1062" s="599"/>
      <c r="BR1062" s="599"/>
      <c r="BS1062" s="599"/>
      <c r="BT1062" s="599"/>
      <c r="BU1062" s="599"/>
      <c r="BV1062" s="599"/>
      <c r="BW1062" s="599"/>
      <c r="BX1062" s="599"/>
      <c r="BY1062" s="599"/>
      <c r="BZ1062" s="600"/>
      <c r="CA1062" s="598">
        <v>2027</v>
      </c>
      <c r="CB1062" s="599"/>
      <c r="CC1062" s="599"/>
      <c r="CD1062" s="599"/>
      <c r="CE1062" s="599"/>
      <c r="CF1062" s="599"/>
      <c r="CG1062" s="599"/>
      <c r="CH1062" s="599"/>
      <c r="CI1062" s="599"/>
      <c r="CJ1062" s="599"/>
      <c r="CK1062" s="599"/>
      <c r="CL1062" s="600"/>
    </row>
    <row r="1063" spans="1:90" ht="15" thickBot="1" x14ac:dyDescent="0.35">
      <c r="B1063" t="s">
        <v>155</v>
      </c>
      <c r="F1063" s="66"/>
      <c r="G1063" s="219">
        <v>1</v>
      </c>
      <c r="H1063" s="60">
        <v>2</v>
      </c>
      <c r="I1063" s="60">
        <v>3</v>
      </c>
      <c r="J1063" s="60">
        <v>4</v>
      </c>
      <c r="K1063" s="60">
        <v>5</v>
      </c>
      <c r="L1063" s="60">
        <v>6</v>
      </c>
      <c r="M1063" s="60">
        <v>7</v>
      </c>
      <c r="N1063" s="60">
        <v>8</v>
      </c>
      <c r="O1063" s="60">
        <v>9</v>
      </c>
      <c r="P1063" s="60">
        <v>10</v>
      </c>
      <c r="Q1063" s="60">
        <v>11</v>
      </c>
      <c r="R1063" s="61">
        <v>12</v>
      </c>
      <c r="S1063" s="219">
        <v>1</v>
      </c>
      <c r="T1063" s="60">
        <v>2</v>
      </c>
      <c r="U1063" s="60">
        <v>3</v>
      </c>
      <c r="V1063" s="60">
        <v>4</v>
      </c>
      <c r="W1063" s="60">
        <v>5</v>
      </c>
      <c r="X1063" s="60">
        <v>6</v>
      </c>
      <c r="Y1063" s="60">
        <v>7</v>
      </c>
      <c r="Z1063" s="60">
        <v>8</v>
      </c>
      <c r="AA1063" s="60">
        <v>9</v>
      </c>
      <c r="AB1063" s="60">
        <v>10</v>
      </c>
      <c r="AC1063" s="60">
        <v>11</v>
      </c>
      <c r="AD1063" s="61">
        <v>12</v>
      </c>
      <c r="AE1063" s="219">
        <v>1</v>
      </c>
      <c r="AF1063" s="60">
        <v>2</v>
      </c>
      <c r="AG1063" s="60">
        <v>3</v>
      </c>
      <c r="AH1063" s="60">
        <v>4</v>
      </c>
      <c r="AI1063" s="60">
        <v>5</v>
      </c>
      <c r="AJ1063" s="60">
        <v>6</v>
      </c>
      <c r="AK1063" s="60">
        <v>7</v>
      </c>
      <c r="AL1063" s="60">
        <v>8</v>
      </c>
      <c r="AM1063" s="60">
        <v>9</v>
      </c>
      <c r="AN1063" s="60">
        <v>10</v>
      </c>
      <c r="AO1063" s="60">
        <v>11</v>
      </c>
      <c r="AP1063" s="61">
        <v>12</v>
      </c>
      <c r="AQ1063" s="219">
        <v>1</v>
      </c>
      <c r="AR1063" s="60">
        <v>2</v>
      </c>
      <c r="AS1063" s="60">
        <v>3</v>
      </c>
      <c r="AT1063" s="60">
        <v>4</v>
      </c>
      <c r="AU1063" s="60">
        <v>5</v>
      </c>
      <c r="AV1063" s="60">
        <v>6</v>
      </c>
      <c r="AW1063" s="60">
        <v>7</v>
      </c>
      <c r="AX1063" s="60">
        <v>8</v>
      </c>
      <c r="AY1063" s="60">
        <v>9</v>
      </c>
      <c r="AZ1063" s="60">
        <v>10</v>
      </c>
      <c r="BA1063" s="60">
        <v>11</v>
      </c>
      <c r="BB1063" s="61">
        <v>12</v>
      </c>
      <c r="BC1063" s="219">
        <v>1</v>
      </c>
      <c r="BD1063" s="60">
        <v>2</v>
      </c>
      <c r="BE1063" s="60">
        <v>3</v>
      </c>
      <c r="BF1063" s="60">
        <v>4</v>
      </c>
      <c r="BG1063" s="60">
        <v>5</v>
      </c>
      <c r="BH1063" s="60">
        <v>6</v>
      </c>
      <c r="BI1063" s="60">
        <v>7</v>
      </c>
      <c r="BJ1063" s="60">
        <v>8</v>
      </c>
      <c r="BK1063" s="60">
        <v>9</v>
      </c>
      <c r="BL1063" s="60">
        <v>10</v>
      </c>
      <c r="BM1063" s="60">
        <v>11</v>
      </c>
      <c r="BN1063" s="61">
        <v>12</v>
      </c>
      <c r="BO1063" s="219">
        <v>1</v>
      </c>
      <c r="BP1063" s="60">
        <v>2</v>
      </c>
      <c r="BQ1063" s="60">
        <v>3</v>
      </c>
      <c r="BR1063" s="60">
        <v>4</v>
      </c>
      <c r="BS1063" s="60">
        <v>5</v>
      </c>
      <c r="BT1063" s="60">
        <v>6</v>
      </c>
      <c r="BU1063" s="60">
        <v>7</v>
      </c>
      <c r="BV1063" s="60">
        <v>8</v>
      </c>
      <c r="BW1063" s="60">
        <v>9</v>
      </c>
      <c r="BX1063" s="60">
        <v>10</v>
      </c>
      <c r="BY1063" s="60">
        <v>11</v>
      </c>
      <c r="BZ1063" s="61">
        <v>12</v>
      </c>
      <c r="CA1063" s="219">
        <v>1</v>
      </c>
      <c r="CB1063" s="60">
        <v>2</v>
      </c>
      <c r="CC1063" s="60">
        <v>3</v>
      </c>
      <c r="CD1063" s="60">
        <v>4</v>
      </c>
      <c r="CE1063" s="60">
        <v>5</v>
      </c>
      <c r="CF1063" s="60">
        <v>6</v>
      </c>
      <c r="CG1063" s="60">
        <v>7</v>
      </c>
      <c r="CH1063" s="60">
        <v>8</v>
      </c>
      <c r="CI1063" s="60">
        <v>9</v>
      </c>
      <c r="CJ1063" s="60">
        <v>10</v>
      </c>
      <c r="CK1063" s="60">
        <v>11</v>
      </c>
      <c r="CL1063" s="61">
        <v>12</v>
      </c>
    </row>
    <row r="1064" spans="1:90" x14ac:dyDescent="0.3">
      <c r="A1064" s="609" t="s">
        <v>460</v>
      </c>
      <c r="B1064" s="304">
        <v>272</v>
      </c>
      <c r="C1064" s="56"/>
      <c r="D1064" s="48" t="s">
        <v>112</v>
      </c>
      <c r="E1064" s="48"/>
      <c r="F1064" s="38"/>
      <c r="G1064" s="74"/>
      <c r="H1064" s="75"/>
      <c r="I1064" s="75"/>
      <c r="J1064" s="75"/>
      <c r="K1064" s="75"/>
      <c r="L1064" s="75"/>
      <c r="M1064" s="75"/>
      <c r="N1064" s="75"/>
      <c r="O1064" s="75"/>
      <c r="P1064" s="75"/>
      <c r="Q1064" s="75"/>
      <c r="R1064" s="236"/>
      <c r="S1064" s="74"/>
      <c r="T1064" s="75"/>
      <c r="U1064" s="75"/>
      <c r="V1064" s="75"/>
      <c r="W1064" s="75"/>
      <c r="X1064" s="75"/>
      <c r="Y1064" s="75"/>
      <c r="Z1064" s="75"/>
      <c r="AA1064" s="75"/>
      <c r="AB1064" s="75"/>
      <c r="AC1064" s="75"/>
      <c r="AD1064" s="236"/>
      <c r="AE1064" s="74"/>
      <c r="AF1064" s="75"/>
      <c r="AG1064" s="75"/>
      <c r="AH1064" s="75"/>
      <c r="AI1064" s="75"/>
      <c r="AJ1064" s="75"/>
      <c r="AK1064" s="75"/>
      <c r="AL1064" s="75"/>
      <c r="AM1064" s="75"/>
      <c r="AN1064" s="75"/>
      <c r="AO1064" s="75"/>
      <c r="AP1064" s="236"/>
      <c r="AQ1064" s="74"/>
      <c r="AR1064" s="75"/>
      <c r="AS1064" s="75"/>
      <c r="AT1064" s="75"/>
      <c r="AU1064" s="75"/>
      <c r="AV1064" s="75"/>
      <c r="AW1064" s="75"/>
      <c r="AX1064" s="75"/>
      <c r="AY1064" s="75"/>
      <c r="AZ1064" s="75"/>
      <c r="BA1064" s="75"/>
      <c r="BB1064" s="237"/>
      <c r="BC1064" s="76"/>
      <c r="BD1064" s="77"/>
      <c r="BE1064" s="77"/>
      <c r="BF1064" s="77"/>
      <c r="BG1064" s="77"/>
      <c r="BH1064" s="77"/>
      <c r="BI1064" s="77"/>
      <c r="BJ1064" s="77"/>
      <c r="BK1064" s="77"/>
      <c r="BL1064" s="77"/>
      <c r="BM1064" s="77"/>
      <c r="BN1064" s="238"/>
      <c r="BO1064" s="76"/>
      <c r="BP1064" s="77"/>
      <c r="BQ1064" s="77"/>
      <c r="BR1064" s="77"/>
      <c r="BS1064" s="77"/>
      <c r="BT1064" s="77"/>
      <c r="BU1064" s="77"/>
      <c r="BV1064" s="77"/>
      <c r="BW1064" s="77"/>
      <c r="BX1064" s="77"/>
      <c r="BY1064" s="77"/>
      <c r="BZ1064" s="238"/>
      <c r="CA1064" s="76"/>
      <c r="CB1064" s="77"/>
      <c r="CC1064" s="77"/>
      <c r="CD1064" s="77"/>
      <c r="CE1064" s="77"/>
      <c r="CF1064" s="77"/>
      <c r="CG1064" s="77"/>
      <c r="CH1064" s="77"/>
      <c r="CI1064" s="77"/>
      <c r="CJ1064" s="77"/>
      <c r="CK1064" s="77"/>
      <c r="CL1064" s="78"/>
    </row>
    <row r="1065" spans="1:90" x14ac:dyDescent="0.3">
      <c r="A1065" s="610"/>
      <c r="B1065" s="305"/>
      <c r="C1065" s="60"/>
      <c r="D1065" s="55"/>
      <c r="E1065" s="55" t="s">
        <v>178</v>
      </c>
      <c r="F1065" s="39">
        <v>50000</v>
      </c>
      <c r="G1065" s="79"/>
      <c r="H1065" s="80"/>
      <c r="I1065" s="80"/>
      <c r="J1065" s="80"/>
      <c r="K1065" s="80"/>
      <c r="L1065" s="80"/>
      <c r="M1065" s="80"/>
      <c r="N1065" s="80"/>
      <c r="O1065" s="80"/>
      <c r="P1065" s="80"/>
      <c r="Q1065" s="80"/>
      <c r="R1065" s="81"/>
      <c r="S1065" s="79"/>
      <c r="T1065" s="80"/>
      <c r="U1065" s="80"/>
      <c r="V1065" s="80"/>
      <c r="W1065" s="80"/>
      <c r="X1065" s="82"/>
      <c r="Y1065" s="82"/>
      <c r="Z1065" s="82"/>
      <c r="AA1065" s="82"/>
      <c r="AB1065" s="82"/>
      <c r="AC1065" s="82"/>
      <c r="AD1065" s="83"/>
      <c r="AE1065" s="79"/>
      <c r="AF1065" s="80"/>
      <c r="AG1065" s="80"/>
      <c r="AH1065" s="80"/>
      <c r="AI1065" s="80"/>
      <c r="AJ1065" s="80"/>
      <c r="AK1065" s="80"/>
      <c r="AL1065" s="80"/>
      <c r="AM1065" s="80"/>
      <c r="AN1065" s="80"/>
      <c r="AO1065" s="80"/>
      <c r="AP1065" s="81"/>
      <c r="AQ1065" s="79"/>
      <c r="AR1065" s="80"/>
      <c r="AS1065" s="80"/>
      <c r="AT1065" s="80"/>
      <c r="AU1065" s="80"/>
      <c r="AV1065" s="80"/>
      <c r="AW1065" s="80"/>
      <c r="AX1065" s="80"/>
      <c r="AY1065" s="80"/>
      <c r="AZ1065" s="80"/>
      <c r="BA1065" s="80"/>
      <c r="BB1065" s="239"/>
      <c r="BC1065" s="84"/>
      <c r="BD1065" s="85"/>
      <c r="BE1065" s="85"/>
      <c r="BF1065" s="85"/>
      <c r="BG1065" s="85"/>
      <c r="BH1065" s="85"/>
      <c r="BI1065" s="85"/>
      <c r="BJ1065" s="85"/>
      <c r="BK1065" s="85"/>
      <c r="BL1065" s="85"/>
      <c r="BM1065" s="85"/>
      <c r="BN1065" s="240"/>
      <c r="BO1065" s="84"/>
      <c r="BP1065" s="85"/>
      <c r="BQ1065" s="85"/>
      <c r="BR1065" s="85"/>
      <c r="BS1065" s="85"/>
      <c r="BT1065" s="85"/>
      <c r="BU1065" s="85"/>
      <c r="BV1065" s="85"/>
      <c r="BW1065" s="85"/>
      <c r="BX1065" s="85"/>
      <c r="BY1065" s="85"/>
      <c r="BZ1065" s="240"/>
      <c r="CA1065" s="84"/>
      <c r="CB1065" s="85"/>
      <c r="CC1065" s="85"/>
      <c r="CD1065" s="85"/>
      <c r="CE1065" s="85"/>
      <c r="CF1065" s="85"/>
      <c r="CG1065" s="85"/>
      <c r="CH1065" s="85"/>
      <c r="CI1065" s="85"/>
      <c r="CJ1065" s="85"/>
      <c r="CK1065" s="85"/>
      <c r="CL1065" s="86"/>
    </row>
    <row r="1066" spans="1:90" x14ac:dyDescent="0.3">
      <c r="A1066" s="610"/>
      <c r="B1066" s="305"/>
      <c r="C1066" t="s">
        <v>381</v>
      </c>
      <c r="D1066" s="55"/>
      <c r="E1066" s="55" t="s">
        <v>169</v>
      </c>
      <c r="F1066" s="39">
        <v>400000</v>
      </c>
      <c r="G1066" s="79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  <c r="R1066" s="81"/>
      <c r="S1066" s="79"/>
      <c r="T1066" s="80"/>
      <c r="U1066" s="80"/>
      <c r="V1066" s="80"/>
      <c r="W1066" s="80"/>
      <c r="X1066" s="82"/>
      <c r="Y1066" s="82"/>
      <c r="Z1066" s="82"/>
      <c r="AA1066" s="82"/>
      <c r="AB1066" s="82"/>
      <c r="AC1066" s="82"/>
      <c r="AD1066" s="83"/>
      <c r="AE1066" s="87"/>
      <c r="AF1066" s="82"/>
      <c r="AG1066" s="82"/>
      <c r="AH1066" s="80"/>
      <c r="AI1066" s="80"/>
      <c r="AJ1066" s="80"/>
      <c r="AK1066" s="80"/>
      <c r="AL1066" s="80"/>
      <c r="AM1066" s="80"/>
      <c r="AN1066" s="80"/>
      <c r="AO1066" s="80"/>
      <c r="AP1066" s="81"/>
      <c r="AQ1066" s="79"/>
      <c r="AR1066" s="80"/>
      <c r="AS1066" s="80"/>
      <c r="AT1066" s="80"/>
      <c r="AU1066" s="80"/>
      <c r="AV1066" s="80"/>
      <c r="AW1066" s="80"/>
      <c r="AX1066" s="80"/>
      <c r="AY1066" s="80"/>
      <c r="AZ1066" s="80"/>
      <c r="BA1066" s="80"/>
      <c r="BB1066" s="239"/>
      <c r="BC1066" s="84"/>
      <c r="BD1066" s="85"/>
      <c r="BE1066" s="85"/>
      <c r="BF1066" s="85"/>
      <c r="BG1066" s="85"/>
      <c r="BH1066" s="85"/>
      <c r="BI1066" s="85"/>
      <c r="BJ1066" s="85"/>
      <c r="BK1066" s="85"/>
      <c r="BL1066" s="85"/>
      <c r="BM1066" s="85"/>
      <c r="BN1066" s="240"/>
      <c r="BO1066" s="84"/>
      <c r="BP1066" s="85"/>
      <c r="BQ1066" s="85"/>
      <c r="BR1066" s="85"/>
      <c r="BS1066" s="85"/>
      <c r="BT1066" s="85"/>
      <c r="BU1066" s="85"/>
      <c r="BV1066" s="85"/>
      <c r="BW1066" s="85"/>
      <c r="BX1066" s="85"/>
      <c r="BY1066" s="85"/>
      <c r="BZ1066" s="240"/>
      <c r="CA1066" s="84"/>
      <c r="CB1066" s="85"/>
      <c r="CC1066" s="85"/>
      <c r="CD1066" s="85"/>
      <c r="CE1066" s="85"/>
      <c r="CF1066" s="85"/>
      <c r="CG1066" s="85"/>
      <c r="CH1066" s="85"/>
      <c r="CI1066" s="85"/>
      <c r="CJ1066" s="85"/>
      <c r="CK1066" s="85"/>
      <c r="CL1066" s="86"/>
    </row>
    <row r="1067" spans="1:90" x14ac:dyDescent="0.3">
      <c r="A1067" s="610"/>
      <c r="B1067" s="305"/>
      <c r="C1067" s="60"/>
      <c r="D1067" s="55"/>
      <c r="E1067" s="55" t="s">
        <v>179</v>
      </c>
      <c r="F1067" s="39">
        <v>150000</v>
      </c>
      <c r="G1067" s="79"/>
      <c r="H1067" s="80"/>
      <c r="I1067" s="80"/>
      <c r="J1067" s="80"/>
      <c r="K1067" s="80"/>
      <c r="L1067" s="80"/>
      <c r="M1067" s="80"/>
      <c r="N1067" s="80"/>
      <c r="O1067" s="80"/>
      <c r="P1067" s="80"/>
      <c r="Q1067" s="80"/>
      <c r="R1067" s="81"/>
      <c r="S1067" s="79"/>
      <c r="T1067" s="80"/>
      <c r="U1067" s="80"/>
      <c r="V1067" s="80"/>
      <c r="W1067" s="80"/>
      <c r="X1067" s="80"/>
      <c r="Y1067" s="80"/>
      <c r="Z1067" s="80"/>
      <c r="AA1067" s="80"/>
      <c r="AB1067" s="82"/>
      <c r="AC1067" s="82"/>
      <c r="AD1067" s="83"/>
      <c r="AE1067" s="87"/>
      <c r="AF1067" s="82"/>
      <c r="AG1067" s="82"/>
      <c r="AH1067" s="80"/>
      <c r="AI1067" s="80"/>
      <c r="AJ1067" s="80"/>
      <c r="AK1067" s="80"/>
      <c r="AL1067" s="80"/>
      <c r="AM1067" s="80"/>
      <c r="AN1067" s="80"/>
      <c r="AO1067" s="80"/>
      <c r="AP1067" s="81"/>
      <c r="AQ1067" s="79"/>
      <c r="AR1067" s="80"/>
      <c r="AS1067" s="80"/>
      <c r="AT1067" s="80"/>
      <c r="AU1067" s="80"/>
      <c r="AV1067" s="80"/>
      <c r="AW1067" s="80"/>
      <c r="AX1067" s="80"/>
      <c r="AY1067" s="80"/>
      <c r="AZ1067" s="80"/>
      <c r="BA1067" s="80"/>
      <c r="BB1067" s="239"/>
      <c r="BC1067" s="84"/>
      <c r="BD1067" s="85"/>
      <c r="BE1067" s="85"/>
      <c r="BF1067" s="85"/>
      <c r="BG1067" s="85"/>
      <c r="BH1067" s="85"/>
      <c r="BI1067" s="85"/>
      <c r="BJ1067" s="85"/>
      <c r="BK1067" s="85"/>
      <c r="BL1067" s="85"/>
      <c r="BM1067" s="85"/>
      <c r="BN1067" s="240"/>
      <c r="BO1067" s="84"/>
      <c r="BP1067" s="85"/>
      <c r="BQ1067" s="85"/>
      <c r="BR1067" s="85"/>
      <c r="BS1067" s="85"/>
      <c r="BT1067" s="85"/>
      <c r="BU1067" s="85"/>
      <c r="BV1067" s="85"/>
      <c r="BW1067" s="85"/>
      <c r="BX1067" s="85"/>
      <c r="BY1067" s="85"/>
      <c r="BZ1067" s="240"/>
      <c r="CA1067" s="84"/>
      <c r="CB1067" s="85"/>
      <c r="CC1067" s="85"/>
      <c r="CD1067" s="85"/>
      <c r="CE1067" s="85"/>
      <c r="CF1067" s="85"/>
      <c r="CG1067" s="85"/>
      <c r="CH1067" s="85"/>
      <c r="CI1067" s="85"/>
      <c r="CJ1067" s="85"/>
      <c r="CK1067" s="85"/>
      <c r="CL1067" s="86"/>
    </row>
    <row r="1068" spans="1:90" x14ac:dyDescent="0.3">
      <c r="A1068" s="610"/>
      <c r="B1068" s="305"/>
      <c r="C1068" s="60"/>
      <c r="D1068" s="55"/>
      <c r="E1068" s="54" t="s">
        <v>170</v>
      </c>
      <c r="F1068" s="39">
        <v>0</v>
      </c>
      <c r="G1068" s="79"/>
      <c r="H1068" s="80"/>
      <c r="I1068" s="80"/>
      <c r="J1068" s="80"/>
      <c r="K1068" s="80"/>
      <c r="L1068" s="80"/>
      <c r="M1068" s="80"/>
      <c r="N1068" s="80"/>
      <c r="O1068" s="80"/>
      <c r="P1068" s="80"/>
      <c r="Q1068" s="80"/>
      <c r="R1068" s="81"/>
      <c r="S1068" s="79"/>
      <c r="T1068" s="80"/>
      <c r="U1068" s="80"/>
      <c r="V1068" s="80"/>
      <c r="W1068" s="80"/>
      <c r="X1068" s="80"/>
      <c r="Y1068" s="80"/>
      <c r="Z1068" s="80"/>
      <c r="AA1068" s="80"/>
      <c r="AB1068" s="80"/>
      <c r="AC1068" s="80"/>
      <c r="AD1068" s="81"/>
      <c r="AE1068" s="87"/>
      <c r="AF1068" s="82"/>
      <c r="AG1068" s="82"/>
      <c r="AH1068" s="82"/>
      <c r="AI1068" s="82"/>
      <c r="AJ1068" s="82"/>
      <c r="AK1068" s="80"/>
      <c r="AL1068" s="80"/>
      <c r="AM1068" s="80"/>
      <c r="AN1068" s="80"/>
      <c r="AO1068" s="80"/>
      <c r="AP1068" s="81"/>
      <c r="AQ1068" s="79"/>
      <c r="AR1068" s="80"/>
      <c r="AS1068" s="80"/>
      <c r="AT1068" s="80"/>
      <c r="AU1068" s="80"/>
      <c r="AV1068" s="80"/>
      <c r="AW1068" s="80"/>
      <c r="AX1068" s="80"/>
      <c r="AY1068" s="80"/>
      <c r="AZ1068" s="80"/>
      <c r="BA1068" s="80"/>
      <c r="BB1068" s="239"/>
      <c r="BC1068" s="84"/>
      <c r="BD1068" s="85"/>
      <c r="BE1068" s="85"/>
      <c r="BF1068" s="85"/>
      <c r="BG1068" s="85"/>
      <c r="BH1068" s="85"/>
      <c r="BI1068" s="85"/>
      <c r="BJ1068" s="85"/>
      <c r="BK1068" s="85"/>
      <c r="BL1068" s="85"/>
      <c r="BM1068" s="85"/>
      <c r="BN1068" s="240"/>
      <c r="BO1068" s="84"/>
      <c r="BP1068" s="85"/>
      <c r="BQ1068" s="85"/>
      <c r="BR1068" s="85"/>
      <c r="BS1068" s="85"/>
      <c r="BT1068" s="85"/>
      <c r="BU1068" s="85"/>
      <c r="BV1068" s="85"/>
      <c r="BW1068" s="85"/>
      <c r="BX1068" s="85"/>
      <c r="BY1068" s="85"/>
      <c r="BZ1068" s="240"/>
      <c r="CA1068" s="84"/>
      <c r="CB1068" s="85"/>
      <c r="CC1068" s="85"/>
      <c r="CD1068" s="85"/>
      <c r="CE1068" s="85"/>
      <c r="CF1068" s="85"/>
      <c r="CG1068" s="85"/>
      <c r="CH1068" s="85"/>
      <c r="CI1068" s="85"/>
      <c r="CJ1068" s="85"/>
      <c r="CK1068" s="85"/>
      <c r="CL1068" s="86"/>
    </row>
    <row r="1069" spans="1:90" ht="15.6" x14ac:dyDescent="0.3">
      <c r="A1069" s="610"/>
      <c r="B1069" s="305"/>
      <c r="C1069" s="241" t="s">
        <v>380</v>
      </c>
      <c r="D1069" s="55"/>
      <c r="E1069" s="54" t="s">
        <v>180</v>
      </c>
      <c r="F1069" s="39">
        <v>100000</v>
      </c>
      <c r="G1069" s="84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8"/>
      <c r="S1069" s="79"/>
      <c r="T1069" s="80"/>
      <c r="U1069" s="80"/>
      <c r="V1069" s="80"/>
      <c r="W1069" s="80"/>
      <c r="X1069" s="80"/>
      <c r="Y1069" s="80"/>
      <c r="Z1069" s="80"/>
      <c r="AA1069" s="80"/>
      <c r="AB1069" s="80"/>
      <c r="AC1069" s="80"/>
      <c r="AD1069" s="81"/>
      <c r="AE1069" s="79"/>
      <c r="AF1069" s="80"/>
      <c r="AG1069" s="80"/>
      <c r="AH1069" s="82"/>
      <c r="AI1069" s="82"/>
      <c r="AJ1069" s="82"/>
      <c r="AK1069" s="80"/>
      <c r="AL1069" s="80"/>
      <c r="AM1069" s="80"/>
      <c r="AN1069" s="80"/>
      <c r="AO1069" s="80"/>
      <c r="AP1069" s="81"/>
      <c r="AQ1069" s="79"/>
      <c r="AR1069" s="80"/>
      <c r="AS1069" s="80"/>
      <c r="AT1069" s="80"/>
      <c r="AU1069" s="80"/>
      <c r="AV1069" s="80"/>
      <c r="AW1069" s="80"/>
      <c r="AX1069" s="80"/>
      <c r="AY1069" s="80"/>
      <c r="AZ1069" s="80"/>
      <c r="BA1069" s="80"/>
      <c r="BB1069" s="239"/>
      <c r="BC1069" s="84"/>
      <c r="BD1069" s="85"/>
      <c r="BE1069" s="85"/>
      <c r="BF1069" s="85"/>
      <c r="BG1069" s="85"/>
      <c r="BH1069" s="85"/>
      <c r="BI1069" s="85"/>
      <c r="BJ1069" s="85"/>
      <c r="BK1069" s="85"/>
      <c r="BL1069" s="85"/>
      <c r="BM1069" s="85"/>
      <c r="BN1069" s="240"/>
      <c r="BO1069" s="84"/>
      <c r="BP1069" s="85"/>
      <c r="BQ1069" s="85"/>
      <c r="BR1069" s="85"/>
      <c r="BS1069" s="85"/>
      <c r="BT1069" s="85"/>
      <c r="BU1069" s="85"/>
      <c r="BV1069" s="85"/>
      <c r="BW1069" s="85"/>
      <c r="BX1069" s="85"/>
      <c r="BY1069" s="85"/>
      <c r="BZ1069" s="240"/>
      <c r="CA1069" s="84"/>
      <c r="CB1069" s="85"/>
      <c r="CC1069" s="85"/>
      <c r="CD1069" s="85"/>
      <c r="CE1069" s="85"/>
      <c r="CF1069" s="85"/>
      <c r="CG1069" s="85"/>
      <c r="CH1069" s="85"/>
      <c r="CI1069" s="85"/>
      <c r="CJ1069" s="85"/>
      <c r="CK1069" s="85"/>
      <c r="CL1069" s="86"/>
    </row>
    <row r="1070" spans="1:90" x14ac:dyDescent="0.3">
      <c r="A1070" s="610"/>
      <c r="B1070" s="305"/>
      <c r="C1070" s="60" t="s">
        <v>259</v>
      </c>
      <c r="D1070" s="55" t="s">
        <v>382</v>
      </c>
      <c r="E1070" s="55"/>
      <c r="F1070" s="39"/>
      <c r="G1070" s="84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8"/>
      <c r="S1070" s="79"/>
      <c r="T1070" s="80"/>
      <c r="U1070" s="80"/>
      <c r="V1070" s="80"/>
      <c r="W1070" s="80"/>
      <c r="X1070" s="80"/>
      <c r="Y1070" s="80"/>
      <c r="Z1070" s="80"/>
      <c r="AA1070" s="80"/>
      <c r="AB1070" s="80"/>
      <c r="AC1070" s="80"/>
      <c r="AD1070" s="81"/>
      <c r="AE1070" s="79"/>
      <c r="AF1070" s="80"/>
      <c r="AG1070" s="80"/>
      <c r="AH1070" s="80"/>
      <c r="AI1070" s="80"/>
      <c r="AJ1070" s="80"/>
      <c r="AK1070" s="80"/>
      <c r="AL1070" s="80"/>
      <c r="AM1070" s="80"/>
      <c r="AN1070" s="80"/>
      <c r="AO1070" s="80"/>
      <c r="AP1070" s="81"/>
      <c r="AQ1070" s="79"/>
      <c r="AR1070" s="80"/>
      <c r="AS1070" s="80"/>
      <c r="AT1070" s="80"/>
      <c r="AU1070" s="80"/>
      <c r="AV1070" s="80"/>
      <c r="AW1070" s="80"/>
      <c r="AX1070" s="80"/>
      <c r="AY1070" s="80"/>
      <c r="AZ1070" s="80"/>
      <c r="BA1070" s="80"/>
      <c r="BB1070" s="239"/>
      <c r="BC1070" s="84"/>
      <c r="BD1070" s="85"/>
      <c r="BE1070" s="85"/>
      <c r="BF1070" s="85"/>
      <c r="BG1070" s="85"/>
      <c r="BH1070" s="85"/>
      <c r="BI1070" s="85"/>
      <c r="BJ1070" s="85"/>
      <c r="BK1070" s="85"/>
      <c r="BL1070" s="85"/>
      <c r="BM1070" s="85"/>
      <c r="BN1070" s="240"/>
      <c r="BO1070" s="84"/>
      <c r="BP1070" s="85"/>
      <c r="BQ1070" s="85"/>
      <c r="BR1070" s="85"/>
      <c r="BS1070" s="85"/>
      <c r="BT1070" s="85"/>
      <c r="BU1070" s="85"/>
      <c r="BV1070" s="85"/>
      <c r="BW1070" s="85"/>
      <c r="BX1070" s="85"/>
      <c r="BY1070" s="85"/>
      <c r="BZ1070" s="240"/>
      <c r="CA1070" s="84"/>
      <c r="CB1070" s="85"/>
      <c r="CC1070" s="85"/>
      <c r="CD1070" s="85"/>
      <c r="CE1070" s="85"/>
      <c r="CF1070" s="85"/>
      <c r="CG1070" s="85"/>
      <c r="CH1070" s="85"/>
      <c r="CI1070" s="85"/>
      <c r="CJ1070" s="85"/>
      <c r="CK1070" s="85"/>
      <c r="CL1070" s="86"/>
    </row>
    <row r="1071" spans="1:90" x14ac:dyDescent="0.3">
      <c r="A1071" s="610"/>
      <c r="B1071" s="305"/>
      <c r="C1071" s="60" t="s">
        <v>383</v>
      </c>
      <c r="D1071" s="55"/>
      <c r="E1071" s="54" t="s">
        <v>384</v>
      </c>
      <c r="F1071" s="39">
        <v>19350000</v>
      </c>
      <c r="G1071" s="84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8"/>
      <c r="S1071" s="79"/>
      <c r="T1071" s="80"/>
      <c r="U1071" s="80"/>
      <c r="V1071" s="80"/>
      <c r="W1071" s="80"/>
      <c r="X1071" s="80"/>
      <c r="Y1071" s="80"/>
      <c r="Z1071" s="80"/>
      <c r="AA1071" s="80"/>
      <c r="AB1071" s="80"/>
      <c r="AC1071" s="80"/>
      <c r="AD1071" s="81"/>
      <c r="AE1071" s="89"/>
      <c r="AF1071" s="90"/>
      <c r="AG1071" s="90"/>
      <c r="AH1071" s="90"/>
      <c r="AI1071" s="90"/>
      <c r="AJ1071" s="90"/>
      <c r="AK1071" s="80"/>
      <c r="AL1071" s="80"/>
      <c r="AM1071" s="80"/>
      <c r="AN1071" s="80"/>
      <c r="AO1071" s="80"/>
      <c r="AP1071" s="81"/>
      <c r="AQ1071" s="79"/>
      <c r="AR1071" s="80"/>
      <c r="AS1071" s="80"/>
      <c r="AT1071" s="80"/>
      <c r="AU1071" s="80"/>
      <c r="AV1071" s="80"/>
      <c r="AW1071" s="80"/>
      <c r="AX1071" s="80"/>
      <c r="AY1071" s="80"/>
      <c r="AZ1071" s="80"/>
      <c r="BA1071" s="80"/>
      <c r="BB1071" s="239"/>
      <c r="BC1071" s="84"/>
      <c r="BD1071" s="85"/>
      <c r="BE1071" s="85"/>
      <c r="BF1071" s="85"/>
      <c r="BG1071" s="85"/>
      <c r="BH1071" s="85"/>
      <c r="BI1071" s="85"/>
      <c r="BJ1071" s="85"/>
      <c r="BK1071" s="85"/>
      <c r="BL1071" s="85"/>
      <c r="BM1071" s="85"/>
      <c r="BN1071" s="240"/>
      <c r="BO1071" s="84"/>
      <c r="BP1071" s="85"/>
      <c r="BQ1071" s="85"/>
      <c r="BR1071" s="85"/>
      <c r="BS1071" s="85"/>
      <c r="BT1071" s="85"/>
      <c r="BU1071" s="85"/>
      <c r="BV1071" s="85"/>
      <c r="BW1071" s="85"/>
      <c r="BX1071" s="85"/>
      <c r="BY1071" s="85"/>
      <c r="BZ1071" s="240"/>
      <c r="CA1071" s="84"/>
      <c r="CB1071" s="85"/>
      <c r="CC1071" s="85"/>
      <c r="CD1071" s="85"/>
      <c r="CE1071" s="85"/>
      <c r="CF1071" s="85"/>
      <c r="CG1071" s="85"/>
      <c r="CH1071" s="85"/>
      <c r="CI1071" s="85"/>
      <c r="CJ1071" s="85"/>
      <c r="CK1071" s="85"/>
      <c r="CL1071" s="86"/>
    </row>
    <row r="1072" spans="1:90" x14ac:dyDescent="0.3">
      <c r="A1072" s="610"/>
      <c r="B1072" s="305"/>
      <c r="C1072" s="62">
        <v>608961361</v>
      </c>
      <c r="D1072" s="55"/>
      <c r="E1072" s="54" t="s">
        <v>385</v>
      </c>
      <c r="F1072" s="39">
        <v>1140000</v>
      </c>
      <c r="G1072" s="84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8"/>
      <c r="S1072" s="79"/>
      <c r="T1072" s="80"/>
      <c r="U1072" s="80"/>
      <c r="V1072" s="80"/>
      <c r="W1072" s="80"/>
      <c r="X1072" s="80"/>
      <c r="Y1072" s="80"/>
      <c r="Z1072" s="80"/>
      <c r="AA1072" s="80"/>
      <c r="AB1072" s="80"/>
      <c r="AC1072" s="80"/>
      <c r="AD1072" s="81"/>
      <c r="AE1072" s="79"/>
      <c r="AF1072" s="80"/>
      <c r="AG1072" s="80"/>
      <c r="AH1072" s="90"/>
      <c r="AI1072" s="90"/>
      <c r="AJ1072" s="90"/>
      <c r="AK1072" s="90"/>
      <c r="AL1072" s="90"/>
      <c r="AM1072" s="90"/>
      <c r="AN1072" s="80"/>
      <c r="AO1072" s="80"/>
      <c r="AP1072" s="81"/>
      <c r="AQ1072" s="79"/>
      <c r="AR1072" s="80"/>
      <c r="AS1072" s="80"/>
      <c r="AT1072" s="80"/>
      <c r="AU1072" s="80"/>
      <c r="AV1072" s="80"/>
      <c r="AW1072" s="80"/>
      <c r="AX1072" s="80"/>
      <c r="AY1072" s="80"/>
      <c r="AZ1072" s="80"/>
      <c r="BA1072" s="80"/>
      <c r="BB1072" s="239"/>
      <c r="BC1072" s="84"/>
      <c r="BD1072" s="85"/>
      <c r="BE1072" s="85"/>
      <c r="BF1072" s="85"/>
      <c r="BG1072" s="85"/>
      <c r="BH1072" s="85"/>
      <c r="BI1072" s="85"/>
      <c r="BJ1072" s="85"/>
      <c r="BK1072" s="85"/>
      <c r="BL1072" s="85"/>
      <c r="BM1072" s="85"/>
      <c r="BN1072" s="240"/>
      <c r="BO1072" s="84"/>
      <c r="BP1072" s="85"/>
      <c r="BQ1072" s="85"/>
      <c r="BR1072" s="85"/>
      <c r="BS1072" s="85"/>
      <c r="BT1072" s="85"/>
      <c r="BU1072" s="85"/>
      <c r="BV1072" s="85"/>
      <c r="BW1072" s="85"/>
      <c r="BX1072" s="85"/>
      <c r="BY1072" s="85"/>
      <c r="BZ1072" s="240"/>
      <c r="CA1072" s="84"/>
      <c r="CB1072" s="85"/>
      <c r="CC1072" s="85"/>
      <c r="CD1072" s="85"/>
      <c r="CE1072" s="85"/>
      <c r="CF1072" s="85"/>
      <c r="CG1072" s="85"/>
      <c r="CH1072" s="85"/>
      <c r="CI1072" s="85"/>
      <c r="CJ1072" s="85"/>
      <c r="CK1072" s="85"/>
      <c r="CL1072" s="86"/>
    </row>
    <row r="1073" spans="1:90" ht="28.8" x14ac:dyDescent="0.3">
      <c r="A1073" s="610"/>
      <c r="B1073" s="305"/>
      <c r="C1073" s="51" t="s">
        <v>386</v>
      </c>
      <c r="D1073" s="55"/>
      <c r="E1073" s="54" t="s">
        <v>387</v>
      </c>
      <c r="F1073" s="39">
        <v>1560000</v>
      </c>
      <c r="G1073" s="84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8"/>
      <c r="S1073" s="79"/>
      <c r="T1073" s="80"/>
      <c r="U1073" s="80"/>
      <c r="V1073" s="80"/>
      <c r="W1073" s="80"/>
      <c r="X1073" s="80"/>
      <c r="Y1073" s="80"/>
      <c r="Z1073" s="80"/>
      <c r="AA1073" s="80"/>
      <c r="AB1073" s="80"/>
      <c r="AC1073" s="80"/>
      <c r="AD1073" s="81"/>
      <c r="AE1073" s="79"/>
      <c r="AF1073" s="80"/>
      <c r="AG1073" s="80"/>
      <c r="AH1073" s="80"/>
      <c r="AI1073" s="80"/>
      <c r="AJ1073" s="80"/>
      <c r="AK1073" s="90"/>
      <c r="AL1073" s="90"/>
      <c r="AM1073" s="90"/>
      <c r="AN1073" s="90"/>
      <c r="AO1073" s="90"/>
      <c r="AP1073" s="91"/>
      <c r="AQ1073" s="79"/>
      <c r="AR1073" s="80"/>
      <c r="AS1073" s="80"/>
      <c r="AT1073" s="80"/>
      <c r="AU1073" s="80"/>
      <c r="AV1073" s="80"/>
      <c r="AW1073" s="80"/>
      <c r="AX1073" s="80"/>
      <c r="AY1073" s="80"/>
      <c r="AZ1073" s="80"/>
      <c r="BA1073" s="80"/>
      <c r="BB1073" s="239"/>
      <c r="BC1073" s="84"/>
      <c r="BD1073" s="85"/>
      <c r="BE1073" s="85"/>
      <c r="BF1073" s="85"/>
      <c r="BG1073" s="85"/>
      <c r="BH1073" s="85"/>
      <c r="BI1073" s="85"/>
      <c r="BJ1073" s="85"/>
      <c r="BK1073" s="85"/>
      <c r="BL1073" s="85"/>
      <c r="BM1073" s="85"/>
      <c r="BN1073" s="240"/>
      <c r="BO1073" s="84"/>
      <c r="BP1073" s="85"/>
      <c r="BQ1073" s="85"/>
      <c r="BR1073" s="85"/>
      <c r="BS1073" s="85"/>
      <c r="BT1073" s="85"/>
      <c r="BU1073" s="85"/>
      <c r="BV1073" s="85"/>
      <c r="BW1073" s="85"/>
      <c r="BX1073" s="85"/>
      <c r="BY1073" s="85"/>
      <c r="BZ1073" s="240"/>
      <c r="CA1073" s="84"/>
      <c r="CB1073" s="85"/>
      <c r="CC1073" s="85"/>
      <c r="CD1073" s="85"/>
      <c r="CE1073" s="85"/>
      <c r="CF1073" s="85"/>
      <c r="CG1073" s="85"/>
      <c r="CH1073" s="85"/>
      <c r="CI1073" s="85"/>
      <c r="CJ1073" s="85"/>
      <c r="CK1073" s="85"/>
      <c r="CL1073" s="86"/>
    </row>
    <row r="1074" spans="1:90" ht="43.2" x14ac:dyDescent="0.3">
      <c r="A1074" s="610"/>
      <c r="B1074" s="305"/>
      <c r="C1074" s="60"/>
      <c r="D1074" s="55" t="s">
        <v>388</v>
      </c>
      <c r="E1074" s="54" t="s">
        <v>389</v>
      </c>
      <c r="F1074" s="39">
        <v>8000000</v>
      </c>
      <c r="G1074" s="84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8"/>
      <c r="S1074" s="79"/>
      <c r="T1074" s="80"/>
      <c r="U1074" s="80"/>
      <c r="V1074" s="80"/>
      <c r="W1074" s="80"/>
      <c r="X1074" s="80"/>
      <c r="Y1074" s="80"/>
      <c r="Z1074" s="80"/>
      <c r="AA1074" s="80"/>
      <c r="AB1074" s="80"/>
      <c r="AC1074" s="80"/>
      <c r="AD1074" s="81"/>
      <c r="AE1074" s="79"/>
      <c r="AF1074" s="80"/>
      <c r="AG1074" s="80"/>
      <c r="AH1074" s="80"/>
      <c r="AI1074" s="80"/>
      <c r="AJ1074" s="80"/>
      <c r="AK1074" s="90"/>
      <c r="AL1074" s="90"/>
      <c r="AM1074" s="90"/>
      <c r="AN1074" s="90"/>
      <c r="AO1074" s="90"/>
      <c r="AP1074" s="91"/>
      <c r="AQ1074" s="79"/>
      <c r="AR1074" s="80"/>
      <c r="AS1074" s="80"/>
      <c r="AT1074" s="80"/>
      <c r="AU1074" s="80"/>
      <c r="AV1074" s="80"/>
      <c r="AW1074" s="80"/>
      <c r="AX1074" s="80"/>
      <c r="AY1074" s="80"/>
      <c r="AZ1074" s="80"/>
      <c r="BA1074" s="80"/>
      <c r="BB1074" s="239"/>
      <c r="BC1074" s="84"/>
      <c r="BD1074" s="85"/>
      <c r="BE1074" s="85"/>
      <c r="BF1074" s="85"/>
      <c r="BG1074" s="85"/>
      <c r="BH1074" s="85"/>
      <c r="BI1074" s="85"/>
      <c r="BJ1074" s="85"/>
      <c r="BK1074" s="85"/>
      <c r="BL1074" s="85"/>
      <c r="BM1074" s="85"/>
      <c r="BN1074" s="240"/>
      <c r="BO1074" s="84"/>
      <c r="BP1074" s="85"/>
      <c r="BQ1074" s="85"/>
      <c r="BR1074" s="85"/>
      <c r="BS1074" s="85"/>
      <c r="BT1074" s="85"/>
      <c r="BU1074" s="85"/>
      <c r="BV1074" s="85"/>
      <c r="BW1074" s="85"/>
      <c r="BX1074" s="85"/>
      <c r="BY1074" s="85"/>
      <c r="BZ1074" s="240"/>
      <c r="CA1074" s="84"/>
      <c r="CB1074" s="85"/>
      <c r="CC1074" s="85"/>
      <c r="CD1074" s="85"/>
      <c r="CE1074" s="85"/>
      <c r="CF1074" s="85"/>
      <c r="CG1074" s="85"/>
      <c r="CH1074" s="85"/>
      <c r="CI1074" s="85"/>
      <c r="CJ1074" s="85"/>
      <c r="CK1074" s="85"/>
      <c r="CL1074" s="86"/>
    </row>
    <row r="1075" spans="1:90" ht="43.2" x14ac:dyDescent="0.3">
      <c r="A1075" s="610"/>
      <c r="B1075" s="305"/>
      <c r="C1075" s="60"/>
      <c r="E1075" s="54" t="s">
        <v>390</v>
      </c>
      <c r="F1075" s="39">
        <v>4000000</v>
      </c>
      <c r="G1075" s="84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8"/>
      <c r="S1075" s="92"/>
      <c r="T1075" s="93"/>
      <c r="U1075" s="93"/>
      <c r="V1075" s="93"/>
      <c r="W1075" s="93"/>
      <c r="X1075" s="93"/>
      <c r="Y1075" s="93"/>
      <c r="Z1075" s="93"/>
      <c r="AA1075" s="93"/>
      <c r="AB1075" s="93"/>
      <c r="AC1075" s="93"/>
      <c r="AD1075" s="88"/>
      <c r="AE1075" s="79"/>
      <c r="AF1075" s="80"/>
      <c r="AG1075" s="80"/>
      <c r="AH1075" s="80"/>
      <c r="AI1075" s="80"/>
      <c r="AJ1075" s="80"/>
      <c r="AK1075" s="80"/>
      <c r="AL1075" s="80"/>
      <c r="AM1075" s="80"/>
      <c r="AN1075" s="90"/>
      <c r="AO1075" s="90"/>
      <c r="AP1075" s="91"/>
      <c r="AQ1075" s="89"/>
      <c r="AR1075" s="90"/>
      <c r="AS1075" s="90"/>
      <c r="AT1075" s="80"/>
      <c r="AU1075" s="80"/>
      <c r="AV1075" s="80"/>
      <c r="AW1075" s="80"/>
      <c r="AX1075" s="80"/>
      <c r="AY1075" s="80"/>
      <c r="AZ1075" s="80"/>
      <c r="BA1075" s="80"/>
      <c r="BB1075" s="239"/>
      <c r="BC1075" s="84"/>
      <c r="BD1075" s="85"/>
      <c r="BE1075" s="85"/>
      <c r="BF1075" s="85"/>
      <c r="BG1075" s="85"/>
      <c r="BH1075" s="85"/>
      <c r="BI1075" s="85"/>
      <c r="BJ1075" s="85"/>
      <c r="BK1075" s="85"/>
      <c r="BL1075" s="85"/>
      <c r="BM1075" s="85"/>
      <c r="BN1075" s="240"/>
      <c r="BO1075" s="84"/>
      <c r="BP1075" s="85"/>
      <c r="BQ1075" s="85"/>
      <c r="BR1075" s="85"/>
      <c r="BS1075" s="85"/>
      <c r="BT1075" s="85"/>
      <c r="BU1075" s="85"/>
      <c r="BV1075" s="85"/>
      <c r="BW1075" s="85"/>
      <c r="BX1075" s="85"/>
      <c r="BY1075" s="85"/>
      <c r="BZ1075" s="240"/>
      <c r="CA1075" s="84"/>
      <c r="CB1075" s="85"/>
      <c r="CC1075" s="85"/>
      <c r="CD1075" s="85"/>
      <c r="CE1075" s="85"/>
      <c r="CF1075" s="85"/>
      <c r="CG1075" s="85"/>
      <c r="CH1075" s="85"/>
      <c r="CI1075" s="85"/>
      <c r="CJ1075" s="85"/>
      <c r="CK1075" s="85"/>
      <c r="CL1075" s="86"/>
    </row>
    <row r="1076" spans="1:90" ht="43.2" x14ac:dyDescent="0.3">
      <c r="A1076" s="610"/>
      <c r="B1076" s="305"/>
      <c r="C1076" s="60"/>
      <c r="D1076" s="55"/>
      <c r="E1076" s="54" t="s">
        <v>391</v>
      </c>
      <c r="F1076" s="39">
        <v>800000</v>
      </c>
      <c r="G1076" s="84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8"/>
      <c r="S1076" s="92"/>
      <c r="T1076" s="93"/>
      <c r="U1076" s="93"/>
      <c r="V1076" s="93"/>
      <c r="W1076" s="93"/>
      <c r="X1076" s="93"/>
      <c r="Y1076" s="93"/>
      <c r="Z1076" s="93"/>
      <c r="AA1076" s="93"/>
      <c r="AB1076" s="93"/>
      <c r="AC1076" s="93"/>
      <c r="AD1076" s="88"/>
      <c r="AE1076" s="79"/>
      <c r="AF1076" s="80"/>
      <c r="AG1076" s="80"/>
      <c r="AH1076" s="80"/>
      <c r="AI1076" s="80"/>
      <c r="AJ1076" s="80"/>
      <c r="AK1076" s="80"/>
      <c r="AL1076" s="80"/>
      <c r="AM1076" s="80"/>
      <c r="AN1076" s="80"/>
      <c r="AO1076" s="80"/>
      <c r="AP1076" s="81"/>
      <c r="AQ1076" s="79"/>
      <c r="AR1076" s="90"/>
      <c r="AS1076" s="90"/>
      <c r="AT1076" s="90"/>
      <c r="AU1076" s="90"/>
      <c r="AV1076" s="90"/>
      <c r="AW1076" s="80"/>
      <c r="AX1076" s="80"/>
      <c r="AY1076" s="80"/>
      <c r="AZ1076" s="80"/>
      <c r="BA1076" s="80"/>
      <c r="BB1076" s="239"/>
      <c r="BC1076" s="84"/>
      <c r="BD1076" s="85"/>
      <c r="BE1076" s="85"/>
      <c r="BF1076" s="85"/>
      <c r="BG1076" s="85"/>
      <c r="BH1076" s="85"/>
      <c r="BI1076" s="85"/>
      <c r="BJ1076" s="85"/>
      <c r="BK1076" s="85"/>
      <c r="BL1076" s="85"/>
      <c r="BM1076" s="85"/>
      <c r="BN1076" s="240"/>
      <c r="BO1076" s="84"/>
      <c r="BP1076" s="85"/>
      <c r="BQ1076" s="85"/>
      <c r="BR1076" s="85"/>
      <c r="BS1076" s="85"/>
      <c r="BT1076" s="85"/>
      <c r="BU1076" s="85"/>
      <c r="BV1076" s="85"/>
      <c r="BW1076" s="85"/>
      <c r="BX1076" s="85"/>
      <c r="BY1076" s="85"/>
      <c r="BZ1076" s="240"/>
      <c r="CA1076" s="84"/>
      <c r="CB1076" s="85"/>
      <c r="CC1076" s="85"/>
      <c r="CD1076" s="85"/>
      <c r="CE1076" s="85"/>
      <c r="CF1076" s="85"/>
      <c r="CG1076" s="85"/>
      <c r="CH1076" s="85"/>
      <c r="CI1076" s="85"/>
      <c r="CJ1076" s="85"/>
      <c r="CK1076" s="85"/>
      <c r="CL1076" s="86"/>
    </row>
    <row r="1077" spans="1:90" x14ac:dyDescent="0.3">
      <c r="A1077" s="610"/>
      <c r="B1077" s="305"/>
      <c r="C1077" s="60"/>
      <c r="D1077" s="55"/>
      <c r="E1077" s="54"/>
      <c r="F1077" s="39"/>
      <c r="G1077" s="84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8"/>
      <c r="S1077" s="92"/>
      <c r="T1077" s="93"/>
      <c r="U1077" s="93"/>
      <c r="V1077" s="93"/>
      <c r="W1077" s="93"/>
      <c r="X1077" s="93"/>
      <c r="Y1077" s="93"/>
      <c r="Z1077" s="93"/>
      <c r="AA1077" s="93"/>
      <c r="AB1077" s="93"/>
      <c r="AC1077" s="93"/>
      <c r="AD1077" s="88"/>
      <c r="AE1077" s="79"/>
      <c r="AF1077" s="80"/>
      <c r="AG1077" s="80"/>
      <c r="AH1077" s="80"/>
      <c r="AI1077" s="80"/>
      <c r="AJ1077" s="80"/>
      <c r="AK1077" s="80"/>
      <c r="AL1077" s="80"/>
      <c r="AM1077" s="80"/>
      <c r="AN1077" s="80"/>
      <c r="AO1077" s="80"/>
      <c r="AP1077" s="81"/>
      <c r="AQ1077" s="79"/>
      <c r="AR1077" s="80"/>
      <c r="AS1077" s="80"/>
      <c r="AT1077" s="90"/>
      <c r="AU1077" s="90"/>
      <c r="AV1077" s="90"/>
      <c r="AW1077" s="90"/>
      <c r="AX1077" s="90"/>
      <c r="AY1077" s="90"/>
      <c r="AZ1077" s="80"/>
      <c r="BA1077" s="80"/>
      <c r="BB1077" s="239"/>
      <c r="BC1077" s="84"/>
      <c r="BD1077" s="85"/>
      <c r="BE1077" s="85"/>
      <c r="BF1077" s="85"/>
      <c r="BG1077" s="85"/>
      <c r="BH1077" s="85"/>
      <c r="BI1077" s="85"/>
      <c r="BJ1077" s="85"/>
      <c r="BK1077" s="85"/>
      <c r="BL1077" s="85"/>
      <c r="BM1077" s="85"/>
      <c r="BN1077" s="240"/>
      <c r="BO1077" s="84"/>
      <c r="BP1077" s="85"/>
      <c r="BQ1077" s="85"/>
      <c r="BR1077" s="85"/>
      <c r="BS1077" s="85"/>
      <c r="BT1077" s="85"/>
      <c r="BU1077" s="85"/>
      <c r="BV1077" s="85"/>
      <c r="BW1077" s="85"/>
      <c r="BX1077" s="85"/>
      <c r="BY1077" s="85"/>
      <c r="BZ1077" s="240"/>
      <c r="CA1077" s="84"/>
      <c r="CB1077" s="85"/>
      <c r="CC1077" s="85"/>
      <c r="CD1077" s="85"/>
      <c r="CE1077" s="85"/>
      <c r="CF1077" s="85"/>
      <c r="CG1077" s="85"/>
      <c r="CH1077" s="85"/>
      <c r="CI1077" s="85"/>
      <c r="CJ1077" s="85"/>
      <c r="CK1077" s="85"/>
      <c r="CL1077" s="86"/>
    </row>
    <row r="1078" spans="1:90" x14ac:dyDescent="0.3">
      <c r="A1078" s="610"/>
      <c r="B1078" s="305"/>
      <c r="C1078" s="60"/>
      <c r="D1078" s="55"/>
      <c r="E1078" s="54" t="s">
        <v>187</v>
      </c>
      <c r="F1078" s="39"/>
      <c r="G1078" s="84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8"/>
      <c r="S1078" s="92"/>
      <c r="T1078" s="93"/>
      <c r="U1078" s="93"/>
      <c r="V1078" s="93"/>
      <c r="W1078" s="93"/>
      <c r="X1078" s="93"/>
      <c r="Y1078" s="93"/>
      <c r="Z1078" s="93"/>
      <c r="AA1078" s="93"/>
      <c r="AB1078" s="93"/>
      <c r="AC1078" s="93"/>
      <c r="AD1078" s="88"/>
      <c r="AE1078" s="79"/>
      <c r="AF1078" s="80"/>
      <c r="AG1078" s="80"/>
      <c r="AH1078" s="80"/>
      <c r="AI1078" s="80"/>
      <c r="AJ1078" s="80"/>
      <c r="AK1078" s="80"/>
      <c r="AL1078" s="80"/>
      <c r="AM1078" s="80"/>
      <c r="AN1078" s="80"/>
      <c r="AO1078" s="80"/>
      <c r="AP1078" s="81"/>
      <c r="AQ1078" s="79"/>
      <c r="AR1078" s="80"/>
      <c r="AS1078" s="80"/>
      <c r="AT1078" s="80"/>
      <c r="AU1078" s="80"/>
      <c r="AV1078" s="80"/>
      <c r="AW1078" s="80"/>
      <c r="AX1078" s="80"/>
      <c r="AY1078" s="80"/>
      <c r="AZ1078" s="80"/>
      <c r="BA1078" s="80"/>
      <c r="BB1078" s="239"/>
      <c r="BC1078" s="84"/>
      <c r="BD1078" s="85"/>
      <c r="BE1078" s="85"/>
      <c r="BF1078" s="85"/>
      <c r="BG1078" s="85"/>
      <c r="BH1078" s="85"/>
      <c r="BI1078" s="85"/>
      <c r="BJ1078" s="85"/>
      <c r="BK1078" s="85"/>
      <c r="BL1078" s="85"/>
      <c r="BM1078" s="85"/>
      <c r="BN1078" s="240"/>
      <c r="BO1078" s="84"/>
      <c r="BP1078" s="85"/>
      <c r="BQ1078" s="85"/>
      <c r="BR1078" s="85"/>
      <c r="BS1078" s="85"/>
      <c r="BT1078" s="85"/>
      <c r="BU1078" s="85"/>
      <c r="BV1078" s="85"/>
      <c r="BW1078" s="85"/>
      <c r="BX1078" s="85"/>
      <c r="BY1078" s="85"/>
      <c r="BZ1078" s="240"/>
      <c r="CA1078" s="84"/>
      <c r="CB1078" s="85"/>
      <c r="CC1078" s="85"/>
      <c r="CD1078" s="85"/>
      <c r="CE1078" s="85"/>
      <c r="CF1078" s="85"/>
      <c r="CG1078" s="85"/>
      <c r="CH1078" s="85"/>
      <c r="CI1078" s="85"/>
      <c r="CJ1078" s="85"/>
      <c r="CK1078" s="85"/>
      <c r="CL1078" s="86"/>
    </row>
    <row r="1079" spans="1:90" ht="15" thickBot="1" x14ac:dyDescent="0.35">
      <c r="A1079" s="611"/>
      <c r="B1079" s="306"/>
      <c r="C1079" s="58"/>
      <c r="D1079" s="94"/>
      <c r="E1079" s="95" t="s">
        <v>160</v>
      </c>
      <c r="F1079" s="242">
        <f>SUM(F1065:F1078)</f>
        <v>35550000</v>
      </c>
      <c r="G1079" s="96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8"/>
      <c r="S1079" s="96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8"/>
      <c r="AE1079" s="99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1"/>
      <c r="AQ1079" s="99"/>
      <c r="AR1079" s="100"/>
      <c r="AS1079" s="100"/>
      <c r="AT1079" s="100"/>
      <c r="AU1079" s="100"/>
      <c r="AV1079" s="100"/>
      <c r="AW1079" s="100"/>
      <c r="AX1079" s="100"/>
      <c r="AY1079" s="100"/>
      <c r="AZ1079" s="100"/>
      <c r="BA1079" s="100"/>
      <c r="BB1079" s="243"/>
      <c r="BC1079" s="96"/>
      <c r="BD1079" s="97"/>
      <c r="BE1079" s="97"/>
      <c r="BF1079" s="97"/>
      <c r="BG1079" s="97"/>
      <c r="BH1079" s="97"/>
      <c r="BI1079" s="97"/>
      <c r="BJ1079" s="97"/>
      <c r="BK1079" s="97"/>
      <c r="BL1079" s="97"/>
      <c r="BM1079" s="97"/>
      <c r="BN1079" s="244"/>
      <c r="BO1079" s="96"/>
      <c r="BP1079" s="97"/>
      <c r="BQ1079" s="97"/>
      <c r="BR1079" s="97"/>
      <c r="BS1079" s="97"/>
      <c r="BT1079" s="97"/>
      <c r="BU1079" s="97"/>
      <c r="BV1079" s="97"/>
      <c r="BW1079" s="97"/>
      <c r="BX1079" s="97"/>
      <c r="BY1079" s="97"/>
      <c r="BZ1079" s="244"/>
      <c r="CA1079" s="96"/>
      <c r="CB1079" s="97"/>
      <c r="CC1079" s="97"/>
      <c r="CD1079" s="97"/>
      <c r="CE1079" s="97"/>
      <c r="CF1079" s="97"/>
      <c r="CG1079" s="97"/>
      <c r="CH1079" s="97"/>
      <c r="CI1079" s="97"/>
      <c r="CJ1079" s="97"/>
      <c r="CK1079" s="97"/>
      <c r="CL1079" s="98"/>
    </row>
    <row r="1080" spans="1:90" x14ac:dyDescent="0.3">
      <c r="B1080"/>
      <c r="C1080" s="218"/>
      <c r="F1080" s="65" t="s">
        <v>153</v>
      </c>
      <c r="G1080" s="598">
        <v>2021</v>
      </c>
      <c r="H1080" s="599"/>
      <c r="I1080" s="599"/>
      <c r="J1080" s="599"/>
      <c r="K1080" s="599"/>
      <c r="L1080" s="599"/>
      <c r="M1080" s="599"/>
      <c r="N1080" s="599"/>
      <c r="O1080" s="599"/>
      <c r="P1080" s="599"/>
      <c r="Q1080" s="599"/>
      <c r="R1080" s="600"/>
      <c r="S1080" s="598">
        <v>2022</v>
      </c>
      <c r="T1080" s="599"/>
      <c r="U1080" s="599"/>
      <c r="V1080" s="599"/>
      <c r="W1080" s="599"/>
      <c r="X1080" s="599"/>
      <c r="Y1080" s="599"/>
      <c r="Z1080" s="599"/>
      <c r="AA1080" s="599"/>
      <c r="AB1080" s="599"/>
      <c r="AC1080" s="599"/>
      <c r="AD1080" s="600"/>
      <c r="AE1080" s="598">
        <v>2023</v>
      </c>
      <c r="AF1080" s="599"/>
      <c r="AG1080" s="599"/>
      <c r="AH1080" s="599"/>
      <c r="AI1080" s="599"/>
      <c r="AJ1080" s="599"/>
      <c r="AK1080" s="599"/>
      <c r="AL1080" s="599"/>
      <c r="AM1080" s="599"/>
      <c r="AN1080" s="599"/>
      <c r="AO1080" s="599"/>
      <c r="AP1080" s="600"/>
      <c r="AQ1080" s="598">
        <v>2024</v>
      </c>
      <c r="AR1080" s="599"/>
      <c r="AS1080" s="599"/>
      <c r="AT1080" s="599"/>
      <c r="AU1080" s="599"/>
      <c r="AV1080" s="599"/>
      <c r="AW1080" s="599"/>
      <c r="AX1080" s="599"/>
      <c r="AY1080" s="599"/>
      <c r="AZ1080" s="599"/>
      <c r="BA1080" s="599"/>
      <c r="BB1080" s="600"/>
      <c r="BC1080" s="598">
        <v>2025</v>
      </c>
      <c r="BD1080" s="599"/>
      <c r="BE1080" s="599"/>
      <c r="BF1080" s="599"/>
      <c r="BG1080" s="599"/>
      <c r="BH1080" s="599"/>
      <c r="BI1080" s="599"/>
      <c r="BJ1080" s="599"/>
      <c r="BK1080" s="599"/>
      <c r="BL1080" s="599"/>
      <c r="BM1080" s="599"/>
      <c r="BN1080" s="600"/>
      <c r="BO1080" s="598">
        <v>2026</v>
      </c>
      <c r="BP1080" s="599"/>
      <c r="BQ1080" s="599"/>
      <c r="BR1080" s="599"/>
      <c r="BS1080" s="599"/>
      <c r="BT1080" s="599"/>
      <c r="BU1080" s="599"/>
      <c r="BV1080" s="599"/>
      <c r="BW1080" s="599"/>
      <c r="BX1080" s="599"/>
      <c r="BY1080" s="599"/>
      <c r="BZ1080" s="600"/>
      <c r="CA1080" s="598">
        <v>2027</v>
      </c>
      <c r="CB1080" s="599"/>
      <c r="CC1080" s="599"/>
      <c r="CD1080" s="599"/>
      <c r="CE1080" s="599"/>
      <c r="CF1080" s="599"/>
      <c r="CG1080" s="599"/>
      <c r="CH1080" s="599"/>
      <c r="CI1080" s="599"/>
      <c r="CJ1080" s="599"/>
      <c r="CK1080" s="599"/>
      <c r="CL1080" s="600"/>
    </row>
    <row r="1081" spans="1:90" ht="15" thickBot="1" x14ac:dyDescent="0.35">
      <c r="B1081" t="s">
        <v>155</v>
      </c>
      <c r="F1081" s="66"/>
      <c r="G1081" s="219">
        <v>1</v>
      </c>
      <c r="H1081" s="60">
        <v>2</v>
      </c>
      <c r="I1081" s="60">
        <v>3</v>
      </c>
      <c r="J1081" s="60">
        <v>4</v>
      </c>
      <c r="K1081" s="60">
        <v>5</v>
      </c>
      <c r="L1081" s="60">
        <v>6</v>
      </c>
      <c r="M1081" s="60">
        <v>7</v>
      </c>
      <c r="N1081" s="60">
        <v>8</v>
      </c>
      <c r="O1081" s="60">
        <v>9</v>
      </c>
      <c r="P1081" s="60">
        <v>10</v>
      </c>
      <c r="Q1081" s="60">
        <v>11</v>
      </c>
      <c r="R1081" s="61">
        <v>12</v>
      </c>
      <c r="S1081" s="219">
        <v>1</v>
      </c>
      <c r="T1081" s="60">
        <v>2</v>
      </c>
      <c r="U1081" s="60">
        <v>3</v>
      </c>
      <c r="V1081" s="60">
        <v>4</v>
      </c>
      <c r="W1081" s="60">
        <v>5</v>
      </c>
      <c r="X1081" s="60">
        <v>6</v>
      </c>
      <c r="Y1081" s="60">
        <v>7</v>
      </c>
      <c r="Z1081" s="60">
        <v>8</v>
      </c>
      <c r="AA1081" s="60">
        <v>9</v>
      </c>
      <c r="AB1081" s="60">
        <v>10</v>
      </c>
      <c r="AC1081" s="60">
        <v>11</v>
      </c>
      <c r="AD1081" s="61">
        <v>12</v>
      </c>
      <c r="AE1081" s="219">
        <v>1</v>
      </c>
      <c r="AF1081" s="60">
        <v>2</v>
      </c>
      <c r="AG1081" s="60">
        <v>3</v>
      </c>
      <c r="AH1081" s="60">
        <v>4</v>
      </c>
      <c r="AI1081" s="60">
        <v>5</v>
      </c>
      <c r="AJ1081" s="60">
        <v>6</v>
      </c>
      <c r="AK1081" s="60">
        <v>7</v>
      </c>
      <c r="AL1081" s="60">
        <v>8</v>
      </c>
      <c r="AM1081" s="60">
        <v>9</v>
      </c>
      <c r="AN1081" s="60">
        <v>10</v>
      </c>
      <c r="AO1081" s="60">
        <v>11</v>
      </c>
      <c r="AP1081" s="61">
        <v>12</v>
      </c>
      <c r="AQ1081" s="219">
        <v>1</v>
      </c>
      <c r="AR1081" s="60">
        <v>2</v>
      </c>
      <c r="AS1081" s="60">
        <v>3</v>
      </c>
      <c r="AT1081" s="60">
        <v>4</v>
      </c>
      <c r="AU1081" s="60">
        <v>5</v>
      </c>
      <c r="AV1081" s="60">
        <v>6</v>
      </c>
      <c r="AW1081" s="60">
        <v>7</v>
      </c>
      <c r="AX1081" s="60">
        <v>8</v>
      </c>
      <c r="AY1081" s="60">
        <v>9</v>
      </c>
      <c r="AZ1081" s="60">
        <v>10</v>
      </c>
      <c r="BA1081" s="60">
        <v>11</v>
      </c>
      <c r="BB1081" s="61">
        <v>12</v>
      </c>
      <c r="BC1081" s="219">
        <v>1</v>
      </c>
      <c r="BD1081" s="60">
        <v>2</v>
      </c>
      <c r="BE1081" s="60">
        <v>3</v>
      </c>
      <c r="BF1081" s="60">
        <v>4</v>
      </c>
      <c r="BG1081" s="60">
        <v>5</v>
      </c>
      <c r="BH1081" s="60">
        <v>6</v>
      </c>
      <c r="BI1081" s="60">
        <v>7</v>
      </c>
      <c r="BJ1081" s="60">
        <v>8</v>
      </c>
      <c r="BK1081" s="60">
        <v>9</v>
      </c>
      <c r="BL1081" s="60">
        <v>10</v>
      </c>
      <c r="BM1081" s="60">
        <v>11</v>
      </c>
      <c r="BN1081" s="61">
        <v>12</v>
      </c>
      <c r="BO1081" s="219">
        <v>1</v>
      </c>
      <c r="BP1081" s="60">
        <v>2</v>
      </c>
      <c r="BQ1081" s="60">
        <v>3</v>
      </c>
      <c r="BR1081" s="60">
        <v>4</v>
      </c>
      <c r="BS1081" s="60">
        <v>5</v>
      </c>
      <c r="BT1081" s="60">
        <v>6</v>
      </c>
      <c r="BU1081" s="60">
        <v>7</v>
      </c>
      <c r="BV1081" s="60">
        <v>8</v>
      </c>
      <c r="BW1081" s="60">
        <v>9</v>
      </c>
      <c r="BX1081" s="60">
        <v>10</v>
      </c>
      <c r="BY1081" s="60">
        <v>11</v>
      </c>
      <c r="BZ1081" s="61">
        <v>12</v>
      </c>
      <c r="CA1081" s="219">
        <v>1</v>
      </c>
      <c r="CB1081" s="60">
        <v>2</v>
      </c>
      <c r="CC1081" s="60">
        <v>3</v>
      </c>
      <c r="CD1081" s="60">
        <v>4</v>
      </c>
      <c r="CE1081" s="60">
        <v>5</v>
      </c>
      <c r="CF1081" s="60">
        <v>6</v>
      </c>
      <c r="CG1081" s="60">
        <v>7</v>
      </c>
      <c r="CH1081" s="60">
        <v>8</v>
      </c>
      <c r="CI1081" s="60">
        <v>9</v>
      </c>
      <c r="CJ1081" s="60">
        <v>10</v>
      </c>
      <c r="CK1081" s="60">
        <v>11</v>
      </c>
      <c r="CL1081" s="61">
        <v>12</v>
      </c>
    </row>
    <row r="1082" spans="1:90" ht="43.2" x14ac:dyDescent="0.3">
      <c r="A1082" s="609" t="s">
        <v>460</v>
      </c>
      <c r="B1082" s="304">
        <v>267</v>
      </c>
      <c r="C1082" s="301" t="s">
        <v>529</v>
      </c>
      <c r="D1082" s="56"/>
      <c r="E1082" s="303" t="s">
        <v>530</v>
      </c>
      <c r="F1082" s="65">
        <v>25875000</v>
      </c>
      <c r="G1082" s="221"/>
      <c r="H1082" s="56"/>
      <c r="I1082" s="56"/>
      <c r="J1082" s="246"/>
      <c r="K1082" s="246"/>
      <c r="L1082" s="246"/>
      <c r="M1082" s="246"/>
      <c r="N1082" s="246"/>
      <c r="O1082" s="246"/>
      <c r="P1082" s="246"/>
      <c r="Q1082" s="246"/>
      <c r="R1082" s="247"/>
      <c r="S1082" s="221"/>
      <c r="T1082" s="56"/>
      <c r="U1082" s="56"/>
      <c r="V1082" s="56"/>
      <c r="W1082" s="56"/>
      <c r="X1082" s="56"/>
      <c r="Y1082" s="56"/>
      <c r="Z1082" s="56"/>
      <c r="AA1082" s="56"/>
      <c r="AB1082" s="246"/>
      <c r="AC1082" s="246"/>
      <c r="AD1082" s="247"/>
      <c r="AE1082" s="248"/>
      <c r="AF1082" s="246"/>
      <c r="AG1082" s="246"/>
      <c r="AH1082" s="56"/>
      <c r="AI1082" s="56"/>
      <c r="AJ1082" s="249"/>
      <c r="AK1082" s="249"/>
      <c r="AL1082" s="249"/>
      <c r="AM1082" s="249"/>
      <c r="AN1082" s="249"/>
      <c r="AO1082" s="249"/>
      <c r="AP1082" s="57"/>
      <c r="AQ1082" s="221"/>
      <c r="AR1082" s="56"/>
      <c r="AS1082" s="56"/>
      <c r="AT1082" s="56"/>
      <c r="AU1082" s="56"/>
      <c r="AV1082" s="56"/>
      <c r="AW1082" s="56"/>
      <c r="AX1082" s="56"/>
      <c r="AY1082" s="56"/>
      <c r="AZ1082" s="56"/>
      <c r="BA1082" s="56"/>
      <c r="BB1082" s="57"/>
      <c r="BC1082" s="221"/>
      <c r="BD1082" s="250"/>
      <c r="BE1082" s="250"/>
      <c r="BF1082" s="250"/>
      <c r="BG1082" s="250"/>
      <c r="BH1082" s="250"/>
      <c r="BI1082" s="250"/>
      <c r="BJ1082" s="250"/>
      <c r="BK1082" s="250"/>
      <c r="BL1082" s="250"/>
      <c r="BM1082" s="250"/>
      <c r="BN1082" s="251"/>
      <c r="BO1082" s="252"/>
      <c r="BP1082" s="250"/>
      <c r="BQ1082" s="250"/>
      <c r="BR1082" s="250"/>
      <c r="BS1082" s="250"/>
      <c r="BT1082" s="250"/>
      <c r="BU1082" s="250"/>
      <c r="BV1082" s="250"/>
      <c r="BW1082" s="250"/>
      <c r="BX1082" s="250"/>
      <c r="BY1082" s="250"/>
      <c r="BZ1082" s="251"/>
      <c r="CA1082" s="252"/>
      <c r="CB1082" s="250"/>
      <c r="CC1082" s="250"/>
      <c r="CD1082" s="250"/>
      <c r="CE1082" s="250"/>
      <c r="CF1082" s="250"/>
      <c r="CG1082" s="250"/>
      <c r="CH1082" s="250"/>
      <c r="CI1082" s="250"/>
      <c r="CJ1082" s="56"/>
      <c r="CK1082" s="56"/>
      <c r="CL1082" s="57"/>
    </row>
    <row r="1083" spans="1:90" x14ac:dyDescent="0.3">
      <c r="A1083" s="610"/>
      <c r="B1083" s="305"/>
      <c r="C1083" s="60"/>
      <c r="D1083" s="60"/>
      <c r="E1083" s="61"/>
      <c r="F1083" s="66"/>
      <c r="G1083" s="219"/>
      <c r="H1083" s="60"/>
      <c r="I1083" s="60"/>
      <c r="J1083" s="253"/>
      <c r="K1083" s="254"/>
      <c r="L1083" s="254"/>
      <c r="M1083" s="255"/>
      <c r="N1083" s="256"/>
      <c r="O1083" s="255"/>
      <c r="P1083" s="257"/>
      <c r="Q1083" s="258"/>
      <c r="R1083" s="259"/>
      <c r="S1083" s="223"/>
      <c r="T1083" s="62"/>
      <c r="U1083" s="62"/>
      <c r="V1083" s="62"/>
      <c r="W1083" s="62"/>
      <c r="X1083" s="62"/>
      <c r="Y1083" s="62"/>
      <c r="Z1083" s="62"/>
      <c r="AA1083" s="62"/>
      <c r="AB1083" s="258"/>
      <c r="AC1083" s="260"/>
      <c r="AD1083" s="259"/>
      <c r="AE1083" s="261"/>
      <c r="AF1083" s="255"/>
      <c r="AG1083" s="255"/>
      <c r="AH1083" s="60"/>
      <c r="AI1083" s="60"/>
      <c r="AJ1083" s="62"/>
      <c r="AK1083" s="62"/>
      <c r="AL1083" s="62"/>
      <c r="AM1083" s="62"/>
      <c r="AN1083" s="62"/>
      <c r="AO1083" s="62"/>
      <c r="AP1083" s="67"/>
      <c r="AQ1083" s="223"/>
      <c r="AR1083" s="62"/>
      <c r="AS1083" s="62"/>
      <c r="AT1083" s="62"/>
      <c r="AU1083" s="62"/>
      <c r="AV1083" s="62"/>
      <c r="AW1083" s="62"/>
      <c r="AX1083" s="62"/>
      <c r="AY1083" s="62"/>
      <c r="AZ1083" s="62"/>
      <c r="BA1083" s="62"/>
      <c r="BB1083" s="67"/>
      <c r="BC1083" s="223"/>
      <c r="BD1083" s="62"/>
      <c r="BE1083" s="62"/>
      <c r="BF1083" s="62"/>
      <c r="BG1083" s="62"/>
      <c r="BH1083" s="62"/>
      <c r="BI1083" s="62"/>
      <c r="BJ1083" s="62"/>
      <c r="BK1083" s="60"/>
      <c r="BL1083" s="60"/>
      <c r="BM1083" s="60"/>
      <c r="BN1083" s="61"/>
      <c r="BO1083" s="219"/>
      <c r="BP1083" s="60"/>
      <c r="BQ1083" s="60"/>
      <c r="BR1083" s="60"/>
      <c r="BS1083" s="60"/>
      <c r="BT1083" s="60"/>
      <c r="BU1083" s="60"/>
      <c r="BV1083" s="60"/>
      <c r="BW1083" s="60"/>
      <c r="BX1083" s="60"/>
      <c r="BY1083" s="60"/>
      <c r="BZ1083" s="61"/>
      <c r="CA1083" s="219"/>
      <c r="CB1083" s="60"/>
      <c r="CC1083" s="60"/>
      <c r="CD1083" s="60"/>
      <c r="CE1083" s="60"/>
      <c r="CF1083" s="60"/>
      <c r="CG1083" s="60"/>
      <c r="CH1083" s="60"/>
      <c r="CI1083" s="60"/>
      <c r="CJ1083" s="60"/>
      <c r="CK1083" s="60"/>
      <c r="CL1083" s="61"/>
    </row>
    <row r="1084" spans="1:90" x14ac:dyDescent="0.3">
      <c r="A1084" s="610"/>
      <c r="B1084" s="305"/>
      <c r="C1084" s="60"/>
      <c r="D1084" s="60"/>
      <c r="E1084" s="61"/>
      <c r="F1084" s="66"/>
      <c r="G1084" s="219"/>
      <c r="H1084" s="60"/>
      <c r="I1084" s="60"/>
      <c r="J1084" s="255"/>
      <c r="K1084" s="256"/>
      <c r="L1084" s="255"/>
      <c r="M1084" s="257"/>
      <c r="N1084" s="256"/>
      <c r="O1084" s="255"/>
      <c r="P1084" s="257"/>
      <c r="Q1084" s="255"/>
      <c r="R1084" s="262"/>
      <c r="S1084" s="223"/>
      <c r="T1084" s="62"/>
      <c r="U1084" s="62"/>
      <c r="V1084" s="62"/>
      <c r="W1084" s="62"/>
      <c r="X1084" s="62"/>
      <c r="Y1084" s="62"/>
      <c r="Z1084" s="62"/>
      <c r="AA1084" s="62"/>
      <c r="AB1084" s="263"/>
      <c r="AC1084" s="264"/>
      <c r="AD1084" s="265"/>
      <c r="AE1084" s="266"/>
      <c r="AF1084" s="260"/>
      <c r="AG1084" s="258"/>
      <c r="AH1084" s="267"/>
      <c r="AI1084" s="268"/>
      <c r="AJ1084" s="269"/>
      <c r="AK1084" s="62"/>
      <c r="AL1084" s="62"/>
      <c r="AM1084" s="62"/>
      <c r="AN1084" s="62"/>
      <c r="AO1084" s="62"/>
      <c r="AP1084" s="67"/>
      <c r="AQ1084" s="223"/>
      <c r="AR1084" s="62"/>
      <c r="AS1084" s="62"/>
      <c r="AT1084" s="62"/>
      <c r="AU1084" s="62"/>
      <c r="AV1084" s="62"/>
      <c r="AW1084" s="62"/>
      <c r="AX1084" s="62"/>
      <c r="AY1084" s="62"/>
      <c r="AZ1084" s="62"/>
      <c r="BA1084" s="62"/>
      <c r="BB1084" s="67"/>
      <c r="BC1084" s="223"/>
      <c r="BD1084" s="62"/>
      <c r="BE1084" s="62"/>
      <c r="BF1084" s="62"/>
      <c r="BG1084" s="62"/>
      <c r="BH1084" s="62"/>
      <c r="BI1084" s="62"/>
      <c r="BJ1084" s="62"/>
      <c r="BK1084" s="60"/>
      <c r="BL1084" s="60"/>
      <c r="BM1084" s="60"/>
      <c r="BN1084" s="61"/>
      <c r="BO1084" s="219"/>
      <c r="BP1084" s="60"/>
      <c r="BQ1084" s="60"/>
      <c r="BR1084" s="60"/>
      <c r="BS1084" s="60"/>
      <c r="BT1084" s="60"/>
      <c r="BU1084" s="60"/>
      <c r="BV1084" s="60"/>
      <c r="BW1084" s="60"/>
      <c r="BX1084" s="60"/>
      <c r="BY1084" s="60"/>
      <c r="BZ1084" s="61"/>
      <c r="CA1084" s="219"/>
      <c r="CB1084" s="60"/>
      <c r="CC1084" s="60"/>
      <c r="CD1084" s="60"/>
      <c r="CE1084" s="60"/>
      <c r="CF1084" s="60"/>
      <c r="CG1084" s="60"/>
      <c r="CH1084" s="60"/>
      <c r="CI1084" s="60"/>
      <c r="CJ1084" s="60"/>
      <c r="CK1084" s="60"/>
      <c r="CL1084" s="61"/>
    </row>
    <row r="1085" spans="1:90" x14ac:dyDescent="0.3">
      <c r="A1085" s="610"/>
      <c r="B1085" s="305"/>
      <c r="C1085" s="302" t="s">
        <v>528</v>
      </c>
      <c r="D1085" s="60"/>
      <c r="E1085" s="61"/>
      <c r="F1085" s="66"/>
      <c r="G1085" s="219"/>
      <c r="H1085" s="60"/>
      <c r="I1085" s="60"/>
      <c r="J1085" s="260"/>
      <c r="K1085" s="267"/>
      <c r="L1085" s="260"/>
      <c r="M1085" s="258"/>
      <c r="N1085" s="267"/>
      <c r="O1085" s="260"/>
      <c r="P1085" s="260"/>
      <c r="Q1085" s="260"/>
      <c r="R1085" s="270"/>
      <c r="S1085" s="271"/>
      <c r="T1085" s="272"/>
      <c r="U1085" s="273"/>
      <c r="V1085" s="272"/>
      <c r="W1085" s="273"/>
      <c r="X1085" s="272"/>
      <c r="Y1085" s="272"/>
      <c r="Z1085" s="273"/>
      <c r="AA1085" s="272"/>
      <c r="AB1085" s="273"/>
      <c r="AC1085" s="269"/>
      <c r="AD1085" s="259"/>
      <c r="AE1085" s="261"/>
      <c r="AF1085" s="255"/>
      <c r="AG1085" s="257"/>
      <c r="AH1085" s="255"/>
      <c r="AI1085" s="257"/>
      <c r="AJ1085" s="274"/>
      <c r="AK1085" s="275"/>
      <c r="AL1085" s="272"/>
      <c r="AM1085" s="272"/>
      <c r="AN1085" s="272"/>
      <c r="AO1085" s="273"/>
      <c r="AP1085" s="276"/>
      <c r="AQ1085" s="223"/>
      <c r="AR1085" s="62"/>
      <c r="AS1085" s="62"/>
      <c r="AT1085" s="62"/>
      <c r="AU1085" s="62"/>
      <c r="AV1085" s="62"/>
      <c r="AW1085" s="62"/>
      <c r="AX1085" s="62"/>
      <c r="AY1085" s="62"/>
      <c r="AZ1085" s="62"/>
      <c r="BA1085" s="62"/>
      <c r="BB1085" s="67"/>
      <c r="BC1085" s="223"/>
      <c r="BD1085" s="62"/>
      <c r="BE1085" s="62"/>
      <c r="BF1085" s="62"/>
      <c r="BG1085" s="62"/>
      <c r="BH1085" s="62"/>
      <c r="BI1085" s="62"/>
      <c r="BJ1085" s="62"/>
      <c r="BK1085" s="60"/>
      <c r="BL1085" s="60"/>
      <c r="BM1085" s="60"/>
      <c r="BN1085" s="61"/>
      <c r="BO1085" s="219"/>
      <c r="BP1085" s="60"/>
      <c r="BQ1085" s="60"/>
      <c r="BR1085" s="60"/>
      <c r="BS1085" s="60"/>
      <c r="BT1085" s="60"/>
      <c r="BU1085" s="60"/>
      <c r="BV1085" s="60"/>
      <c r="BW1085" s="60"/>
      <c r="BX1085" s="60"/>
      <c r="BY1085" s="60"/>
      <c r="BZ1085" s="61"/>
      <c r="CA1085" s="219"/>
      <c r="CB1085" s="60"/>
      <c r="CC1085" s="60"/>
      <c r="CD1085" s="60"/>
      <c r="CE1085" s="60"/>
      <c r="CF1085" s="60"/>
      <c r="CG1085" s="60"/>
      <c r="CH1085" s="60"/>
      <c r="CI1085" s="60"/>
      <c r="CJ1085" s="60"/>
      <c r="CK1085" s="60"/>
      <c r="CL1085" s="61"/>
    </row>
    <row r="1086" spans="1:90" x14ac:dyDescent="0.3">
      <c r="A1086" s="610"/>
      <c r="B1086" s="305"/>
      <c r="C1086" s="60"/>
      <c r="D1086" s="60"/>
      <c r="E1086" s="67"/>
      <c r="F1086" s="66"/>
      <c r="G1086" s="219"/>
      <c r="H1086" s="60"/>
      <c r="I1086" s="60"/>
      <c r="J1086" s="277"/>
      <c r="K1086" s="60"/>
      <c r="L1086" s="278"/>
      <c r="M1086" s="60"/>
      <c r="N1086" s="60"/>
      <c r="O1086" s="278"/>
      <c r="P1086" s="277"/>
      <c r="Q1086" s="277"/>
      <c r="R1086" s="67"/>
      <c r="S1086" s="261"/>
      <c r="T1086" s="256"/>
      <c r="U1086" s="255"/>
      <c r="V1086" s="257"/>
      <c r="W1086" s="257"/>
      <c r="X1086" s="255"/>
      <c r="Y1086" s="257"/>
      <c r="Z1086" s="257"/>
      <c r="AA1086" s="257"/>
      <c r="AB1086" s="257"/>
      <c r="AC1086" s="255"/>
      <c r="AD1086" s="61"/>
      <c r="AE1086" s="219"/>
      <c r="AF1086" s="60"/>
      <c r="AG1086" s="279"/>
      <c r="AH1086" s="277"/>
      <c r="AI1086" s="280"/>
      <c r="AJ1086" s="281"/>
      <c r="AK1086" s="269"/>
      <c r="AL1086" s="269"/>
      <c r="AM1086" s="269"/>
      <c r="AN1086" s="269"/>
      <c r="AO1086" s="273"/>
      <c r="AP1086" s="276"/>
      <c r="AQ1086" s="223"/>
      <c r="AR1086" s="62"/>
      <c r="AS1086" s="62"/>
      <c r="AT1086" s="62"/>
      <c r="AU1086" s="62"/>
      <c r="AV1086" s="62"/>
      <c r="AW1086" s="62"/>
      <c r="AX1086" s="62"/>
      <c r="AY1086" s="62"/>
      <c r="AZ1086" s="62"/>
      <c r="BA1086" s="62"/>
      <c r="BB1086" s="67"/>
      <c r="BC1086" s="223"/>
      <c r="BD1086" s="62"/>
      <c r="BE1086" s="62"/>
      <c r="BF1086" s="62"/>
      <c r="BG1086" s="62"/>
      <c r="BH1086" s="62"/>
      <c r="BI1086" s="62"/>
      <c r="BJ1086" s="62"/>
      <c r="BK1086" s="60"/>
      <c r="BL1086" s="60"/>
      <c r="BM1086" s="60"/>
      <c r="BN1086" s="61"/>
      <c r="BO1086" s="219"/>
      <c r="BP1086" s="60"/>
      <c r="BQ1086" s="60"/>
      <c r="BR1086" s="60"/>
      <c r="BS1086" s="60"/>
      <c r="BT1086" s="60"/>
      <c r="BU1086" s="60"/>
      <c r="BV1086" s="60"/>
      <c r="BW1086" s="60"/>
      <c r="BX1086" s="60"/>
      <c r="BY1086" s="60"/>
      <c r="BZ1086" s="61"/>
      <c r="CA1086" s="219"/>
      <c r="CB1086" s="60"/>
      <c r="CC1086" s="60"/>
      <c r="CD1086" s="60"/>
      <c r="CE1086" s="60"/>
      <c r="CF1086" s="60"/>
      <c r="CG1086" s="60"/>
      <c r="CH1086" s="60"/>
      <c r="CI1086" s="60"/>
      <c r="CJ1086" s="60"/>
      <c r="CK1086" s="60"/>
      <c r="CL1086" s="61"/>
    </row>
    <row r="1087" spans="1:90" x14ac:dyDescent="0.3">
      <c r="A1087" s="610"/>
      <c r="B1087" s="305"/>
      <c r="C1087" s="60"/>
      <c r="D1087" s="60"/>
      <c r="E1087" s="67"/>
      <c r="F1087" s="66"/>
      <c r="G1087" s="219"/>
      <c r="H1087" s="60"/>
      <c r="I1087" s="60"/>
      <c r="J1087" s="278"/>
      <c r="K1087" s="60"/>
      <c r="L1087" s="60"/>
      <c r="M1087" s="60"/>
      <c r="N1087" s="60"/>
      <c r="O1087" s="60"/>
      <c r="P1087" s="60"/>
      <c r="Q1087" s="60"/>
      <c r="R1087" s="67"/>
      <c r="S1087" s="261"/>
      <c r="T1087" s="256"/>
      <c r="U1087" s="255"/>
      <c r="V1087" s="256"/>
      <c r="W1087" s="255"/>
      <c r="X1087" s="255"/>
      <c r="Y1087" s="257"/>
      <c r="Z1087" s="257"/>
      <c r="AA1087" s="257"/>
      <c r="AB1087" s="257"/>
      <c r="AC1087" s="255"/>
      <c r="AD1087" s="61"/>
      <c r="AE1087" s="219"/>
      <c r="AF1087" s="60"/>
      <c r="AG1087" s="60"/>
      <c r="AH1087" s="60"/>
      <c r="AI1087" s="60"/>
      <c r="AJ1087" s="62"/>
      <c r="AK1087" s="263"/>
      <c r="AL1087" s="282"/>
      <c r="AM1087" s="62"/>
      <c r="AN1087" s="62"/>
      <c r="AO1087" s="62"/>
      <c r="AP1087" s="67"/>
      <c r="AQ1087" s="223"/>
      <c r="AR1087" s="62"/>
      <c r="AS1087" s="62"/>
      <c r="AT1087" s="62"/>
      <c r="AU1087" s="62"/>
      <c r="AV1087" s="62"/>
      <c r="AW1087" s="62"/>
      <c r="AX1087" s="62"/>
      <c r="AY1087" s="62"/>
      <c r="AZ1087" s="62"/>
      <c r="BA1087" s="62"/>
      <c r="BB1087" s="67"/>
      <c r="BC1087" s="223"/>
      <c r="BD1087" s="62"/>
      <c r="BE1087" s="62"/>
      <c r="BF1087" s="62"/>
      <c r="BG1087" s="62"/>
      <c r="BH1087" s="62"/>
      <c r="BI1087" s="62"/>
      <c r="BJ1087" s="62"/>
      <c r="BK1087" s="60"/>
      <c r="BL1087" s="60"/>
      <c r="BM1087" s="60"/>
      <c r="BN1087" s="61"/>
      <c r="BO1087" s="219"/>
      <c r="BP1087" s="60"/>
      <c r="BQ1087" s="60"/>
      <c r="BR1087" s="60"/>
      <c r="BS1087" s="60"/>
      <c r="BT1087" s="60"/>
      <c r="BU1087" s="60"/>
      <c r="BV1087" s="60"/>
      <c r="BW1087" s="60"/>
      <c r="BX1087" s="60"/>
      <c r="BY1087" s="60"/>
      <c r="BZ1087" s="61"/>
      <c r="CA1087" s="219"/>
      <c r="CB1087" s="60"/>
      <c r="CC1087" s="60"/>
      <c r="CD1087" s="60"/>
      <c r="CE1087" s="60"/>
      <c r="CF1087" s="60"/>
      <c r="CG1087" s="60"/>
      <c r="CH1087" s="60"/>
      <c r="CI1087" s="60"/>
      <c r="CJ1087" s="60"/>
      <c r="CK1087" s="60"/>
      <c r="CL1087" s="61"/>
    </row>
    <row r="1088" spans="1:90" x14ac:dyDescent="0.3">
      <c r="A1088" s="610"/>
      <c r="B1088" s="305"/>
      <c r="C1088" s="60" t="s">
        <v>259</v>
      </c>
      <c r="D1088" s="60"/>
      <c r="E1088" s="61"/>
      <c r="F1088" s="66"/>
      <c r="G1088" s="219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7"/>
      <c r="S1088" s="261"/>
      <c r="T1088" s="256"/>
      <c r="U1088" s="255"/>
      <c r="V1088" s="256"/>
      <c r="W1088" s="255"/>
      <c r="X1088" s="255"/>
      <c r="Y1088" s="257"/>
      <c r="Z1088" s="257"/>
      <c r="AA1088" s="257"/>
      <c r="AB1088" s="257"/>
      <c r="AC1088" s="255"/>
      <c r="AD1088" s="67"/>
      <c r="AE1088" s="223"/>
      <c r="AF1088" s="62"/>
      <c r="AG1088" s="62"/>
      <c r="AH1088" s="62"/>
      <c r="AI1088" s="62"/>
      <c r="AJ1088" s="62"/>
      <c r="AK1088" s="62"/>
      <c r="AL1088" s="62"/>
      <c r="AM1088" s="62"/>
      <c r="AN1088" s="62"/>
      <c r="AO1088" s="62"/>
      <c r="AP1088" s="67"/>
      <c r="AQ1088" s="223"/>
      <c r="AR1088" s="62"/>
      <c r="AS1088" s="62"/>
      <c r="AT1088" s="62"/>
      <c r="AU1088" s="62"/>
      <c r="AV1088" s="62"/>
      <c r="AW1088" s="62"/>
      <c r="AX1088" s="62"/>
      <c r="AY1088" s="62"/>
      <c r="AZ1088" s="62"/>
      <c r="BA1088" s="62"/>
      <c r="BB1088" s="67"/>
      <c r="BC1088" s="223"/>
      <c r="BD1088" s="62"/>
      <c r="BE1088" s="62"/>
      <c r="BF1088" s="62"/>
      <c r="BG1088" s="62"/>
      <c r="BH1088" s="62"/>
      <c r="BI1088" s="62"/>
      <c r="BJ1088" s="62"/>
      <c r="BK1088" s="60"/>
      <c r="BL1088" s="60"/>
      <c r="BM1088" s="60"/>
      <c r="BN1088" s="61"/>
      <c r="BO1088" s="219"/>
      <c r="BP1088" s="60"/>
      <c r="BQ1088" s="60"/>
      <c r="BR1088" s="60"/>
      <c r="BS1088" s="60"/>
      <c r="BT1088" s="60"/>
      <c r="BU1088" s="60"/>
      <c r="BV1088" s="60"/>
      <c r="BW1088" s="60"/>
      <c r="BX1088" s="60"/>
      <c r="BY1088" s="60"/>
      <c r="BZ1088" s="61"/>
      <c r="CA1088" s="219"/>
      <c r="CB1088" s="60"/>
      <c r="CC1088" s="60"/>
      <c r="CD1088" s="60"/>
      <c r="CE1088" s="60"/>
      <c r="CF1088" s="60"/>
      <c r="CG1088" s="60"/>
      <c r="CH1088" s="60"/>
      <c r="CI1088" s="60"/>
      <c r="CJ1088" s="60"/>
      <c r="CK1088" s="60"/>
      <c r="CL1088" s="61"/>
    </row>
    <row r="1089" spans="1:90" x14ac:dyDescent="0.3">
      <c r="A1089" s="610"/>
      <c r="B1089" s="305"/>
      <c r="C1089" s="60" t="s">
        <v>275</v>
      </c>
      <c r="D1089" s="60"/>
      <c r="E1089" s="67"/>
      <c r="F1089" s="66"/>
      <c r="G1089" s="219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7"/>
      <c r="S1089" s="261"/>
      <c r="T1089" s="256"/>
      <c r="U1089" s="255"/>
      <c r="V1089" s="256"/>
      <c r="W1089" s="255"/>
      <c r="X1089" s="255"/>
      <c r="Y1089" s="256"/>
      <c r="Z1089" s="255"/>
      <c r="AA1089" s="257"/>
      <c r="AB1089" s="257"/>
      <c r="AC1089" s="255"/>
      <c r="AD1089" s="67"/>
      <c r="AE1089" s="223"/>
      <c r="AF1089" s="62"/>
      <c r="AG1089" s="62"/>
      <c r="AH1089" s="62"/>
      <c r="AI1089" s="62"/>
      <c r="AJ1089" s="62"/>
      <c r="AK1089" s="62"/>
      <c r="AL1089" s="62"/>
      <c r="AM1089" s="62"/>
      <c r="AN1089" s="62"/>
      <c r="AO1089" s="62"/>
      <c r="AP1089" s="67"/>
      <c r="AQ1089" s="223"/>
      <c r="AR1089" s="62"/>
      <c r="AS1089" s="62"/>
      <c r="AT1089" s="62"/>
      <c r="AU1089" s="62"/>
      <c r="AV1089" s="62"/>
      <c r="AW1089" s="62"/>
      <c r="AX1089" s="62"/>
      <c r="AY1089" s="62"/>
      <c r="AZ1089" s="62"/>
      <c r="BA1089" s="62"/>
      <c r="BB1089" s="67"/>
      <c r="BC1089" s="223"/>
      <c r="BD1089" s="62"/>
      <c r="BE1089" s="62"/>
      <c r="BF1089" s="62"/>
      <c r="BG1089" s="62"/>
      <c r="BH1089" s="62"/>
      <c r="BI1089" s="62"/>
      <c r="BJ1089" s="62"/>
      <c r="BK1089" s="60"/>
      <c r="BL1089" s="60"/>
      <c r="BM1089" s="60"/>
      <c r="BN1089" s="61"/>
      <c r="BO1089" s="219"/>
      <c r="BP1089" s="60"/>
      <c r="BQ1089" s="60"/>
      <c r="BR1089" s="60"/>
      <c r="BS1089" s="60"/>
      <c r="BT1089" s="60"/>
      <c r="BU1089" s="60"/>
      <c r="BV1089" s="60"/>
      <c r="BW1089" s="60"/>
      <c r="BX1089" s="60"/>
      <c r="BY1089" s="60"/>
      <c r="BZ1089" s="61"/>
      <c r="CA1089" s="219"/>
      <c r="CB1089" s="60"/>
      <c r="CC1089" s="60"/>
      <c r="CD1089" s="60"/>
      <c r="CE1089" s="60"/>
      <c r="CF1089" s="60"/>
      <c r="CG1089" s="60"/>
      <c r="CH1089" s="60"/>
      <c r="CI1089" s="60"/>
      <c r="CJ1089" s="60"/>
      <c r="CK1089" s="60"/>
      <c r="CL1089" s="61"/>
    </row>
    <row r="1090" spans="1:90" x14ac:dyDescent="0.3">
      <c r="A1090" s="610"/>
      <c r="B1090" s="305"/>
      <c r="C1090" s="62" t="s">
        <v>277</v>
      </c>
      <c r="D1090" s="60"/>
      <c r="E1090" s="67"/>
      <c r="F1090" s="66"/>
      <c r="G1090" s="219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7"/>
      <c r="S1090" s="261"/>
      <c r="T1090" s="257"/>
      <c r="U1090" s="255"/>
      <c r="V1090" s="256"/>
      <c r="W1090" s="255"/>
      <c r="X1090" s="255"/>
      <c r="Y1090" s="256"/>
      <c r="Z1090" s="255"/>
      <c r="AA1090" s="257"/>
      <c r="AB1090" s="257"/>
      <c r="AC1090" s="260"/>
      <c r="AD1090" s="276"/>
      <c r="AE1090" s="271"/>
      <c r="AF1090" s="272"/>
      <c r="AG1090" s="272"/>
      <c r="AH1090" s="274"/>
      <c r="AI1090" s="272"/>
      <c r="AJ1090" s="272"/>
      <c r="AK1090" s="272"/>
      <c r="AL1090" s="273"/>
      <c r="AM1090" s="269"/>
      <c r="AN1090" s="272"/>
      <c r="AO1090" s="273"/>
      <c r="AP1090" s="67"/>
      <c r="AQ1090" s="223"/>
      <c r="AR1090" s="62"/>
      <c r="AS1090" s="62"/>
      <c r="AT1090" s="62"/>
      <c r="AU1090" s="62"/>
      <c r="AV1090" s="62"/>
      <c r="AW1090" s="62"/>
      <c r="AX1090" s="62"/>
      <c r="AY1090" s="62"/>
      <c r="AZ1090" s="62"/>
      <c r="BA1090" s="62"/>
      <c r="BB1090" s="67"/>
      <c r="BC1090" s="223"/>
      <c r="BD1090" s="62"/>
      <c r="BE1090" s="62"/>
      <c r="BF1090" s="62"/>
      <c r="BG1090" s="62"/>
      <c r="BH1090" s="62"/>
      <c r="BI1090" s="62"/>
      <c r="BJ1090" s="62"/>
      <c r="BK1090" s="60"/>
      <c r="BL1090" s="60"/>
      <c r="BM1090" s="60"/>
      <c r="BN1090" s="61"/>
      <c r="BO1090" s="219"/>
      <c r="BP1090" s="60"/>
      <c r="BQ1090" s="60"/>
      <c r="BR1090" s="60"/>
      <c r="BS1090" s="60"/>
      <c r="BT1090" s="60"/>
      <c r="BU1090" s="60"/>
      <c r="BV1090" s="60"/>
      <c r="BW1090" s="60"/>
      <c r="BX1090" s="60"/>
      <c r="BY1090" s="60"/>
      <c r="BZ1090" s="61"/>
      <c r="CA1090" s="219"/>
      <c r="CB1090" s="60"/>
      <c r="CC1090" s="60"/>
      <c r="CD1090" s="60"/>
      <c r="CE1090" s="60"/>
      <c r="CF1090" s="60"/>
      <c r="CG1090" s="60"/>
      <c r="CH1090" s="60"/>
      <c r="CI1090" s="60"/>
      <c r="CJ1090" s="60"/>
      <c r="CK1090" s="60"/>
      <c r="CL1090" s="61"/>
    </row>
    <row r="1091" spans="1:90" x14ac:dyDescent="0.3">
      <c r="A1091" s="610"/>
      <c r="B1091" s="305"/>
      <c r="C1091" s="62" t="s">
        <v>279</v>
      </c>
      <c r="D1091" s="60"/>
      <c r="E1091" s="67"/>
      <c r="F1091" s="66"/>
      <c r="G1091" s="219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7"/>
      <c r="S1091" s="266"/>
      <c r="T1091" s="267"/>
      <c r="U1091" s="260"/>
      <c r="V1091" s="267"/>
      <c r="W1091" s="260"/>
      <c r="X1091" s="258"/>
      <c r="Y1091" s="267"/>
      <c r="Z1091" s="260"/>
      <c r="AA1091" s="258"/>
      <c r="AB1091" s="258"/>
      <c r="AC1091" s="255"/>
      <c r="AD1091" s="262"/>
      <c r="AE1091" s="283"/>
      <c r="AF1091" s="255"/>
      <c r="AG1091" s="267"/>
      <c r="AH1091" s="260"/>
      <c r="AI1091" s="255"/>
      <c r="AJ1091" s="267"/>
      <c r="AK1091" s="255"/>
      <c r="AL1091" s="255"/>
      <c r="AM1091" s="260"/>
      <c r="AN1091" s="257"/>
      <c r="AO1091" s="255"/>
      <c r="AP1091" s="259"/>
      <c r="AQ1091" s="219"/>
      <c r="AR1091" s="60"/>
      <c r="AS1091" s="60"/>
      <c r="AT1091" s="60"/>
      <c r="AU1091" s="280"/>
      <c r="AV1091" s="280"/>
      <c r="AW1091" s="280"/>
      <c r="AX1091" s="280"/>
      <c r="AY1091" s="280"/>
      <c r="AZ1091" s="280"/>
      <c r="BA1091" s="280"/>
      <c r="BB1091" s="262"/>
      <c r="BC1091" s="219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1"/>
      <c r="BO1091" s="219"/>
      <c r="BP1091" s="60"/>
      <c r="BQ1091" s="60"/>
      <c r="BR1091" s="60"/>
      <c r="BS1091" s="60"/>
      <c r="BT1091" s="60"/>
      <c r="BU1091" s="60"/>
      <c r="BV1091" s="60"/>
      <c r="BW1091" s="60"/>
      <c r="BX1091" s="60"/>
      <c r="BY1091" s="60"/>
      <c r="BZ1091" s="61"/>
      <c r="CA1091" s="219"/>
      <c r="CB1091" s="60"/>
      <c r="CC1091" s="60"/>
      <c r="CD1091" s="60"/>
      <c r="CE1091" s="60"/>
      <c r="CF1091" s="60"/>
      <c r="CG1091" s="60"/>
      <c r="CH1091" s="60"/>
      <c r="CI1091" s="60"/>
      <c r="CJ1091" s="60"/>
      <c r="CK1091" s="60"/>
      <c r="CL1091" s="61"/>
    </row>
    <row r="1092" spans="1:90" x14ac:dyDescent="0.3">
      <c r="A1092" s="610"/>
      <c r="B1092" s="305"/>
      <c r="C1092" s="60"/>
      <c r="D1092" s="60"/>
      <c r="E1092" s="67"/>
      <c r="F1092" s="66"/>
      <c r="G1092" s="219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7"/>
      <c r="S1092" s="284"/>
      <c r="T1092" s="62"/>
      <c r="U1092" s="62"/>
      <c r="V1092" s="62"/>
      <c r="W1092" s="62"/>
      <c r="X1092" s="263"/>
      <c r="Y1092" s="62"/>
      <c r="Z1092" s="62"/>
      <c r="AA1092" s="263"/>
      <c r="AB1092" s="62"/>
      <c r="AC1092" s="62"/>
      <c r="AD1092" s="285"/>
      <c r="AE1092" s="286"/>
      <c r="AF1092" s="255"/>
      <c r="AG1092" s="256"/>
      <c r="AH1092" s="255"/>
      <c r="AI1092" s="255"/>
      <c r="AJ1092" s="256"/>
      <c r="AK1092" s="255"/>
      <c r="AL1092" s="255"/>
      <c r="AM1092" s="255"/>
      <c r="AN1092" s="255"/>
      <c r="AO1092" s="260"/>
      <c r="AP1092" s="270"/>
      <c r="AQ1092" s="287"/>
      <c r="AR1092" s="288"/>
      <c r="AS1092" s="288"/>
      <c r="AT1092" s="288"/>
      <c r="AU1092" s="267"/>
      <c r="AV1092" s="267"/>
      <c r="AW1092" s="280"/>
      <c r="AX1092" s="280"/>
      <c r="AY1092" s="280"/>
      <c r="AZ1092" s="280"/>
      <c r="BA1092" s="280"/>
      <c r="BB1092" s="262"/>
      <c r="BC1092" s="219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1"/>
      <c r="BO1092" s="219"/>
      <c r="BP1092" s="60"/>
      <c r="BQ1092" s="60"/>
      <c r="BR1092" s="60"/>
      <c r="BS1092" s="60"/>
      <c r="BT1092" s="60"/>
      <c r="BU1092" s="60"/>
      <c r="BV1092" s="60"/>
      <c r="BW1092" s="60"/>
      <c r="BX1092" s="60"/>
      <c r="BY1092" s="60"/>
      <c r="BZ1092" s="61"/>
      <c r="CA1092" s="219"/>
      <c r="CB1092" s="60"/>
      <c r="CC1092" s="60"/>
      <c r="CD1092" s="60"/>
      <c r="CE1092" s="60"/>
      <c r="CF1092" s="60"/>
      <c r="CG1092" s="60"/>
      <c r="CH1092" s="60"/>
      <c r="CI1092" s="60"/>
      <c r="CJ1092" s="60"/>
      <c r="CK1092" s="60"/>
      <c r="CL1092" s="61"/>
    </row>
    <row r="1093" spans="1:90" x14ac:dyDescent="0.3">
      <c r="A1093" s="610"/>
      <c r="B1093" s="305"/>
      <c r="C1093" s="60"/>
      <c r="D1093" s="60"/>
      <c r="E1093" s="67"/>
      <c r="F1093" s="66"/>
      <c r="G1093" s="219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7"/>
      <c r="S1093" s="223"/>
      <c r="T1093" s="62"/>
      <c r="U1093" s="62"/>
      <c r="V1093" s="62"/>
      <c r="W1093" s="62"/>
      <c r="X1093" s="62"/>
      <c r="Y1093" s="62"/>
      <c r="Z1093" s="62"/>
      <c r="AA1093" s="62"/>
      <c r="AB1093" s="62"/>
      <c r="AC1093" s="62"/>
      <c r="AD1093" s="67"/>
      <c r="AE1093" s="286"/>
      <c r="AF1093" s="255"/>
      <c r="AG1093" s="256"/>
      <c r="AH1093" s="255"/>
      <c r="AI1093" s="257"/>
      <c r="AJ1093" s="256"/>
      <c r="AK1093" s="255"/>
      <c r="AL1093" s="257"/>
      <c r="AM1093" s="257"/>
      <c r="AN1093" s="257"/>
      <c r="AO1093" s="255"/>
      <c r="AP1093" s="262"/>
      <c r="AQ1093" s="289"/>
      <c r="AR1093" s="290"/>
      <c r="AS1093" s="290"/>
      <c r="AT1093" s="291"/>
      <c r="AU1093" s="280"/>
      <c r="AV1093" s="280"/>
      <c r="AW1093" s="280"/>
      <c r="AX1093" s="280"/>
      <c r="AY1093" s="280"/>
      <c r="AZ1093" s="280"/>
      <c r="BA1093" s="280"/>
      <c r="BB1093" s="262"/>
      <c r="BC1093" s="219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1"/>
      <c r="BO1093" s="219"/>
      <c r="BP1093" s="60"/>
      <c r="BQ1093" s="60"/>
      <c r="BR1093" s="60"/>
      <c r="BS1093" s="60"/>
      <c r="BT1093" s="60"/>
      <c r="BU1093" s="60"/>
      <c r="BV1093" s="60"/>
      <c r="BW1093" s="60"/>
      <c r="BX1093" s="60"/>
      <c r="BY1093" s="60"/>
      <c r="BZ1093" s="61"/>
      <c r="CA1093" s="219"/>
      <c r="CB1093" s="60"/>
      <c r="CC1093" s="60"/>
      <c r="CD1093" s="60"/>
      <c r="CE1093" s="60"/>
      <c r="CF1093" s="60"/>
      <c r="CG1093" s="60"/>
      <c r="CH1093" s="60"/>
      <c r="CI1093" s="60"/>
      <c r="CJ1093" s="60"/>
      <c r="CK1093" s="60"/>
      <c r="CL1093" s="61"/>
    </row>
    <row r="1094" spans="1:90" x14ac:dyDescent="0.3">
      <c r="A1094" s="610"/>
      <c r="B1094" s="305"/>
      <c r="C1094" s="60"/>
      <c r="D1094" s="60"/>
      <c r="E1094" s="67"/>
      <c r="F1094" s="66"/>
      <c r="G1094" s="219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7"/>
      <c r="S1094" s="223"/>
      <c r="T1094" s="62"/>
      <c r="U1094" s="62"/>
      <c r="V1094" s="62"/>
      <c r="W1094" s="62"/>
      <c r="X1094" s="62"/>
      <c r="Y1094" s="62"/>
      <c r="Z1094" s="62"/>
      <c r="AA1094" s="62"/>
      <c r="AB1094" s="62"/>
      <c r="AC1094" s="62"/>
      <c r="AD1094" s="67"/>
      <c r="AE1094" s="223"/>
      <c r="AF1094" s="62"/>
      <c r="AG1094" s="62"/>
      <c r="AH1094" s="62"/>
      <c r="AI1094" s="263"/>
      <c r="AJ1094" s="62"/>
      <c r="AK1094" s="62"/>
      <c r="AL1094" s="263"/>
      <c r="AM1094" s="62"/>
      <c r="AN1094" s="62"/>
      <c r="AO1094" s="263"/>
      <c r="AP1094" s="264"/>
      <c r="AQ1094" s="255"/>
      <c r="AR1094" s="255"/>
      <c r="AS1094" s="255"/>
      <c r="AT1094" s="255"/>
      <c r="AU1094" s="60"/>
      <c r="AV1094" s="60"/>
      <c r="AW1094" s="60"/>
      <c r="AX1094" s="60"/>
      <c r="AY1094" s="60"/>
      <c r="AZ1094" s="60"/>
      <c r="BA1094" s="60"/>
      <c r="BB1094" s="61"/>
      <c r="BC1094" s="219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1"/>
      <c r="BO1094" s="219"/>
      <c r="BP1094" s="60"/>
      <c r="BQ1094" s="60"/>
      <c r="BR1094" s="60"/>
      <c r="BS1094" s="60"/>
      <c r="BT1094" s="60"/>
      <c r="BU1094" s="60"/>
      <c r="BV1094" s="60"/>
      <c r="BW1094" s="60"/>
      <c r="BX1094" s="60"/>
      <c r="BY1094" s="60"/>
      <c r="BZ1094" s="61"/>
      <c r="CA1094" s="219"/>
      <c r="CB1094" s="60"/>
      <c r="CC1094" s="60"/>
      <c r="CD1094" s="60"/>
      <c r="CE1094" s="60"/>
      <c r="CF1094" s="60"/>
      <c r="CG1094" s="60"/>
      <c r="CH1094" s="60"/>
      <c r="CI1094" s="60"/>
      <c r="CJ1094" s="60"/>
      <c r="CK1094" s="60"/>
      <c r="CL1094" s="61"/>
    </row>
    <row r="1095" spans="1:90" x14ac:dyDescent="0.3">
      <c r="A1095" s="610"/>
      <c r="B1095" s="305"/>
      <c r="C1095" s="60"/>
      <c r="D1095" s="60"/>
      <c r="E1095" s="67"/>
      <c r="F1095" s="66"/>
      <c r="G1095" s="219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1"/>
      <c r="S1095" s="219"/>
      <c r="T1095" s="60"/>
      <c r="U1095" s="60"/>
      <c r="V1095" s="60"/>
      <c r="W1095" s="60"/>
      <c r="X1095" s="62"/>
      <c r="Y1095" s="62"/>
      <c r="Z1095" s="62"/>
      <c r="AA1095" s="62"/>
      <c r="AB1095" s="62"/>
      <c r="AC1095" s="62"/>
      <c r="AD1095" s="67"/>
      <c r="AE1095" s="223"/>
      <c r="AF1095" s="62"/>
      <c r="AG1095" s="62"/>
      <c r="AH1095" s="62"/>
      <c r="AI1095" s="62"/>
      <c r="AJ1095" s="62"/>
      <c r="AK1095" s="62"/>
      <c r="AL1095" s="62"/>
      <c r="AM1095" s="62"/>
      <c r="AN1095" s="62"/>
      <c r="AO1095" s="62"/>
      <c r="AP1095" s="67"/>
      <c r="AQ1095" s="289"/>
      <c r="AR1095" s="290"/>
      <c r="AS1095" s="255"/>
      <c r="AT1095" s="260"/>
      <c r="AU1095" s="288"/>
      <c r="AV1095" s="60"/>
      <c r="AW1095" s="60"/>
      <c r="AX1095" s="60"/>
      <c r="AY1095" s="60"/>
      <c r="AZ1095" s="60"/>
      <c r="BA1095" s="60"/>
      <c r="BB1095" s="61"/>
      <c r="BC1095" s="219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1"/>
      <c r="BO1095" s="219"/>
      <c r="BP1095" s="60"/>
      <c r="BQ1095" s="60"/>
      <c r="BR1095" s="60"/>
      <c r="BS1095" s="60"/>
      <c r="BT1095" s="60"/>
      <c r="BU1095" s="60"/>
      <c r="BV1095" s="60"/>
      <c r="BW1095" s="60"/>
      <c r="BX1095" s="60"/>
      <c r="BY1095" s="60"/>
      <c r="BZ1095" s="61"/>
      <c r="CA1095" s="219"/>
      <c r="CB1095" s="60"/>
      <c r="CC1095" s="60"/>
      <c r="CD1095" s="60"/>
      <c r="CE1095" s="60"/>
      <c r="CF1095" s="60"/>
      <c r="CG1095" s="60"/>
      <c r="CH1095" s="60"/>
      <c r="CI1095" s="60"/>
      <c r="CJ1095" s="60"/>
      <c r="CK1095" s="60"/>
      <c r="CL1095" s="61"/>
    </row>
    <row r="1096" spans="1:90" ht="15" thickBot="1" x14ac:dyDescent="0.35">
      <c r="A1096" s="611"/>
      <c r="B1096" s="306"/>
      <c r="C1096" s="58"/>
      <c r="D1096" s="58"/>
      <c r="E1096" s="171" t="s">
        <v>160</v>
      </c>
      <c r="F1096" s="47">
        <f>SUM(F1082:F1095)</f>
        <v>25875000</v>
      </c>
      <c r="G1096" s="22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9"/>
      <c r="S1096" s="22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9"/>
      <c r="AE1096" s="22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9"/>
      <c r="AQ1096" s="292"/>
      <c r="AR1096" s="293"/>
      <c r="AS1096" s="294"/>
      <c r="AT1096" s="294"/>
      <c r="AU1096" s="58"/>
      <c r="AV1096" s="58"/>
      <c r="AW1096" s="58"/>
      <c r="AX1096" s="58"/>
      <c r="AY1096" s="58"/>
      <c r="AZ1096" s="58"/>
      <c r="BA1096" s="58"/>
      <c r="BB1096" s="59"/>
      <c r="BC1096" s="228"/>
      <c r="BD1096" s="58"/>
      <c r="BE1096" s="58"/>
      <c r="BF1096" s="58"/>
      <c r="BG1096" s="58"/>
      <c r="BH1096" s="58"/>
      <c r="BI1096" s="58"/>
      <c r="BJ1096" s="58"/>
      <c r="BK1096" s="58"/>
      <c r="BL1096" s="58"/>
      <c r="BM1096" s="58"/>
      <c r="BN1096" s="59"/>
      <c r="BO1096" s="228"/>
      <c r="BP1096" s="58"/>
      <c r="BQ1096" s="58"/>
      <c r="BR1096" s="58"/>
      <c r="BS1096" s="58"/>
      <c r="BT1096" s="58"/>
      <c r="BU1096" s="58"/>
      <c r="BV1096" s="58"/>
      <c r="BW1096" s="58"/>
      <c r="BX1096" s="58"/>
      <c r="BY1096" s="58"/>
      <c r="BZ1096" s="59"/>
      <c r="CA1096" s="228"/>
      <c r="CB1096" s="58"/>
      <c r="CC1096" s="58"/>
      <c r="CD1096" s="58"/>
      <c r="CE1096" s="58"/>
      <c r="CF1096" s="58"/>
      <c r="CG1096" s="58"/>
      <c r="CH1096" s="58"/>
      <c r="CI1096" s="58"/>
      <c r="CJ1096" s="58"/>
      <c r="CK1096" s="58"/>
      <c r="CL1096" s="59"/>
    </row>
    <row r="1097" spans="1:90" ht="15" thickBot="1" x14ac:dyDescent="0.35">
      <c r="A1097" s="245"/>
      <c r="B1097" s="308"/>
      <c r="C1097" s="218"/>
      <c r="D1097" s="309"/>
      <c r="E1097" s="309"/>
      <c r="F1097" s="325" t="s">
        <v>153</v>
      </c>
      <c r="G1097" s="598">
        <v>2021</v>
      </c>
      <c r="H1097" s="599"/>
      <c r="I1097" s="599"/>
      <c r="J1097" s="599"/>
      <c r="K1097" s="599"/>
      <c r="L1097" s="599"/>
      <c r="M1097" s="599"/>
      <c r="N1097" s="599"/>
      <c r="O1097" s="599"/>
      <c r="P1097" s="599"/>
      <c r="Q1097" s="599"/>
      <c r="R1097" s="600"/>
      <c r="S1097" s="598">
        <v>2022</v>
      </c>
      <c r="T1097" s="599"/>
      <c r="U1097" s="599"/>
      <c r="V1097" s="599"/>
      <c r="W1097" s="599"/>
      <c r="X1097" s="599"/>
      <c r="Y1097" s="599"/>
      <c r="Z1097" s="599"/>
      <c r="AA1097" s="599"/>
      <c r="AB1097" s="599"/>
      <c r="AC1097" s="599"/>
      <c r="AD1097" s="600"/>
      <c r="AE1097" s="598">
        <v>2023</v>
      </c>
      <c r="AF1097" s="599"/>
      <c r="AG1097" s="599"/>
      <c r="AH1097" s="599"/>
      <c r="AI1097" s="599"/>
      <c r="AJ1097" s="599"/>
      <c r="AK1097" s="599"/>
      <c r="AL1097" s="599"/>
      <c r="AM1097" s="599"/>
      <c r="AN1097" s="599"/>
      <c r="AO1097" s="599"/>
      <c r="AP1097" s="600"/>
      <c r="AQ1097" s="598">
        <v>2024</v>
      </c>
      <c r="AR1097" s="599"/>
      <c r="AS1097" s="599"/>
      <c r="AT1097" s="599"/>
      <c r="AU1097" s="599"/>
      <c r="AV1097" s="599"/>
      <c r="AW1097" s="599"/>
      <c r="AX1097" s="599"/>
      <c r="AY1097" s="599"/>
      <c r="AZ1097" s="599"/>
      <c r="BA1097" s="599"/>
      <c r="BB1097" s="600"/>
      <c r="BC1097" s="598">
        <v>2025</v>
      </c>
      <c r="BD1097" s="599"/>
      <c r="BE1097" s="599"/>
      <c r="BF1097" s="599"/>
      <c r="BG1097" s="599"/>
      <c r="BH1097" s="599"/>
      <c r="BI1097" s="599"/>
      <c r="BJ1097" s="599"/>
      <c r="BK1097" s="599"/>
      <c r="BL1097" s="599"/>
      <c r="BM1097" s="599"/>
      <c r="BN1097" s="600"/>
      <c r="BO1097" s="598">
        <v>2026</v>
      </c>
      <c r="BP1097" s="599"/>
      <c r="BQ1097" s="599"/>
      <c r="BR1097" s="599"/>
      <c r="BS1097" s="599"/>
      <c r="BT1097" s="599"/>
      <c r="BU1097" s="599"/>
      <c r="BV1097" s="599"/>
      <c r="BW1097" s="599"/>
      <c r="BX1097" s="599"/>
      <c r="BY1097" s="599"/>
      <c r="BZ1097" s="600"/>
      <c r="CA1097" s="598">
        <v>2027</v>
      </c>
      <c r="CB1097" s="599"/>
      <c r="CC1097" s="599"/>
      <c r="CD1097" s="599"/>
      <c r="CE1097" s="599"/>
      <c r="CF1097" s="599"/>
      <c r="CG1097" s="599"/>
      <c r="CH1097" s="599"/>
      <c r="CI1097" s="599"/>
      <c r="CJ1097" s="599"/>
      <c r="CK1097" s="599"/>
      <c r="CL1097" s="600"/>
    </row>
    <row r="1098" spans="1:90" ht="15" thickBot="1" x14ac:dyDescent="0.35">
      <c r="A1098" s="245"/>
      <c r="B1098" s="307" t="s">
        <v>155</v>
      </c>
      <c r="C1098" s="309" t="s">
        <v>154</v>
      </c>
      <c r="D1098" s="309"/>
      <c r="E1098" s="309"/>
      <c r="F1098" s="326"/>
      <c r="G1098" s="316">
        <v>1</v>
      </c>
      <c r="H1098" s="317">
        <v>2</v>
      </c>
      <c r="I1098" s="317">
        <v>3</v>
      </c>
      <c r="J1098" s="317">
        <v>4</v>
      </c>
      <c r="K1098" s="317">
        <v>5</v>
      </c>
      <c r="L1098" s="317">
        <v>6</v>
      </c>
      <c r="M1098" s="317">
        <v>7</v>
      </c>
      <c r="N1098" s="317">
        <v>8</v>
      </c>
      <c r="O1098" s="317">
        <v>9</v>
      </c>
      <c r="P1098" s="317">
        <v>10</v>
      </c>
      <c r="Q1098" s="317">
        <v>11</v>
      </c>
      <c r="R1098" s="318">
        <v>12</v>
      </c>
      <c r="S1098" s="316">
        <v>1</v>
      </c>
      <c r="T1098" s="317">
        <v>2</v>
      </c>
      <c r="U1098" s="317">
        <v>3</v>
      </c>
      <c r="V1098" s="317">
        <v>4</v>
      </c>
      <c r="W1098" s="317">
        <v>5</v>
      </c>
      <c r="X1098" s="317">
        <v>6</v>
      </c>
      <c r="Y1098" s="317">
        <v>7</v>
      </c>
      <c r="Z1098" s="317">
        <v>8</v>
      </c>
      <c r="AA1098" s="317">
        <v>9</v>
      </c>
      <c r="AB1098" s="317">
        <v>10</v>
      </c>
      <c r="AC1098" s="317">
        <v>11</v>
      </c>
      <c r="AD1098" s="318">
        <v>12</v>
      </c>
      <c r="AE1098" s="316">
        <v>1</v>
      </c>
      <c r="AF1098" s="317">
        <v>2</v>
      </c>
      <c r="AG1098" s="317">
        <v>3</v>
      </c>
      <c r="AH1098" s="317">
        <v>4</v>
      </c>
      <c r="AI1098" s="317">
        <v>5</v>
      </c>
      <c r="AJ1098" s="317">
        <v>6</v>
      </c>
      <c r="AK1098" s="317">
        <v>7</v>
      </c>
      <c r="AL1098" s="317">
        <v>8</v>
      </c>
      <c r="AM1098" s="317">
        <v>9</v>
      </c>
      <c r="AN1098" s="317">
        <v>10</v>
      </c>
      <c r="AO1098" s="317">
        <v>11</v>
      </c>
      <c r="AP1098" s="318">
        <v>12</v>
      </c>
      <c r="AQ1098" s="316">
        <v>1</v>
      </c>
      <c r="AR1098" s="317">
        <v>2</v>
      </c>
      <c r="AS1098" s="317">
        <v>3</v>
      </c>
      <c r="AT1098" s="317">
        <v>4</v>
      </c>
      <c r="AU1098" s="317">
        <v>5</v>
      </c>
      <c r="AV1098" s="317">
        <v>6</v>
      </c>
      <c r="AW1098" s="317">
        <v>7</v>
      </c>
      <c r="AX1098" s="317">
        <v>8</v>
      </c>
      <c r="AY1098" s="317">
        <v>9</v>
      </c>
      <c r="AZ1098" s="317">
        <v>10</v>
      </c>
      <c r="BA1098" s="317">
        <v>11</v>
      </c>
      <c r="BB1098" s="318">
        <v>12</v>
      </c>
      <c r="BC1098" s="316">
        <v>1</v>
      </c>
      <c r="BD1098" s="317">
        <v>2</v>
      </c>
      <c r="BE1098" s="317">
        <v>3</v>
      </c>
      <c r="BF1098" s="317">
        <v>4</v>
      </c>
      <c r="BG1098" s="317">
        <v>5</v>
      </c>
      <c r="BH1098" s="317">
        <v>6</v>
      </c>
      <c r="BI1098" s="317">
        <v>7</v>
      </c>
      <c r="BJ1098" s="317">
        <v>8</v>
      </c>
      <c r="BK1098" s="317">
        <v>9</v>
      </c>
      <c r="BL1098" s="317">
        <v>10</v>
      </c>
      <c r="BM1098" s="317">
        <v>11</v>
      </c>
      <c r="BN1098" s="318">
        <v>12</v>
      </c>
      <c r="BO1098" s="316">
        <v>1</v>
      </c>
      <c r="BP1098" s="317">
        <v>2</v>
      </c>
      <c r="BQ1098" s="317">
        <v>3</v>
      </c>
      <c r="BR1098" s="317">
        <v>4</v>
      </c>
      <c r="BS1098" s="317">
        <v>5</v>
      </c>
      <c r="BT1098" s="317">
        <v>6</v>
      </c>
      <c r="BU1098" s="317">
        <v>7</v>
      </c>
      <c r="BV1098" s="317">
        <v>8</v>
      </c>
      <c r="BW1098" s="317">
        <v>9</v>
      </c>
      <c r="BX1098" s="317">
        <v>10</v>
      </c>
      <c r="BY1098" s="317">
        <v>11</v>
      </c>
      <c r="BZ1098" s="318">
        <v>12</v>
      </c>
      <c r="CA1098" s="316">
        <v>1</v>
      </c>
      <c r="CB1098" s="317">
        <v>2</v>
      </c>
      <c r="CC1098" s="317">
        <v>3</v>
      </c>
      <c r="CD1098" s="317">
        <v>4</v>
      </c>
      <c r="CE1098" s="317">
        <v>5</v>
      </c>
      <c r="CF1098" s="317">
        <v>6</v>
      </c>
      <c r="CG1098" s="317">
        <v>7</v>
      </c>
      <c r="CH1098" s="317">
        <v>8</v>
      </c>
      <c r="CI1098" s="317">
        <v>9</v>
      </c>
      <c r="CJ1098" s="317">
        <v>10</v>
      </c>
      <c r="CK1098" s="317">
        <v>11</v>
      </c>
      <c r="CL1098" s="318">
        <v>12</v>
      </c>
    </row>
    <row r="1099" spans="1:90" x14ac:dyDescent="0.3">
      <c r="A1099" s="609" t="s">
        <v>476</v>
      </c>
      <c r="B1099" s="332" t="s">
        <v>531</v>
      </c>
      <c r="C1099" s="311" t="s">
        <v>532</v>
      </c>
      <c r="D1099" s="311" t="s">
        <v>112</v>
      </c>
      <c r="E1099" s="311"/>
      <c r="F1099" s="325"/>
      <c r="G1099" s="310"/>
      <c r="H1099" s="311"/>
      <c r="I1099" s="311"/>
      <c r="J1099" s="311"/>
      <c r="K1099" s="311"/>
      <c r="L1099" s="311"/>
      <c r="M1099" s="311"/>
      <c r="N1099" s="311"/>
      <c r="O1099" s="311"/>
      <c r="P1099" s="311"/>
      <c r="Q1099" s="311"/>
      <c r="R1099" s="312"/>
      <c r="S1099" s="310"/>
      <c r="T1099" s="311"/>
      <c r="U1099" s="311"/>
      <c r="V1099" s="311"/>
      <c r="W1099" s="311"/>
      <c r="X1099" s="311"/>
      <c r="Y1099" s="311"/>
      <c r="Z1099" s="311"/>
      <c r="AA1099" s="311"/>
      <c r="AB1099" s="311"/>
      <c r="AC1099" s="311"/>
      <c r="AD1099" s="312"/>
      <c r="AE1099" s="310"/>
      <c r="AF1099" s="311"/>
      <c r="AG1099" s="311"/>
      <c r="AH1099" s="311"/>
      <c r="AI1099" s="311"/>
      <c r="AJ1099" s="311"/>
      <c r="AK1099" s="311"/>
      <c r="AL1099" s="311"/>
      <c r="AM1099" s="311"/>
      <c r="AN1099" s="311"/>
      <c r="AO1099" s="311"/>
      <c r="AP1099" s="312"/>
      <c r="AQ1099" s="310"/>
      <c r="AR1099" s="311"/>
      <c r="AS1099" s="311"/>
      <c r="AT1099" s="311"/>
      <c r="AU1099" s="311"/>
      <c r="AV1099" s="311"/>
      <c r="AW1099" s="311"/>
      <c r="AX1099" s="311"/>
      <c r="AY1099" s="311"/>
      <c r="AZ1099" s="311"/>
      <c r="BA1099" s="311"/>
      <c r="BB1099" s="312"/>
      <c r="BC1099" s="310"/>
      <c r="BD1099" s="311"/>
      <c r="BE1099" s="311"/>
      <c r="BF1099" s="311"/>
      <c r="BG1099" s="311"/>
      <c r="BH1099" s="311"/>
      <c r="BI1099" s="311"/>
      <c r="BJ1099" s="311"/>
      <c r="BK1099" s="311"/>
      <c r="BL1099" s="311"/>
      <c r="BM1099" s="311"/>
      <c r="BN1099" s="312"/>
      <c r="BO1099" s="310"/>
      <c r="BP1099" s="311"/>
      <c r="BQ1099" s="311"/>
      <c r="BR1099" s="311"/>
      <c r="BS1099" s="311"/>
      <c r="BT1099" s="311"/>
      <c r="BU1099" s="311"/>
      <c r="BV1099" s="311"/>
      <c r="BW1099" s="311"/>
      <c r="BX1099" s="311"/>
      <c r="BY1099" s="311"/>
      <c r="BZ1099" s="312"/>
      <c r="CA1099" s="310"/>
      <c r="CB1099" s="311"/>
      <c r="CC1099" s="311"/>
      <c r="CD1099" s="311"/>
      <c r="CE1099" s="311"/>
      <c r="CF1099" s="311"/>
      <c r="CG1099" s="311"/>
      <c r="CH1099" s="311"/>
      <c r="CI1099" s="311"/>
      <c r="CJ1099" s="311"/>
      <c r="CK1099" s="311"/>
      <c r="CL1099" s="312"/>
    </row>
    <row r="1100" spans="1:90" x14ac:dyDescent="0.3">
      <c r="A1100" s="610"/>
      <c r="B1100" s="333"/>
      <c r="C1100" s="317"/>
      <c r="D1100" s="317" t="s">
        <v>533</v>
      </c>
      <c r="E1100" s="318" t="s">
        <v>534</v>
      </c>
      <c r="F1100" s="318"/>
      <c r="G1100" s="316"/>
      <c r="H1100" s="317"/>
      <c r="I1100" s="317"/>
      <c r="J1100" s="319"/>
      <c r="K1100" s="319"/>
      <c r="L1100" s="319"/>
      <c r="M1100" s="319"/>
      <c r="N1100" s="319"/>
      <c r="O1100" s="319"/>
      <c r="P1100" s="319"/>
      <c r="Q1100" s="319"/>
      <c r="R1100" s="329"/>
      <c r="S1100" s="322"/>
      <c r="T1100" s="320"/>
      <c r="U1100" s="320"/>
      <c r="V1100" s="319"/>
      <c r="W1100" s="319"/>
      <c r="X1100" s="319"/>
      <c r="Y1100" s="319"/>
      <c r="Z1100" s="319"/>
      <c r="AA1100" s="319"/>
      <c r="AB1100" s="319"/>
      <c r="AC1100" s="319"/>
      <c r="AD1100" s="318"/>
      <c r="AE1100" s="316"/>
      <c r="AF1100" s="317"/>
      <c r="AG1100" s="317"/>
      <c r="AH1100" s="317"/>
      <c r="AI1100" s="317"/>
      <c r="AJ1100" s="317"/>
      <c r="AK1100" s="317"/>
      <c r="AL1100" s="317"/>
      <c r="AM1100" s="317"/>
      <c r="AN1100" s="317"/>
      <c r="AO1100" s="317"/>
      <c r="AP1100" s="318"/>
      <c r="AQ1100" s="316"/>
      <c r="AR1100" s="317"/>
      <c r="AS1100" s="317"/>
      <c r="AT1100" s="317"/>
      <c r="AU1100" s="317"/>
      <c r="AV1100" s="317"/>
      <c r="AW1100" s="317"/>
      <c r="AX1100" s="317"/>
      <c r="AY1100" s="317"/>
      <c r="AZ1100" s="317"/>
      <c r="BA1100" s="317"/>
      <c r="BB1100" s="318"/>
      <c r="BC1100" s="316"/>
      <c r="BD1100" s="317"/>
      <c r="BE1100" s="317"/>
      <c r="BF1100" s="317"/>
      <c r="BG1100" s="317"/>
      <c r="BH1100" s="317"/>
      <c r="BI1100" s="317"/>
      <c r="BJ1100" s="317"/>
      <c r="BK1100" s="317"/>
      <c r="BL1100" s="317"/>
      <c r="BM1100" s="317"/>
      <c r="BN1100" s="318"/>
      <c r="BO1100" s="316"/>
      <c r="BP1100" s="317"/>
      <c r="BQ1100" s="317"/>
      <c r="BR1100" s="317"/>
      <c r="BS1100" s="317"/>
      <c r="BT1100" s="317"/>
      <c r="BU1100" s="317"/>
      <c r="BV1100" s="317"/>
      <c r="BW1100" s="317"/>
      <c r="BX1100" s="317"/>
      <c r="BY1100" s="317"/>
      <c r="BZ1100" s="318"/>
      <c r="CA1100" s="316"/>
      <c r="CB1100" s="317"/>
      <c r="CC1100" s="317"/>
      <c r="CD1100" s="317"/>
      <c r="CE1100" s="317"/>
      <c r="CF1100" s="317"/>
      <c r="CG1100" s="317"/>
      <c r="CH1100" s="317"/>
      <c r="CI1100" s="317"/>
      <c r="CJ1100" s="317"/>
      <c r="CK1100" s="317"/>
      <c r="CL1100" s="318"/>
    </row>
    <row r="1101" spans="1:90" x14ac:dyDescent="0.3">
      <c r="A1101" s="610"/>
      <c r="B1101" s="333"/>
      <c r="C1101" s="317"/>
      <c r="D1101" s="317"/>
      <c r="E1101" s="317" t="s">
        <v>535</v>
      </c>
      <c r="F1101" s="326">
        <v>500000</v>
      </c>
      <c r="G1101" s="316"/>
      <c r="H1101" s="317"/>
      <c r="I1101" s="317"/>
      <c r="J1101" s="317"/>
      <c r="K1101" s="317"/>
      <c r="L1101" s="319"/>
      <c r="M1101" s="319"/>
      <c r="N1101" s="319"/>
      <c r="O1101" s="319"/>
      <c r="P1101" s="319"/>
      <c r="Q1101" s="319"/>
      <c r="R1101" s="329"/>
      <c r="S1101" s="324"/>
      <c r="T1101" s="319"/>
      <c r="U1101" s="319"/>
      <c r="V1101" s="320"/>
      <c r="W1101" s="320"/>
      <c r="X1101" s="320"/>
      <c r="Y1101" s="320"/>
      <c r="Z1101" s="320"/>
      <c r="AA1101" s="319"/>
      <c r="AB1101" s="319"/>
      <c r="AC1101" s="319"/>
      <c r="AD1101" s="318"/>
      <c r="AE1101" s="316"/>
      <c r="AF1101" s="317"/>
      <c r="AG1101" s="317"/>
      <c r="AH1101" s="317"/>
      <c r="AI1101" s="317"/>
      <c r="AJ1101" s="317"/>
      <c r="AK1101" s="317"/>
      <c r="AL1101" s="317"/>
      <c r="AM1101" s="317"/>
      <c r="AN1101" s="317"/>
      <c r="AO1101" s="317"/>
      <c r="AP1101" s="318"/>
      <c r="AQ1101" s="316"/>
      <c r="AR1101" s="317"/>
      <c r="AS1101" s="317"/>
      <c r="AT1101" s="317"/>
      <c r="AU1101" s="317"/>
      <c r="AV1101" s="317"/>
      <c r="AW1101" s="317"/>
      <c r="AX1101" s="317"/>
      <c r="AY1101" s="317"/>
      <c r="AZ1101" s="317"/>
      <c r="BA1101" s="317"/>
      <c r="BB1101" s="318"/>
      <c r="BC1101" s="316"/>
      <c r="BD1101" s="317"/>
      <c r="BE1101" s="317"/>
      <c r="BF1101" s="317"/>
      <c r="BG1101" s="317"/>
      <c r="BH1101" s="317"/>
      <c r="BI1101" s="317"/>
      <c r="BJ1101" s="317"/>
      <c r="BK1101" s="317"/>
      <c r="BL1101" s="317"/>
      <c r="BM1101" s="317"/>
      <c r="BN1101" s="318"/>
      <c r="BO1101" s="316"/>
      <c r="BP1101" s="317"/>
      <c r="BQ1101" s="317"/>
      <c r="BR1101" s="317"/>
      <c r="BS1101" s="317"/>
      <c r="BT1101" s="317"/>
      <c r="BU1101" s="317"/>
      <c r="BV1101" s="317"/>
      <c r="BW1101" s="317"/>
      <c r="BX1101" s="317"/>
      <c r="BY1101" s="317"/>
      <c r="BZ1101" s="318"/>
      <c r="CA1101" s="316"/>
      <c r="CB1101" s="317"/>
      <c r="CC1101" s="317"/>
      <c r="CD1101" s="317"/>
      <c r="CE1101" s="317"/>
      <c r="CF1101" s="317"/>
      <c r="CG1101" s="317"/>
      <c r="CH1101" s="317"/>
      <c r="CI1101" s="317"/>
      <c r="CJ1101" s="317"/>
      <c r="CK1101" s="317"/>
      <c r="CL1101" s="318"/>
    </row>
    <row r="1102" spans="1:90" x14ac:dyDescent="0.3">
      <c r="A1102" s="610"/>
      <c r="B1102" s="333"/>
      <c r="C1102" s="317"/>
      <c r="D1102" s="317" t="s">
        <v>536</v>
      </c>
      <c r="E1102" s="317" t="s">
        <v>537</v>
      </c>
      <c r="F1102" s="326">
        <v>400000</v>
      </c>
      <c r="G1102" s="316"/>
      <c r="H1102" s="317"/>
      <c r="I1102" s="317"/>
      <c r="J1102" s="317"/>
      <c r="K1102" s="317"/>
      <c r="L1102" s="317"/>
      <c r="M1102" s="317"/>
      <c r="N1102" s="317"/>
      <c r="O1102" s="319"/>
      <c r="P1102" s="319"/>
      <c r="Q1102" s="319"/>
      <c r="R1102" s="321"/>
      <c r="S1102" s="322"/>
      <c r="T1102" s="320"/>
      <c r="U1102" s="320"/>
      <c r="V1102" s="320"/>
      <c r="W1102" s="320"/>
      <c r="X1102" s="320"/>
      <c r="Y1102" s="319"/>
      <c r="Z1102" s="319"/>
      <c r="AA1102" s="319"/>
      <c r="AB1102" s="319"/>
      <c r="AC1102" s="319"/>
      <c r="AD1102" s="318"/>
      <c r="AE1102" s="316"/>
      <c r="AF1102" s="317"/>
      <c r="AG1102" s="317"/>
      <c r="AH1102" s="317"/>
      <c r="AI1102" s="317"/>
      <c r="AJ1102" s="317"/>
      <c r="AK1102" s="317"/>
      <c r="AL1102" s="317"/>
      <c r="AM1102" s="317"/>
      <c r="AN1102" s="317"/>
      <c r="AO1102" s="317"/>
      <c r="AP1102" s="318"/>
      <c r="AQ1102" s="316"/>
      <c r="AR1102" s="317"/>
      <c r="AS1102" s="317"/>
      <c r="AT1102" s="317"/>
      <c r="AU1102" s="317"/>
      <c r="AV1102" s="317"/>
      <c r="AW1102" s="317"/>
      <c r="AX1102" s="317"/>
      <c r="AY1102" s="317"/>
      <c r="AZ1102" s="317"/>
      <c r="BA1102" s="317"/>
      <c r="BB1102" s="318"/>
      <c r="BC1102" s="316"/>
      <c r="BD1102" s="317"/>
      <c r="BE1102" s="317"/>
      <c r="BF1102" s="317"/>
      <c r="BG1102" s="317"/>
      <c r="BH1102" s="317"/>
      <c r="BI1102" s="317"/>
      <c r="BJ1102" s="317"/>
      <c r="BK1102" s="317"/>
      <c r="BL1102" s="317"/>
      <c r="BM1102" s="317"/>
      <c r="BN1102" s="318"/>
      <c r="BO1102" s="316"/>
      <c r="BP1102" s="317"/>
      <c r="BQ1102" s="317"/>
      <c r="BR1102" s="317"/>
      <c r="BS1102" s="317"/>
      <c r="BT1102" s="317"/>
      <c r="BU1102" s="317"/>
      <c r="BV1102" s="317"/>
      <c r="BW1102" s="317"/>
      <c r="BX1102" s="317"/>
      <c r="BY1102" s="317"/>
      <c r="BZ1102" s="318"/>
      <c r="CA1102" s="316"/>
      <c r="CB1102" s="317"/>
      <c r="CC1102" s="317"/>
      <c r="CD1102" s="317"/>
      <c r="CE1102" s="317"/>
      <c r="CF1102" s="317"/>
      <c r="CG1102" s="317"/>
      <c r="CH1102" s="317"/>
      <c r="CI1102" s="317"/>
      <c r="CJ1102" s="317"/>
      <c r="CK1102" s="317"/>
      <c r="CL1102" s="318"/>
    </row>
    <row r="1103" spans="1:90" x14ac:dyDescent="0.3">
      <c r="A1103" s="610"/>
      <c r="B1103" s="333"/>
      <c r="C1103" s="317"/>
      <c r="D1103" s="319" t="s">
        <v>538</v>
      </c>
      <c r="E1103" s="319" t="s">
        <v>539</v>
      </c>
      <c r="F1103" s="326"/>
      <c r="G1103" s="316"/>
      <c r="H1103" s="317"/>
      <c r="I1103" s="317"/>
      <c r="J1103" s="317"/>
      <c r="K1103" s="317"/>
      <c r="L1103" s="317"/>
      <c r="M1103" s="317"/>
      <c r="N1103" s="317"/>
      <c r="O1103" s="317"/>
      <c r="P1103" s="317"/>
      <c r="Q1103" s="317"/>
      <c r="R1103" s="329"/>
      <c r="S1103" s="324"/>
      <c r="T1103" s="319"/>
      <c r="U1103" s="319"/>
      <c r="V1103" s="319"/>
      <c r="W1103" s="319"/>
      <c r="X1103" s="319"/>
      <c r="Y1103" s="319"/>
      <c r="Z1103" s="320"/>
      <c r="AA1103" s="320"/>
      <c r="AB1103" s="320"/>
      <c r="AC1103" s="320"/>
      <c r="AD1103" s="321"/>
      <c r="AE1103" s="316"/>
      <c r="AF1103" s="317"/>
      <c r="AG1103" s="317"/>
      <c r="AH1103" s="317"/>
      <c r="AI1103" s="317"/>
      <c r="AJ1103" s="317"/>
      <c r="AK1103" s="317"/>
      <c r="AL1103" s="317"/>
      <c r="AM1103" s="317"/>
      <c r="AN1103" s="317"/>
      <c r="AO1103" s="317"/>
      <c r="AP1103" s="318"/>
      <c r="AQ1103" s="316"/>
      <c r="AR1103" s="317"/>
      <c r="AS1103" s="317"/>
      <c r="AT1103" s="317"/>
      <c r="AU1103" s="317"/>
      <c r="AV1103" s="317"/>
      <c r="AW1103" s="317"/>
      <c r="AX1103" s="317"/>
      <c r="AY1103" s="317"/>
      <c r="AZ1103" s="317"/>
      <c r="BA1103" s="317"/>
      <c r="BB1103" s="318"/>
      <c r="BC1103" s="316"/>
      <c r="BD1103" s="317"/>
      <c r="BE1103" s="317"/>
      <c r="BF1103" s="317"/>
      <c r="BG1103" s="317"/>
      <c r="BH1103" s="317"/>
      <c r="BI1103" s="317"/>
      <c r="BJ1103" s="317"/>
      <c r="BK1103" s="317"/>
      <c r="BL1103" s="317"/>
      <c r="BM1103" s="317"/>
      <c r="BN1103" s="318"/>
      <c r="BO1103" s="316"/>
      <c r="BP1103" s="317"/>
      <c r="BQ1103" s="317"/>
      <c r="BR1103" s="317"/>
      <c r="BS1103" s="317"/>
      <c r="BT1103" s="317"/>
      <c r="BU1103" s="317"/>
      <c r="BV1103" s="317"/>
      <c r="BW1103" s="317"/>
      <c r="BX1103" s="317"/>
      <c r="BY1103" s="317"/>
      <c r="BZ1103" s="318"/>
      <c r="CA1103" s="316"/>
      <c r="CB1103" s="317"/>
      <c r="CC1103" s="317"/>
      <c r="CD1103" s="317"/>
      <c r="CE1103" s="317"/>
      <c r="CF1103" s="317"/>
      <c r="CG1103" s="317"/>
      <c r="CH1103" s="317"/>
      <c r="CI1103" s="317"/>
      <c r="CJ1103" s="317"/>
      <c r="CK1103" s="317"/>
      <c r="CL1103" s="318"/>
    </row>
    <row r="1104" spans="1:90" x14ac:dyDescent="0.3">
      <c r="A1104" s="610"/>
      <c r="B1104" s="333"/>
      <c r="C1104" s="317" t="s">
        <v>259</v>
      </c>
      <c r="D1104" s="317" t="s">
        <v>113</v>
      </c>
      <c r="E1104" s="317"/>
      <c r="F1104" s="326"/>
      <c r="G1104" s="316"/>
      <c r="H1104" s="317"/>
      <c r="I1104" s="317"/>
      <c r="J1104" s="317"/>
      <c r="K1104" s="317"/>
      <c r="L1104" s="317"/>
      <c r="M1104" s="317"/>
      <c r="N1104" s="317"/>
      <c r="O1104" s="317"/>
      <c r="P1104" s="317"/>
      <c r="Q1104" s="317"/>
      <c r="R1104" s="329"/>
      <c r="S1104" s="324"/>
      <c r="T1104" s="319"/>
      <c r="U1104" s="319"/>
      <c r="V1104" s="319"/>
      <c r="W1104" s="319"/>
      <c r="X1104" s="319"/>
      <c r="Y1104" s="319"/>
      <c r="Z1104" s="319"/>
      <c r="AA1104" s="319"/>
      <c r="AB1104" s="319"/>
      <c r="AC1104" s="319"/>
      <c r="AD1104" s="329"/>
      <c r="AE1104" s="324"/>
      <c r="AF1104" s="319"/>
      <c r="AG1104" s="319"/>
      <c r="AH1104" s="319"/>
      <c r="AI1104" s="319"/>
      <c r="AJ1104" s="319"/>
      <c r="AK1104" s="319"/>
      <c r="AL1104" s="319"/>
      <c r="AM1104" s="319"/>
      <c r="AN1104" s="319"/>
      <c r="AO1104" s="319"/>
      <c r="AP1104" s="329"/>
      <c r="AQ1104" s="316"/>
      <c r="AR1104" s="317"/>
      <c r="AS1104" s="317"/>
      <c r="AT1104" s="317"/>
      <c r="AU1104" s="317"/>
      <c r="AV1104" s="317"/>
      <c r="AW1104" s="317"/>
      <c r="AX1104" s="317"/>
      <c r="AY1104" s="317"/>
      <c r="AZ1104" s="317"/>
      <c r="BA1104" s="317"/>
      <c r="BB1104" s="318"/>
      <c r="BC1104" s="316"/>
      <c r="BD1104" s="317"/>
      <c r="BE1104" s="317"/>
      <c r="BF1104" s="317"/>
      <c r="BG1104" s="317"/>
      <c r="BH1104" s="317"/>
      <c r="BI1104" s="317"/>
      <c r="BJ1104" s="317"/>
      <c r="BK1104" s="317"/>
      <c r="BL1104" s="317"/>
      <c r="BM1104" s="317"/>
      <c r="BN1104" s="318"/>
      <c r="BO1104" s="316"/>
      <c r="BP1104" s="317"/>
      <c r="BQ1104" s="317"/>
      <c r="BR1104" s="317"/>
      <c r="BS1104" s="317"/>
      <c r="BT1104" s="317"/>
      <c r="BU1104" s="317"/>
      <c r="BV1104" s="317"/>
      <c r="BW1104" s="317"/>
      <c r="BX1104" s="317"/>
      <c r="BY1104" s="317"/>
      <c r="BZ1104" s="318"/>
      <c r="CA1104" s="316"/>
      <c r="CB1104" s="317"/>
      <c r="CC1104" s="317"/>
      <c r="CD1104" s="317"/>
      <c r="CE1104" s="317"/>
      <c r="CF1104" s="317"/>
      <c r="CG1104" s="317"/>
      <c r="CH1104" s="317"/>
      <c r="CI1104" s="317"/>
      <c r="CJ1104" s="317"/>
      <c r="CK1104" s="317"/>
      <c r="CL1104" s="318"/>
    </row>
    <row r="1105" spans="1:90" x14ac:dyDescent="0.3">
      <c r="A1105" s="610"/>
      <c r="B1105" s="333"/>
      <c r="C1105" s="317" t="s">
        <v>540</v>
      </c>
      <c r="D1105" s="319" t="s">
        <v>538</v>
      </c>
      <c r="E1105" s="319" t="s">
        <v>541</v>
      </c>
      <c r="F1105" s="326"/>
      <c r="G1105" s="316"/>
      <c r="H1105" s="317"/>
      <c r="I1105" s="317"/>
      <c r="J1105" s="317"/>
      <c r="K1105" s="317"/>
      <c r="L1105" s="317"/>
      <c r="M1105" s="317"/>
      <c r="N1105" s="317"/>
      <c r="O1105" s="317"/>
      <c r="P1105" s="317"/>
      <c r="Q1105" s="317"/>
      <c r="R1105" s="329"/>
      <c r="S1105" s="324"/>
      <c r="T1105" s="319"/>
      <c r="U1105" s="319"/>
      <c r="V1105" s="319"/>
      <c r="W1105" s="319"/>
      <c r="X1105" s="319"/>
      <c r="Y1105" s="319"/>
      <c r="Z1105" s="319"/>
      <c r="AA1105" s="319"/>
      <c r="AB1105" s="319"/>
      <c r="AC1105" s="323"/>
      <c r="AD1105" s="328"/>
      <c r="AE1105" s="324"/>
      <c r="AF1105" s="319"/>
      <c r="AG1105" s="319"/>
      <c r="AH1105" s="319"/>
      <c r="AI1105" s="319"/>
      <c r="AJ1105" s="319"/>
      <c r="AK1105" s="319"/>
      <c r="AL1105" s="319"/>
      <c r="AM1105" s="319"/>
      <c r="AN1105" s="319"/>
      <c r="AO1105" s="319"/>
      <c r="AP1105" s="329"/>
      <c r="AQ1105" s="316"/>
      <c r="AR1105" s="317"/>
      <c r="AS1105" s="317"/>
      <c r="AT1105" s="317"/>
      <c r="AU1105" s="317"/>
      <c r="AV1105" s="317"/>
      <c r="AW1105" s="317"/>
      <c r="AX1105" s="317"/>
      <c r="AY1105" s="317"/>
      <c r="AZ1105" s="317"/>
      <c r="BA1105" s="317"/>
      <c r="BB1105" s="318"/>
      <c r="BC1105" s="316"/>
      <c r="BD1105" s="317"/>
      <c r="BE1105" s="317"/>
      <c r="BF1105" s="317"/>
      <c r="BG1105" s="317"/>
      <c r="BH1105" s="317"/>
      <c r="BI1105" s="317"/>
      <c r="BJ1105" s="317"/>
      <c r="BK1105" s="317"/>
      <c r="BL1105" s="317"/>
      <c r="BM1105" s="317"/>
      <c r="BN1105" s="318"/>
      <c r="BO1105" s="316"/>
      <c r="BP1105" s="317"/>
      <c r="BQ1105" s="317"/>
      <c r="BR1105" s="317"/>
      <c r="BS1105" s="317"/>
      <c r="BT1105" s="317"/>
      <c r="BU1105" s="317"/>
      <c r="BV1105" s="317"/>
      <c r="BW1105" s="317"/>
      <c r="BX1105" s="317"/>
      <c r="BY1105" s="317"/>
      <c r="BZ1105" s="318"/>
      <c r="CA1105" s="316"/>
      <c r="CB1105" s="317"/>
      <c r="CC1105" s="317"/>
      <c r="CD1105" s="317"/>
      <c r="CE1105" s="317"/>
      <c r="CF1105" s="317"/>
      <c r="CG1105" s="317"/>
      <c r="CH1105" s="317"/>
      <c r="CI1105" s="317"/>
      <c r="CJ1105" s="317"/>
      <c r="CK1105" s="317"/>
      <c r="CL1105" s="318"/>
    </row>
    <row r="1106" spans="1:90" x14ac:dyDescent="0.3">
      <c r="A1106" s="610"/>
      <c r="B1106" s="333"/>
      <c r="C1106" s="331">
        <v>354222163</v>
      </c>
      <c r="D1106" s="319" t="s">
        <v>538</v>
      </c>
      <c r="E1106" s="319" t="s">
        <v>182</v>
      </c>
      <c r="F1106" s="326"/>
      <c r="G1106" s="316"/>
      <c r="H1106" s="317"/>
      <c r="I1106" s="317"/>
      <c r="J1106" s="317"/>
      <c r="K1106" s="317"/>
      <c r="L1106" s="317"/>
      <c r="M1106" s="317"/>
      <c r="N1106" s="317"/>
      <c r="O1106" s="317"/>
      <c r="P1106" s="317"/>
      <c r="Q1106" s="317"/>
      <c r="R1106" s="329"/>
      <c r="S1106" s="324"/>
      <c r="T1106" s="319"/>
      <c r="U1106" s="319"/>
      <c r="V1106" s="319"/>
      <c r="W1106" s="319"/>
      <c r="X1106" s="319"/>
      <c r="Y1106" s="319"/>
      <c r="Z1106" s="319"/>
      <c r="AA1106" s="319"/>
      <c r="AB1106" s="319"/>
      <c r="AC1106" s="319"/>
      <c r="AD1106" s="329"/>
      <c r="AE1106" s="327"/>
      <c r="AF1106" s="323"/>
      <c r="AG1106" s="323"/>
      <c r="AH1106" s="319"/>
      <c r="AI1106" s="319"/>
      <c r="AJ1106" s="319"/>
      <c r="AK1106" s="319"/>
      <c r="AL1106" s="319"/>
      <c r="AM1106" s="319"/>
      <c r="AN1106" s="319"/>
      <c r="AO1106" s="319"/>
      <c r="AP1106" s="329"/>
      <c r="AQ1106" s="316"/>
      <c r="AR1106" s="317"/>
      <c r="AS1106" s="317"/>
      <c r="AT1106" s="317"/>
      <c r="AU1106" s="317"/>
      <c r="AV1106" s="317"/>
      <c r="AW1106" s="317"/>
      <c r="AX1106" s="317"/>
      <c r="AY1106" s="317"/>
      <c r="AZ1106" s="317"/>
      <c r="BA1106" s="317"/>
      <c r="BB1106" s="318"/>
      <c r="BC1106" s="316"/>
      <c r="BD1106" s="317"/>
      <c r="BE1106" s="317"/>
      <c r="BF1106" s="317"/>
      <c r="BG1106" s="317"/>
      <c r="BH1106" s="317"/>
      <c r="BI1106" s="317"/>
      <c r="BJ1106" s="317"/>
      <c r="BK1106" s="317"/>
      <c r="BL1106" s="317"/>
      <c r="BM1106" s="317"/>
      <c r="BN1106" s="318"/>
      <c r="BO1106" s="316"/>
      <c r="BP1106" s="317"/>
      <c r="BQ1106" s="317"/>
      <c r="BR1106" s="317"/>
      <c r="BS1106" s="317"/>
      <c r="BT1106" s="317"/>
      <c r="BU1106" s="317"/>
      <c r="BV1106" s="317"/>
      <c r="BW1106" s="317"/>
      <c r="BX1106" s="317"/>
      <c r="BY1106" s="317"/>
      <c r="BZ1106" s="318"/>
      <c r="CA1106" s="316"/>
      <c r="CB1106" s="317"/>
      <c r="CC1106" s="317"/>
      <c r="CD1106" s="317"/>
      <c r="CE1106" s="317"/>
      <c r="CF1106" s="317"/>
      <c r="CG1106" s="317"/>
      <c r="CH1106" s="317"/>
      <c r="CI1106" s="317"/>
      <c r="CJ1106" s="317"/>
      <c r="CK1106" s="317"/>
      <c r="CL1106" s="318"/>
    </row>
    <row r="1107" spans="1:90" x14ac:dyDescent="0.3">
      <c r="A1107" s="610"/>
      <c r="B1107" s="333"/>
      <c r="C1107" s="330" t="s">
        <v>542</v>
      </c>
      <c r="D1107" s="317"/>
      <c r="E1107" s="319" t="s">
        <v>543</v>
      </c>
      <c r="F1107" s="326">
        <v>30000000</v>
      </c>
      <c r="G1107" s="316"/>
      <c r="H1107" s="317"/>
      <c r="I1107" s="317"/>
      <c r="J1107" s="317"/>
      <c r="K1107" s="317"/>
      <c r="L1107" s="317"/>
      <c r="M1107" s="317"/>
      <c r="N1107" s="317"/>
      <c r="O1107" s="317"/>
      <c r="P1107" s="317"/>
      <c r="Q1107" s="317"/>
      <c r="R1107" s="329"/>
      <c r="S1107" s="324"/>
      <c r="T1107" s="319"/>
      <c r="U1107" s="319"/>
      <c r="V1107" s="319"/>
      <c r="W1107" s="319"/>
      <c r="X1107" s="319"/>
      <c r="Y1107" s="319"/>
      <c r="Z1107" s="319"/>
      <c r="AA1107" s="319"/>
      <c r="AB1107" s="319"/>
      <c r="AC1107" s="319"/>
      <c r="AD1107" s="329"/>
      <c r="AE1107" s="324"/>
      <c r="AF1107" s="319"/>
      <c r="AG1107" s="319"/>
      <c r="AH1107" s="323"/>
      <c r="AI1107" s="323"/>
      <c r="AJ1107" s="323"/>
      <c r="AK1107" s="323"/>
      <c r="AL1107" s="323"/>
      <c r="AM1107" s="323"/>
      <c r="AN1107" s="323"/>
      <c r="AO1107" s="323"/>
      <c r="AP1107" s="328"/>
      <c r="AQ1107" s="327"/>
      <c r="AR1107" s="323"/>
      <c r="AS1107" s="323"/>
      <c r="AT1107" s="319"/>
      <c r="AU1107" s="317"/>
      <c r="AV1107" s="317"/>
      <c r="AW1107" s="317"/>
      <c r="AX1107" s="317"/>
      <c r="AY1107" s="317"/>
      <c r="AZ1107" s="317"/>
      <c r="BA1107" s="317"/>
      <c r="BB1107" s="318"/>
      <c r="BC1107" s="316"/>
      <c r="BD1107" s="317"/>
      <c r="BE1107" s="317"/>
      <c r="BF1107" s="317"/>
      <c r="BG1107" s="317"/>
      <c r="BH1107" s="317"/>
      <c r="BI1107" s="317"/>
      <c r="BJ1107" s="317"/>
      <c r="BK1107" s="317"/>
      <c r="BL1107" s="317"/>
      <c r="BM1107" s="317"/>
      <c r="BN1107" s="318"/>
      <c r="BO1107" s="316"/>
      <c r="BP1107" s="317"/>
      <c r="BQ1107" s="317"/>
      <c r="BR1107" s="317"/>
      <c r="BS1107" s="317"/>
      <c r="BT1107" s="317"/>
      <c r="BU1107" s="317"/>
      <c r="BV1107" s="317"/>
      <c r="BW1107" s="317"/>
      <c r="BX1107" s="317"/>
      <c r="BY1107" s="317"/>
      <c r="BZ1107" s="318"/>
      <c r="CA1107" s="316"/>
      <c r="CB1107" s="317"/>
      <c r="CC1107" s="317"/>
      <c r="CD1107" s="317"/>
      <c r="CE1107" s="317"/>
      <c r="CF1107" s="317"/>
      <c r="CG1107" s="317"/>
      <c r="CH1107" s="317"/>
      <c r="CI1107" s="317"/>
      <c r="CJ1107" s="317"/>
      <c r="CK1107" s="317"/>
      <c r="CL1107" s="318"/>
    </row>
    <row r="1108" spans="1:90" x14ac:dyDescent="0.3">
      <c r="A1108" s="610"/>
      <c r="B1108" s="333"/>
      <c r="C1108" s="317"/>
      <c r="D1108" s="317" t="s">
        <v>536</v>
      </c>
      <c r="E1108" s="319" t="s">
        <v>544</v>
      </c>
      <c r="F1108" s="326"/>
      <c r="G1108" s="316"/>
      <c r="H1108" s="317"/>
      <c r="I1108" s="317"/>
      <c r="J1108" s="317"/>
      <c r="K1108" s="317"/>
      <c r="L1108" s="317"/>
      <c r="M1108" s="317"/>
      <c r="N1108" s="317"/>
      <c r="O1108" s="317"/>
      <c r="P1108" s="317"/>
      <c r="Q1108" s="317"/>
      <c r="R1108" s="329"/>
      <c r="S1108" s="324"/>
      <c r="T1108" s="319"/>
      <c r="U1108" s="319"/>
      <c r="V1108" s="319"/>
      <c r="W1108" s="319"/>
      <c r="X1108" s="319"/>
      <c r="Y1108" s="319"/>
      <c r="Z1108" s="319"/>
      <c r="AA1108" s="319"/>
      <c r="AB1108" s="319"/>
      <c r="AC1108" s="319"/>
      <c r="AD1108" s="329"/>
      <c r="AE1108" s="324"/>
      <c r="AF1108" s="319"/>
      <c r="AG1108" s="319"/>
      <c r="AH1108" s="319"/>
      <c r="AI1108" s="319"/>
      <c r="AJ1108" s="319"/>
      <c r="AK1108" s="319"/>
      <c r="AL1108" s="319"/>
      <c r="AM1108" s="319"/>
      <c r="AN1108" s="319"/>
      <c r="AO1108" s="319"/>
      <c r="AP1108" s="329"/>
      <c r="AQ1108" s="316"/>
      <c r="AR1108" s="317"/>
      <c r="AS1108" s="317"/>
      <c r="AT1108" s="323"/>
      <c r="AU1108" s="323"/>
      <c r="AV1108" s="317"/>
      <c r="AW1108" s="317"/>
      <c r="AX1108" s="317"/>
      <c r="AY1108" s="317"/>
      <c r="AZ1108" s="317"/>
      <c r="BA1108" s="317"/>
      <c r="BB1108" s="318"/>
      <c r="BC1108" s="316"/>
      <c r="BD1108" s="317"/>
      <c r="BE1108" s="317"/>
      <c r="BF1108" s="317"/>
      <c r="BG1108" s="317"/>
      <c r="BH1108" s="317"/>
      <c r="BI1108" s="317"/>
      <c r="BJ1108" s="317"/>
      <c r="BK1108" s="317"/>
      <c r="BL1108" s="317"/>
      <c r="BM1108" s="317"/>
      <c r="BN1108" s="318"/>
      <c r="BO1108" s="316"/>
      <c r="BP1108" s="317"/>
      <c r="BQ1108" s="317"/>
      <c r="BR1108" s="317"/>
      <c r="BS1108" s="317"/>
      <c r="BT1108" s="317"/>
      <c r="BU1108" s="317"/>
      <c r="BV1108" s="317"/>
      <c r="BW1108" s="317"/>
      <c r="BX1108" s="317"/>
      <c r="BY1108" s="317"/>
      <c r="BZ1108" s="318"/>
      <c r="CA1108" s="316"/>
      <c r="CB1108" s="317"/>
      <c r="CC1108" s="317"/>
      <c r="CD1108" s="317"/>
      <c r="CE1108" s="317"/>
      <c r="CF1108" s="317"/>
      <c r="CG1108" s="317"/>
      <c r="CH1108" s="317"/>
      <c r="CI1108" s="317"/>
      <c r="CJ1108" s="317"/>
      <c r="CK1108" s="317"/>
      <c r="CL1108" s="318"/>
    </row>
    <row r="1109" spans="1:90" x14ac:dyDescent="0.3">
      <c r="A1109" s="610"/>
      <c r="B1109" s="333"/>
      <c r="C1109" s="317"/>
      <c r="D1109" s="317" t="s">
        <v>545</v>
      </c>
      <c r="E1109" s="319" t="s">
        <v>546</v>
      </c>
      <c r="F1109" s="326"/>
      <c r="G1109" s="316"/>
      <c r="H1109" s="317"/>
      <c r="I1109" s="317"/>
      <c r="J1109" s="317"/>
      <c r="K1109" s="317"/>
      <c r="L1109" s="317"/>
      <c r="M1109" s="317"/>
      <c r="N1109" s="317"/>
      <c r="O1109" s="317"/>
      <c r="P1109" s="317"/>
      <c r="Q1109" s="317"/>
      <c r="R1109" s="329"/>
      <c r="S1109" s="324"/>
      <c r="T1109" s="319"/>
      <c r="U1109" s="319"/>
      <c r="V1109" s="319"/>
      <c r="W1109" s="319"/>
      <c r="X1109" s="319"/>
      <c r="Y1109" s="319"/>
      <c r="Z1109" s="319"/>
      <c r="AA1109" s="319"/>
      <c r="AB1109" s="319"/>
      <c r="AC1109" s="319"/>
      <c r="AD1109" s="329"/>
      <c r="AE1109" s="324"/>
      <c r="AF1109" s="319"/>
      <c r="AG1109" s="319"/>
      <c r="AH1109" s="319"/>
      <c r="AI1109" s="319"/>
      <c r="AJ1109" s="319"/>
      <c r="AK1109" s="319"/>
      <c r="AL1109" s="319"/>
      <c r="AM1109" s="319"/>
      <c r="AN1109" s="319"/>
      <c r="AO1109" s="319"/>
      <c r="AP1109" s="329"/>
      <c r="AQ1109" s="324"/>
      <c r="AR1109" s="319"/>
      <c r="AS1109" s="319"/>
      <c r="AT1109" s="317"/>
      <c r="AU1109" s="323"/>
      <c r="AV1109" s="317"/>
      <c r="AW1109" s="317"/>
      <c r="AX1109" s="317"/>
      <c r="AY1109" s="317"/>
      <c r="AZ1109" s="317"/>
      <c r="BA1109" s="317"/>
      <c r="BB1109" s="318"/>
      <c r="BC1109" s="316"/>
      <c r="BD1109" s="317"/>
      <c r="BE1109" s="317"/>
      <c r="BF1109" s="317"/>
      <c r="BG1109" s="317"/>
      <c r="BH1109" s="317"/>
      <c r="BI1109" s="317"/>
      <c r="BJ1109" s="317"/>
      <c r="BK1109" s="317"/>
      <c r="BL1109" s="317"/>
      <c r="BM1109" s="317"/>
      <c r="BN1109" s="318"/>
      <c r="BO1109" s="316"/>
      <c r="BP1109" s="317"/>
      <c r="BQ1109" s="317"/>
      <c r="BR1109" s="317"/>
      <c r="BS1109" s="317"/>
      <c r="BT1109" s="317"/>
      <c r="BU1109" s="317"/>
      <c r="BV1109" s="317"/>
      <c r="BW1109" s="317"/>
      <c r="BX1109" s="317"/>
      <c r="BY1109" s="317"/>
      <c r="BZ1109" s="318"/>
      <c r="CA1109" s="316"/>
      <c r="CB1109" s="317"/>
      <c r="CC1109" s="317"/>
      <c r="CD1109" s="317"/>
      <c r="CE1109" s="317"/>
      <c r="CF1109" s="317"/>
      <c r="CG1109" s="317"/>
      <c r="CH1109" s="317"/>
      <c r="CI1109" s="317"/>
      <c r="CJ1109" s="317"/>
      <c r="CK1109" s="317"/>
      <c r="CL1109" s="318"/>
    </row>
    <row r="1110" spans="1:90" ht="15" thickBot="1" x14ac:dyDescent="0.35">
      <c r="A1110" s="611"/>
      <c r="B1110" s="307"/>
      <c r="C1110" s="314"/>
      <c r="D1110" s="314"/>
      <c r="E1110" s="41" t="s">
        <v>160</v>
      </c>
      <c r="F1110" s="47">
        <v>30900000</v>
      </c>
      <c r="G1110" s="313"/>
      <c r="H1110" s="314"/>
      <c r="I1110" s="314"/>
      <c r="J1110" s="314"/>
      <c r="K1110" s="314"/>
      <c r="L1110" s="314"/>
      <c r="M1110" s="314"/>
      <c r="N1110" s="314"/>
      <c r="O1110" s="314"/>
      <c r="P1110" s="314"/>
      <c r="Q1110" s="314"/>
      <c r="R1110" s="315"/>
      <c r="S1110" s="313"/>
      <c r="T1110" s="314"/>
      <c r="U1110" s="314"/>
      <c r="V1110" s="314"/>
      <c r="W1110" s="314"/>
      <c r="X1110" s="314"/>
      <c r="Y1110" s="314"/>
      <c r="Z1110" s="314"/>
      <c r="AA1110" s="314"/>
      <c r="AB1110" s="314"/>
      <c r="AC1110" s="314"/>
      <c r="AD1110" s="315"/>
      <c r="AE1110" s="313"/>
      <c r="AF1110" s="314"/>
      <c r="AG1110" s="314"/>
      <c r="AH1110" s="314"/>
      <c r="AI1110" s="314"/>
      <c r="AJ1110" s="314"/>
      <c r="AK1110" s="314"/>
      <c r="AL1110" s="314"/>
      <c r="AM1110" s="314"/>
      <c r="AN1110" s="314"/>
      <c r="AO1110" s="314"/>
      <c r="AP1110" s="315"/>
      <c r="AQ1110" s="313"/>
      <c r="AR1110" s="314"/>
      <c r="AS1110" s="314"/>
      <c r="AT1110" s="314"/>
      <c r="AU1110" s="314"/>
      <c r="AV1110" s="314"/>
      <c r="AW1110" s="314"/>
      <c r="AX1110" s="314"/>
      <c r="AY1110" s="314"/>
      <c r="AZ1110" s="314"/>
      <c r="BA1110" s="314"/>
      <c r="BB1110" s="315"/>
      <c r="BC1110" s="313"/>
      <c r="BD1110" s="314"/>
      <c r="BE1110" s="314"/>
      <c r="BF1110" s="314"/>
      <c r="BG1110" s="314"/>
      <c r="BH1110" s="314"/>
      <c r="BI1110" s="314"/>
      <c r="BJ1110" s="314"/>
      <c r="BK1110" s="314"/>
      <c r="BL1110" s="314"/>
      <c r="BM1110" s="314"/>
      <c r="BN1110" s="315"/>
      <c r="BO1110" s="313"/>
      <c r="BP1110" s="314"/>
      <c r="BQ1110" s="314"/>
      <c r="BR1110" s="314"/>
      <c r="BS1110" s="314"/>
      <c r="BT1110" s="314"/>
      <c r="BU1110" s="314"/>
      <c r="BV1110" s="314"/>
      <c r="BW1110" s="314"/>
      <c r="BX1110" s="314"/>
      <c r="BY1110" s="314"/>
      <c r="BZ1110" s="315"/>
      <c r="CA1110" s="313"/>
      <c r="CB1110" s="314"/>
      <c r="CC1110" s="314"/>
      <c r="CD1110" s="314"/>
      <c r="CE1110" s="314"/>
      <c r="CF1110" s="314"/>
      <c r="CG1110" s="314"/>
      <c r="CH1110" s="314"/>
      <c r="CI1110" s="314"/>
      <c r="CJ1110" s="314"/>
      <c r="CK1110" s="314"/>
      <c r="CL1110" s="315"/>
    </row>
    <row r="1111" spans="1:90" x14ac:dyDescent="0.3">
      <c r="B1111" s="308" t="s">
        <v>155</v>
      </c>
      <c r="C1111" s="338" t="s">
        <v>154</v>
      </c>
      <c r="D1111" s="338"/>
      <c r="E1111" s="338"/>
      <c r="F1111" s="335"/>
      <c r="G1111" s="337">
        <v>1</v>
      </c>
      <c r="H1111" s="338">
        <v>2</v>
      </c>
      <c r="I1111" s="338">
        <v>3</v>
      </c>
      <c r="J1111" s="338">
        <v>4</v>
      </c>
      <c r="K1111" s="338">
        <v>5</v>
      </c>
      <c r="L1111" s="338">
        <v>6</v>
      </c>
      <c r="M1111" s="338">
        <v>7</v>
      </c>
      <c r="N1111" s="338">
        <v>8</v>
      </c>
      <c r="O1111" s="338">
        <v>9</v>
      </c>
      <c r="P1111" s="338">
        <v>10</v>
      </c>
      <c r="Q1111" s="338">
        <v>11</v>
      </c>
      <c r="R1111" s="334">
        <v>12</v>
      </c>
      <c r="S1111" s="337">
        <v>1</v>
      </c>
      <c r="T1111" s="338">
        <v>2</v>
      </c>
      <c r="U1111" s="338">
        <v>3</v>
      </c>
      <c r="V1111" s="338">
        <v>4</v>
      </c>
      <c r="W1111" s="338">
        <v>5</v>
      </c>
      <c r="X1111" s="338">
        <v>6</v>
      </c>
      <c r="Y1111" s="338">
        <v>7</v>
      </c>
      <c r="Z1111" s="338">
        <v>8</v>
      </c>
      <c r="AA1111" s="338">
        <v>9</v>
      </c>
      <c r="AB1111" s="338">
        <v>10</v>
      </c>
      <c r="AC1111" s="338">
        <v>11</v>
      </c>
      <c r="AD1111" s="334">
        <v>12</v>
      </c>
      <c r="AE1111" s="337">
        <v>1</v>
      </c>
      <c r="AF1111" s="338">
        <v>2</v>
      </c>
      <c r="AG1111" s="338">
        <v>3</v>
      </c>
      <c r="AH1111" s="338">
        <v>4</v>
      </c>
      <c r="AI1111" s="338">
        <v>5</v>
      </c>
      <c r="AJ1111" s="338">
        <v>6</v>
      </c>
      <c r="AK1111" s="338">
        <v>7</v>
      </c>
      <c r="AL1111" s="338">
        <v>8</v>
      </c>
      <c r="AM1111" s="338">
        <v>9</v>
      </c>
      <c r="AN1111" s="338">
        <v>10</v>
      </c>
      <c r="AO1111" s="338">
        <v>11</v>
      </c>
      <c r="AP1111" s="334">
        <v>12</v>
      </c>
      <c r="AQ1111" s="337">
        <v>1</v>
      </c>
      <c r="AR1111" s="338">
        <v>2</v>
      </c>
      <c r="AS1111" s="338">
        <v>3</v>
      </c>
      <c r="AT1111" s="338">
        <v>4</v>
      </c>
      <c r="AU1111" s="338">
        <v>5</v>
      </c>
      <c r="AV1111" s="338">
        <v>6</v>
      </c>
      <c r="AW1111" s="338">
        <v>7</v>
      </c>
      <c r="AX1111" s="338">
        <v>8</v>
      </c>
      <c r="AY1111" s="338">
        <v>9</v>
      </c>
      <c r="AZ1111" s="338">
        <v>10</v>
      </c>
      <c r="BA1111" s="338">
        <v>11</v>
      </c>
      <c r="BB1111" s="334">
        <v>12</v>
      </c>
      <c r="BC1111" s="337">
        <v>1</v>
      </c>
      <c r="BD1111" s="338">
        <v>2</v>
      </c>
      <c r="BE1111" s="338">
        <v>3</v>
      </c>
      <c r="BF1111" s="338">
        <v>4</v>
      </c>
      <c r="BG1111" s="338">
        <v>5</v>
      </c>
      <c r="BH1111" s="338">
        <v>6</v>
      </c>
      <c r="BI1111" s="338">
        <v>7</v>
      </c>
      <c r="BJ1111" s="338">
        <v>8</v>
      </c>
      <c r="BK1111" s="338">
        <v>9</v>
      </c>
      <c r="BL1111" s="338">
        <v>10</v>
      </c>
      <c r="BM1111" s="338">
        <v>11</v>
      </c>
      <c r="BN1111" s="334">
        <v>12</v>
      </c>
      <c r="BO1111" s="337">
        <v>1</v>
      </c>
      <c r="BP1111" s="338">
        <v>2</v>
      </c>
      <c r="BQ1111" s="338">
        <v>3</v>
      </c>
      <c r="BR1111" s="338">
        <v>4</v>
      </c>
      <c r="BS1111" s="338">
        <v>5</v>
      </c>
      <c r="BT1111" s="338">
        <v>6</v>
      </c>
      <c r="BU1111" s="338">
        <v>7</v>
      </c>
      <c r="BV1111" s="338">
        <v>8</v>
      </c>
      <c r="BW1111" s="338">
        <v>9</v>
      </c>
      <c r="BX1111" s="338">
        <v>10</v>
      </c>
      <c r="BY1111" s="338">
        <v>11</v>
      </c>
      <c r="BZ1111" s="334">
        <v>12</v>
      </c>
      <c r="CA1111" s="337">
        <v>1</v>
      </c>
      <c r="CB1111" s="338">
        <v>2</v>
      </c>
      <c r="CC1111" s="338">
        <v>3</v>
      </c>
      <c r="CD1111" s="338">
        <v>4</v>
      </c>
      <c r="CE1111" s="338">
        <v>5</v>
      </c>
      <c r="CF1111" s="338">
        <v>6</v>
      </c>
      <c r="CG1111" s="338">
        <v>7</v>
      </c>
      <c r="CH1111" s="338">
        <v>8</v>
      </c>
      <c r="CI1111" s="338">
        <v>9</v>
      </c>
      <c r="CJ1111" s="338">
        <v>10</v>
      </c>
      <c r="CK1111" s="338">
        <v>11</v>
      </c>
      <c r="CL1111" s="334">
        <v>12</v>
      </c>
    </row>
    <row r="1112" spans="1:90" ht="43.2" x14ac:dyDescent="0.3">
      <c r="B1112" s="617" t="s">
        <v>45</v>
      </c>
      <c r="C1112" s="376" t="s">
        <v>547</v>
      </c>
      <c r="D1112" s="372" t="s">
        <v>113</v>
      </c>
      <c r="E1112" s="338"/>
      <c r="F1112" s="335"/>
      <c r="G1112" s="337"/>
      <c r="H1112" s="338"/>
      <c r="I1112" s="338"/>
      <c r="J1112" s="338"/>
      <c r="K1112" s="338"/>
      <c r="L1112" s="338"/>
      <c r="M1112" s="338"/>
      <c r="N1112" s="338"/>
      <c r="O1112" s="338"/>
      <c r="P1112" s="338"/>
      <c r="Q1112" s="338"/>
      <c r="R1112" s="334"/>
      <c r="S1112" s="337"/>
      <c r="T1112" s="338"/>
      <c r="U1112" s="338"/>
      <c r="V1112" s="338"/>
      <c r="W1112" s="338"/>
      <c r="X1112" s="338"/>
      <c r="Y1112" s="338"/>
      <c r="Z1112" s="338"/>
      <c r="AA1112" s="338"/>
      <c r="AB1112" s="338"/>
      <c r="AC1112" s="338"/>
      <c r="AD1112" s="334"/>
      <c r="AE1112" s="337"/>
      <c r="AF1112" s="338"/>
      <c r="AG1112" s="338"/>
      <c r="AH1112" s="338"/>
      <c r="AI1112" s="338"/>
      <c r="AJ1112" s="338"/>
      <c r="AK1112" s="338"/>
      <c r="AL1112" s="338"/>
      <c r="AM1112" s="338"/>
      <c r="AN1112" s="338"/>
      <c r="AO1112" s="338"/>
      <c r="AP1112" s="334"/>
      <c r="AQ1112" s="337"/>
      <c r="AR1112" s="338"/>
      <c r="AS1112" s="338"/>
      <c r="AT1112" s="338"/>
      <c r="AU1112" s="338"/>
      <c r="AV1112" s="338"/>
      <c r="AW1112" s="338"/>
      <c r="AX1112" s="338"/>
      <c r="AY1112" s="338"/>
      <c r="AZ1112" s="338"/>
      <c r="BA1112" s="338"/>
      <c r="BB1112" s="334"/>
      <c r="BC1112" s="337"/>
      <c r="BD1112" s="338"/>
      <c r="BE1112" s="338"/>
      <c r="BF1112" s="338"/>
      <c r="BG1112" s="338"/>
      <c r="BH1112" s="338"/>
      <c r="BI1112" s="338"/>
      <c r="BJ1112" s="338"/>
      <c r="BK1112" s="338"/>
      <c r="BL1112" s="338"/>
      <c r="BM1112" s="338"/>
      <c r="BN1112" s="334"/>
      <c r="BO1112" s="337"/>
      <c r="BP1112" s="338"/>
      <c r="BQ1112" s="338"/>
      <c r="BR1112" s="338"/>
      <c r="BS1112" s="338"/>
      <c r="BT1112" s="338"/>
      <c r="BU1112" s="338"/>
      <c r="BV1112" s="338"/>
      <c r="BW1112" s="338"/>
      <c r="BX1112" s="338"/>
      <c r="BY1112" s="338"/>
      <c r="BZ1112" s="334"/>
      <c r="CA1112" s="337"/>
      <c r="CB1112" s="338"/>
      <c r="CC1112" s="338"/>
      <c r="CD1112" s="338"/>
      <c r="CE1112" s="338"/>
      <c r="CF1112" s="338"/>
      <c r="CG1112" s="338"/>
      <c r="CH1112" s="338"/>
      <c r="CI1112" s="338"/>
      <c r="CJ1112" s="338"/>
      <c r="CK1112" s="338"/>
      <c r="CL1112" s="334"/>
    </row>
    <row r="1113" spans="1:90" x14ac:dyDescent="0.3">
      <c r="B1113" s="618"/>
      <c r="C1113" s="338"/>
      <c r="D1113" s="372" t="s">
        <v>431</v>
      </c>
      <c r="E1113" s="336" t="s">
        <v>548</v>
      </c>
      <c r="F1113" s="335">
        <v>6400000</v>
      </c>
      <c r="G1113" s="337"/>
      <c r="H1113" s="338"/>
      <c r="I1113" s="338"/>
      <c r="J1113" s="338"/>
      <c r="K1113" s="338"/>
      <c r="L1113" s="338"/>
      <c r="M1113" s="338"/>
      <c r="N1113" s="338"/>
      <c r="O1113" s="338"/>
      <c r="P1113" s="338"/>
      <c r="Q1113" s="338"/>
      <c r="R1113" s="334"/>
      <c r="S1113" s="337"/>
      <c r="T1113" s="338"/>
      <c r="U1113" s="338"/>
      <c r="V1113" s="338"/>
      <c r="W1113" s="338"/>
      <c r="X1113" s="370"/>
      <c r="Y1113" s="370"/>
      <c r="Z1113" s="370"/>
      <c r="AA1113" s="370"/>
      <c r="AB1113" s="370"/>
      <c r="AC1113" s="370"/>
      <c r="AD1113" s="371"/>
      <c r="AE1113" s="359"/>
      <c r="AF1113" s="360"/>
      <c r="AG1113" s="360"/>
      <c r="AH1113" s="360"/>
      <c r="AI1113" s="360"/>
      <c r="AJ1113" s="360"/>
      <c r="AK1113" s="360"/>
      <c r="AL1113" s="360"/>
      <c r="AM1113" s="360"/>
      <c r="AN1113" s="360"/>
      <c r="AO1113" s="360"/>
      <c r="AP1113" s="361"/>
      <c r="AQ1113" s="359"/>
      <c r="AR1113" s="360"/>
      <c r="AS1113" s="360"/>
      <c r="AT1113" s="360"/>
      <c r="AU1113" s="360"/>
      <c r="AV1113" s="360"/>
      <c r="AW1113" s="360"/>
      <c r="AX1113" s="360"/>
      <c r="AY1113" s="360"/>
      <c r="AZ1113" s="360"/>
      <c r="BA1113" s="360"/>
      <c r="BB1113" s="361"/>
      <c r="BC1113" s="359"/>
      <c r="BD1113" s="360"/>
      <c r="BE1113" s="360"/>
      <c r="BF1113" s="360"/>
      <c r="BG1113" s="360"/>
      <c r="BH1113" s="360"/>
      <c r="BI1113" s="360"/>
      <c r="BJ1113" s="360"/>
      <c r="BK1113" s="338"/>
      <c r="BL1113" s="338"/>
      <c r="BM1113" s="338"/>
      <c r="BN1113" s="334"/>
      <c r="BO1113" s="337"/>
      <c r="BP1113" s="338"/>
      <c r="BQ1113" s="338"/>
      <c r="BR1113" s="338"/>
      <c r="BS1113" s="338"/>
      <c r="BT1113" s="338"/>
      <c r="BU1113" s="338"/>
      <c r="BV1113" s="338"/>
      <c r="BW1113" s="338"/>
      <c r="BX1113" s="338"/>
      <c r="BY1113" s="338"/>
      <c r="BZ1113" s="334"/>
      <c r="CA1113" s="337"/>
      <c r="CB1113" s="338"/>
      <c r="CC1113" s="338"/>
      <c r="CD1113" s="338"/>
      <c r="CE1113" s="338"/>
      <c r="CF1113" s="338"/>
      <c r="CG1113" s="338"/>
      <c r="CH1113" s="338"/>
      <c r="CI1113" s="338"/>
      <c r="CJ1113" s="338"/>
      <c r="CK1113" s="338"/>
      <c r="CL1113" s="334"/>
    </row>
    <row r="1114" spans="1:90" x14ac:dyDescent="0.3">
      <c r="B1114" s="618"/>
      <c r="C1114" s="338"/>
      <c r="D1114" s="372"/>
      <c r="E1114" s="362" t="s">
        <v>549</v>
      </c>
      <c r="F1114" s="335">
        <v>540000</v>
      </c>
      <c r="G1114" s="337"/>
      <c r="H1114" s="338"/>
      <c r="I1114" s="338"/>
      <c r="J1114" s="338"/>
      <c r="K1114" s="338"/>
      <c r="L1114" s="338"/>
      <c r="M1114" s="338"/>
      <c r="N1114" s="338"/>
      <c r="O1114" s="338"/>
      <c r="P1114" s="338"/>
      <c r="Q1114" s="338"/>
      <c r="R1114" s="334"/>
      <c r="S1114" s="337"/>
      <c r="T1114" s="338"/>
      <c r="U1114" s="338"/>
      <c r="V1114" s="338"/>
      <c r="W1114" s="338"/>
      <c r="X1114" s="360"/>
      <c r="Y1114" s="360"/>
      <c r="Z1114" s="360"/>
      <c r="AA1114" s="360"/>
      <c r="AB1114" s="360"/>
      <c r="AC1114" s="360"/>
      <c r="AD1114" s="361"/>
      <c r="AE1114" s="359"/>
      <c r="AF1114" s="360"/>
      <c r="AG1114" s="360"/>
      <c r="AH1114" s="360"/>
      <c r="AI1114" s="360"/>
      <c r="AJ1114" s="360"/>
      <c r="AK1114" s="360"/>
      <c r="AL1114" s="360"/>
      <c r="AM1114" s="360"/>
      <c r="AN1114" s="360"/>
      <c r="AO1114" s="360"/>
      <c r="AP1114" s="361"/>
      <c r="AQ1114" s="359"/>
      <c r="AR1114" s="360"/>
      <c r="AS1114" s="360"/>
      <c r="AT1114" s="360"/>
      <c r="AU1114" s="360"/>
      <c r="AV1114" s="360"/>
      <c r="AW1114" s="360"/>
      <c r="AX1114" s="360"/>
      <c r="AY1114" s="360"/>
      <c r="AZ1114" s="360"/>
      <c r="BA1114" s="360"/>
      <c r="BB1114" s="361"/>
      <c r="BC1114" s="359"/>
      <c r="BD1114" s="360"/>
      <c r="BE1114" s="360"/>
      <c r="BF1114" s="360"/>
      <c r="BG1114" s="360"/>
      <c r="BH1114" s="360"/>
      <c r="BI1114" s="360"/>
      <c r="BJ1114" s="360"/>
      <c r="BK1114" s="338"/>
      <c r="BL1114" s="338"/>
      <c r="BM1114" s="338"/>
      <c r="BN1114" s="334"/>
      <c r="BO1114" s="337"/>
      <c r="BP1114" s="338"/>
      <c r="BQ1114" s="338"/>
      <c r="BR1114" s="338"/>
      <c r="BS1114" s="338"/>
      <c r="BT1114" s="338"/>
      <c r="BU1114" s="338"/>
      <c r="BV1114" s="338"/>
      <c r="BW1114" s="338"/>
      <c r="BX1114" s="338"/>
      <c r="BY1114" s="338"/>
      <c r="BZ1114" s="334"/>
      <c r="CA1114" s="337"/>
      <c r="CB1114" s="338"/>
      <c r="CC1114" s="338"/>
      <c r="CD1114" s="338"/>
      <c r="CE1114" s="338"/>
      <c r="CF1114" s="338"/>
      <c r="CG1114" s="338"/>
      <c r="CH1114" s="338"/>
      <c r="CI1114" s="338"/>
      <c r="CJ1114" s="338"/>
      <c r="CK1114" s="338"/>
      <c r="CL1114" s="334"/>
    </row>
    <row r="1115" spans="1:90" x14ac:dyDescent="0.3">
      <c r="B1115" s="618"/>
      <c r="C1115" s="338"/>
      <c r="D1115" s="372"/>
      <c r="E1115" s="362" t="s">
        <v>550</v>
      </c>
      <c r="F1115" s="335">
        <v>150000</v>
      </c>
      <c r="G1115" s="337"/>
      <c r="H1115" s="338"/>
      <c r="I1115" s="338"/>
      <c r="J1115" s="338"/>
      <c r="K1115" s="338"/>
      <c r="L1115" s="338"/>
      <c r="M1115" s="338"/>
      <c r="N1115" s="338"/>
      <c r="O1115" s="338"/>
      <c r="P1115" s="338"/>
      <c r="Q1115" s="338"/>
      <c r="R1115" s="334"/>
      <c r="S1115" s="337"/>
      <c r="T1115" s="338"/>
      <c r="U1115" s="338"/>
      <c r="V1115" s="338"/>
      <c r="W1115" s="338"/>
      <c r="X1115" s="360"/>
      <c r="Y1115" s="360"/>
      <c r="Z1115" s="360"/>
      <c r="AA1115" s="360"/>
      <c r="AB1115" s="360"/>
      <c r="AC1115" s="360"/>
      <c r="AD1115" s="361"/>
      <c r="AE1115" s="359"/>
      <c r="AF1115" s="360"/>
      <c r="AG1115" s="360"/>
      <c r="AH1115" s="360"/>
      <c r="AI1115" s="360"/>
      <c r="AJ1115" s="360"/>
      <c r="AK1115" s="360"/>
      <c r="AL1115" s="360"/>
      <c r="AM1115" s="360"/>
      <c r="AN1115" s="360"/>
      <c r="AO1115" s="360"/>
      <c r="AP1115" s="361"/>
      <c r="AQ1115" s="359"/>
      <c r="AR1115" s="360"/>
      <c r="AS1115" s="360"/>
      <c r="AT1115" s="360"/>
      <c r="AU1115" s="360"/>
      <c r="AV1115" s="360"/>
      <c r="AW1115" s="360"/>
      <c r="AX1115" s="360"/>
      <c r="AY1115" s="360"/>
      <c r="AZ1115" s="360"/>
      <c r="BA1115" s="360"/>
      <c r="BB1115" s="361"/>
      <c r="BC1115" s="359"/>
      <c r="BD1115" s="360"/>
      <c r="BE1115" s="360"/>
      <c r="BF1115" s="360"/>
      <c r="BG1115" s="360"/>
      <c r="BH1115" s="360"/>
      <c r="BI1115" s="360"/>
      <c r="BJ1115" s="360"/>
      <c r="BK1115" s="338"/>
      <c r="BL1115" s="338"/>
      <c r="BM1115" s="338"/>
      <c r="BN1115" s="334"/>
      <c r="BO1115" s="337"/>
      <c r="BP1115" s="338"/>
      <c r="BQ1115" s="338"/>
      <c r="BR1115" s="338"/>
      <c r="BS1115" s="338"/>
      <c r="BT1115" s="338"/>
      <c r="BU1115" s="338"/>
      <c r="BV1115" s="338"/>
      <c r="BW1115" s="338"/>
      <c r="BX1115" s="338"/>
      <c r="BY1115" s="338"/>
      <c r="BZ1115" s="334"/>
      <c r="CA1115" s="337"/>
      <c r="CB1115" s="338"/>
      <c r="CC1115" s="338"/>
      <c r="CD1115" s="338"/>
      <c r="CE1115" s="338"/>
      <c r="CF1115" s="338"/>
      <c r="CG1115" s="338"/>
      <c r="CH1115" s="338"/>
      <c r="CI1115" s="338"/>
      <c r="CJ1115" s="338"/>
      <c r="CK1115" s="338"/>
      <c r="CL1115" s="334"/>
    </row>
    <row r="1116" spans="1:90" x14ac:dyDescent="0.3">
      <c r="B1116" s="618"/>
      <c r="C1116" s="338"/>
      <c r="D1116" s="372"/>
      <c r="E1116" s="362" t="s">
        <v>551</v>
      </c>
      <c r="F1116" s="335">
        <v>450000</v>
      </c>
      <c r="G1116" s="337"/>
      <c r="H1116" s="338"/>
      <c r="I1116" s="338"/>
      <c r="J1116" s="338"/>
      <c r="K1116" s="338"/>
      <c r="L1116" s="338"/>
      <c r="M1116" s="338"/>
      <c r="N1116" s="338"/>
      <c r="O1116" s="338"/>
      <c r="P1116" s="338"/>
      <c r="Q1116" s="338"/>
      <c r="R1116" s="334"/>
      <c r="S1116" s="337"/>
      <c r="T1116" s="338"/>
      <c r="U1116" s="338"/>
      <c r="V1116" s="338"/>
      <c r="W1116" s="338"/>
      <c r="X1116" s="373"/>
      <c r="Y1116" s="373"/>
      <c r="Z1116" s="373"/>
      <c r="AA1116" s="373"/>
      <c r="AB1116" s="373"/>
      <c r="AC1116" s="373"/>
      <c r="AD1116" s="374"/>
      <c r="AE1116" s="359"/>
      <c r="AF1116" s="360"/>
      <c r="AG1116" s="360"/>
      <c r="AH1116" s="360"/>
      <c r="AI1116" s="360"/>
      <c r="AJ1116" s="360"/>
      <c r="AK1116" s="360"/>
      <c r="AL1116" s="360"/>
      <c r="AM1116" s="360"/>
      <c r="AN1116" s="360"/>
      <c r="AO1116" s="360"/>
      <c r="AP1116" s="361"/>
      <c r="AQ1116" s="359"/>
      <c r="AR1116" s="360"/>
      <c r="AS1116" s="360"/>
      <c r="AT1116" s="360"/>
      <c r="AU1116" s="360"/>
      <c r="AV1116" s="360"/>
      <c r="AW1116" s="360"/>
      <c r="AX1116" s="360"/>
      <c r="AY1116" s="360"/>
      <c r="AZ1116" s="360"/>
      <c r="BA1116" s="360"/>
      <c r="BB1116" s="361"/>
      <c r="BC1116" s="359"/>
      <c r="BD1116" s="360"/>
      <c r="BE1116" s="360"/>
      <c r="BF1116" s="360"/>
      <c r="BG1116" s="360"/>
      <c r="BH1116" s="360"/>
      <c r="BI1116" s="360"/>
      <c r="BJ1116" s="360"/>
      <c r="BK1116" s="338"/>
      <c r="BL1116" s="338"/>
      <c r="BM1116" s="338"/>
      <c r="BN1116" s="334"/>
      <c r="BO1116" s="337"/>
      <c r="BP1116" s="338"/>
      <c r="BQ1116" s="338"/>
      <c r="BR1116" s="338"/>
      <c r="BS1116" s="338"/>
      <c r="BT1116" s="338"/>
      <c r="BU1116" s="338"/>
      <c r="BV1116" s="338"/>
      <c r="BW1116" s="338"/>
      <c r="BX1116" s="338"/>
      <c r="BY1116" s="338"/>
      <c r="BZ1116" s="334"/>
      <c r="CA1116" s="337"/>
      <c r="CB1116" s="338"/>
      <c r="CC1116" s="338"/>
      <c r="CD1116" s="338"/>
      <c r="CE1116" s="338"/>
      <c r="CF1116" s="338"/>
      <c r="CG1116" s="338"/>
      <c r="CH1116" s="338"/>
      <c r="CI1116" s="338"/>
      <c r="CJ1116" s="338"/>
      <c r="CK1116" s="338"/>
      <c r="CL1116" s="334"/>
    </row>
    <row r="1117" spans="1:90" x14ac:dyDescent="0.3">
      <c r="B1117" s="618"/>
      <c r="C1117" s="338" t="s">
        <v>552</v>
      </c>
      <c r="D1117" s="372"/>
      <c r="E1117" s="362" t="s">
        <v>553</v>
      </c>
      <c r="F1117" s="335">
        <v>150000</v>
      </c>
      <c r="G1117" s="337"/>
      <c r="H1117" s="338"/>
      <c r="I1117" s="338"/>
      <c r="J1117" s="338"/>
      <c r="K1117" s="338"/>
      <c r="L1117" s="338"/>
      <c r="M1117" s="338"/>
      <c r="N1117" s="338"/>
      <c r="O1117" s="338"/>
      <c r="P1117" s="338"/>
      <c r="Q1117" s="338"/>
      <c r="R1117" s="334"/>
      <c r="S1117" s="337"/>
      <c r="T1117" s="338"/>
      <c r="U1117" s="338"/>
      <c r="V1117" s="338"/>
      <c r="W1117" s="338"/>
      <c r="X1117" s="373"/>
      <c r="Y1117" s="373"/>
      <c r="Z1117" s="373"/>
      <c r="AA1117" s="373"/>
      <c r="AB1117" s="360"/>
      <c r="AC1117" s="360"/>
      <c r="AD1117" s="361"/>
      <c r="AE1117" s="359"/>
      <c r="AF1117" s="360"/>
      <c r="AG1117" s="360"/>
      <c r="AH1117" s="360"/>
      <c r="AI1117" s="360"/>
      <c r="AJ1117" s="360"/>
      <c r="AK1117" s="360"/>
      <c r="AL1117" s="360"/>
      <c r="AM1117" s="360"/>
      <c r="AN1117" s="360"/>
      <c r="AO1117" s="360"/>
      <c r="AP1117" s="361"/>
      <c r="AQ1117" s="359"/>
      <c r="AR1117" s="360"/>
      <c r="AS1117" s="360"/>
      <c r="AT1117" s="360"/>
      <c r="AU1117" s="360"/>
      <c r="AV1117" s="360"/>
      <c r="AW1117" s="360"/>
      <c r="AX1117" s="360"/>
      <c r="AY1117" s="360"/>
      <c r="AZ1117" s="360"/>
      <c r="BA1117" s="360"/>
      <c r="BB1117" s="361"/>
      <c r="BC1117" s="359"/>
      <c r="BD1117" s="360"/>
      <c r="BE1117" s="360"/>
      <c r="BF1117" s="360"/>
      <c r="BG1117" s="360"/>
      <c r="BH1117" s="360"/>
      <c r="BI1117" s="360"/>
      <c r="BJ1117" s="360"/>
      <c r="BK1117" s="338"/>
      <c r="BL1117" s="338"/>
      <c r="BM1117" s="338"/>
      <c r="BN1117" s="334"/>
      <c r="BO1117" s="337"/>
      <c r="BP1117" s="338"/>
      <c r="BQ1117" s="338"/>
      <c r="BR1117" s="338"/>
      <c r="BS1117" s="338"/>
      <c r="BT1117" s="338"/>
      <c r="BU1117" s="338"/>
      <c r="BV1117" s="338"/>
      <c r="BW1117" s="338"/>
      <c r="BX1117" s="338"/>
      <c r="BY1117" s="338"/>
      <c r="BZ1117" s="334"/>
      <c r="CA1117" s="337"/>
      <c r="CB1117" s="338"/>
      <c r="CC1117" s="338"/>
      <c r="CD1117" s="338"/>
      <c r="CE1117" s="338"/>
      <c r="CF1117" s="338"/>
      <c r="CG1117" s="338"/>
      <c r="CH1117" s="338"/>
      <c r="CI1117" s="338"/>
      <c r="CJ1117" s="338"/>
      <c r="CK1117" s="338"/>
      <c r="CL1117" s="334"/>
    </row>
    <row r="1118" spans="1:90" x14ac:dyDescent="0.3">
      <c r="B1118" s="618"/>
      <c r="C1118" s="338" t="s">
        <v>554</v>
      </c>
      <c r="D1118" s="372"/>
      <c r="E1118" s="336" t="s">
        <v>555</v>
      </c>
      <c r="F1118" s="335">
        <v>197000</v>
      </c>
      <c r="G1118" s="337"/>
      <c r="H1118" s="338"/>
      <c r="I1118" s="338"/>
      <c r="J1118" s="338"/>
      <c r="K1118" s="338"/>
      <c r="L1118" s="338"/>
      <c r="M1118" s="338"/>
      <c r="N1118" s="338"/>
      <c r="O1118" s="338"/>
      <c r="P1118" s="338"/>
      <c r="Q1118" s="338"/>
      <c r="R1118" s="334"/>
      <c r="S1118" s="337"/>
      <c r="T1118" s="338"/>
      <c r="U1118" s="338"/>
      <c r="V1118" s="338"/>
      <c r="W1118" s="338"/>
      <c r="X1118" s="338"/>
      <c r="Y1118" s="360"/>
      <c r="Z1118" s="360"/>
      <c r="AA1118" s="360"/>
      <c r="AB1118" s="360"/>
      <c r="AC1118" s="360"/>
      <c r="AD1118" s="361"/>
      <c r="AE1118" s="359"/>
      <c r="AF1118" s="360"/>
      <c r="AG1118" s="360"/>
      <c r="AH1118" s="360"/>
      <c r="AI1118" s="373"/>
      <c r="AJ1118" s="373"/>
      <c r="AK1118" s="360"/>
      <c r="AL1118" s="360"/>
      <c r="AM1118" s="360"/>
      <c r="AN1118" s="360"/>
      <c r="AO1118" s="360"/>
      <c r="AP1118" s="361"/>
      <c r="AQ1118" s="359"/>
      <c r="AR1118" s="360"/>
      <c r="AS1118" s="360"/>
      <c r="AT1118" s="360"/>
      <c r="AU1118" s="360"/>
      <c r="AV1118" s="360"/>
      <c r="AW1118" s="373"/>
      <c r="AX1118" s="373"/>
      <c r="AY1118" s="373"/>
      <c r="AZ1118" s="373"/>
      <c r="BA1118" s="373"/>
      <c r="BB1118" s="374"/>
      <c r="BC1118" s="375"/>
      <c r="BD1118" s="373"/>
      <c r="BE1118" s="373"/>
      <c r="BF1118" s="373"/>
      <c r="BG1118" s="373"/>
      <c r="BH1118" s="373"/>
      <c r="BI1118" s="373"/>
      <c r="BJ1118" s="373"/>
      <c r="BK1118" s="338"/>
      <c r="BL1118" s="338"/>
      <c r="BM1118" s="338"/>
      <c r="BN1118" s="334"/>
      <c r="BO1118" s="337"/>
      <c r="BP1118" s="338"/>
      <c r="BQ1118" s="338"/>
      <c r="BR1118" s="338"/>
      <c r="BS1118" s="338"/>
      <c r="BT1118" s="338"/>
      <c r="BU1118" s="338"/>
      <c r="BV1118" s="338"/>
      <c r="BW1118" s="338"/>
      <c r="BX1118" s="338"/>
      <c r="BY1118" s="338"/>
      <c r="BZ1118" s="334"/>
      <c r="CA1118" s="337"/>
      <c r="CB1118" s="338"/>
      <c r="CC1118" s="338"/>
      <c r="CD1118" s="338"/>
      <c r="CE1118" s="338"/>
      <c r="CF1118" s="338"/>
      <c r="CG1118" s="338"/>
      <c r="CH1118" s="338"/>
      <c r="CI1118" s="338"/>
      <c r="CJ1118" s="338"/>
      <c r="CK1118" s="338"/>
      <c r="CL1118" s="334"/>
    </row>
    <row r="1119" spans="1:90" x14ac:dyDescent="0.3">
      <c r="B1119" s="618"/>
      <c r="C1119" s="363" t="s">
        <v>45</v>
      </c>
      <c r="D1119" s="372" t="s">
        <v>440</v>
      </c>
      <c r="E1119" s="364" t="s">
        <v>45</v>
      </c>
      <c r="F1119" s="335">
        <v>1971750</v>
      </c>
      <c r="G1119" s="337"/>
      <c r="H1119" s="338"/>
      <c r="I1119" s="338"/>
      <c r="J1119" s="338"/>
      <c r="K1119" s="338"/>
      <c r="L1119" s="338"/>
      <c r="M1119" s="338"/>
      <c r="N1119" s="338"/>
      <c r="O1119" s="338"/>
      <c r="P1119" s="338"/>
      <c r="Q1119" s="338"/>
      <c r="R1119" s="334"/>
      <c r="S1119" s="337"/>
      <c r="T1119" s="338"/>
      <c r="U1119" s="338"/>
      <c r="V1119" s="338"/>
      <c r="W1119" s="338"/>
      <c r="X1119" s="360"/>
      <c r="Y1119" s="360"/>
      <c r="Z1119" s="360"/>
      <c r="AA1119" s="360"/>
      <c r="AB1119" s="360"/>
      <c r="AC1119" s="360"/>
      <c r="AD1119" s="361"/>
      <c r="AE1119" s="359"/>
      <c r="AF1119" s="360"/>
      <c r="AG1119" s="360"/>
      <c r="AH1119" s="360"/>
      <c r="AI1119" s="360"/>
      <c r="AJ1119" s="360"/>
      <c r="AK1119" s="360"/>
      <c r="AL1119" s="360"/>
      <c r="AM1119" s="360"/>
      <c r="AN1119" s="360"/>
      <c r="AO1119" s="360"/>
      <c r="AP1119" s="361"/>
      <c r="AQ1119" s="359"/>
      <c r="AR1119" s="360"/>
      <c r="AS1119" s="360"/>
      <c r="AT1119" s="360"/>
      <c r="AU1119" s="360"/>
      <c r="AV1119" s="360"/>
      <c r="AW1119" s="360"/>
      <c r="AX1119" s="360"/>
      <c r="AY1119" s="360"/>
      <c r="AZ1119" s="360"/>
      <c r="BA1119" s="360"/>
      <c r="BB1119" s="361"/>
      <c r="BC1119" s="359"/>
      <c r="BD1119" s="360"/>
      <c r="BE1119" s="360"/>
      <c r="BF1119" s="360"/>
      <c r="BG1119" s="360"/>
      <c r="BH1119" s="360"/>
      <c r="BI1119" s="360"/>
      <c r="BJ1119" s="360"/>
      <c r="BK1119" s="338"/>
      <c r="BL1119" s="338"/>
      <c r="BM1119" s="338"/>
      <c r="BN1119" s="334"/>
      <c r="BO1119" s="337"/>
      <c r="BP1119" s="338"/>
      <c r="BQ1119" s="338"/>
      <c r="BR1119" s="338"/>
      <c r="BS1119" s="338"/>
      <c r="BT1119" s="338"/>
      <c r="BU1119" s="338"/>
      <c r="BV1119" s="338"/>
      <c r="BW1119" s="338"/>
      <c r="BX1119" s="338"/>
      <c r="BY1119" s="338"/>
      <c r="BZ1119" s="334"/>
      <c r="CA1119" s="337"/>
      <c r="CB1119" s="338"/>
      <c r="CC1119" s="338"/>
      <c r="CD1119" s="338"/>
      <c r="CE1119" s="338"/>
      <c r="CF1119" s="338"/>
      <c r="CG1119" s="338"/>
      <c r="CH1119" s="338"/>
      <c r="CI1119" s="338"/>
      <c r="CJ1119" s="338"/>
      <c r="CK1119" s="338"/>
      <c r="CL1119" s="334"/>
    </row>
    <row r="1120" spans="1:90" x14ac:dyDescent="0.3">
      <c r="B1120" s="618"/>
      <c r="C1120" s="377" t="s">
        <v>556</v>
      </c>
      <c r="D1120" s="372"/>
      <c r="E1120" s="362" t="s">
        <v>45</v>
      </c>
      <c r="F1120" s="335" t="s">
        <v>45</v>
      </c>
      <c r="G1120" s="337"/>
      <c r="H1120" s="338"/>
      <c r="I1120" s="338"/>
      <c r="J1120" s="338"/>
      <c r="K1120" s="338"/>
      <c r="L1120" s="338"/>
      <c r="M1120" s="338"/>
      <c r="N1120" s="338"/>
      <c r="O1120" s="338"/>
      <c r="P1120" s="338"/>
      <c r="Q1120" s="338"/>
      <c r="R1120" s="334"/>
      <c r="S1120" s="337"/>
      <c r="T1120" s="338"/>
      <c r="U1120" s="338"/>
      <c r="V1120" s="338"/>
      <c r="W1120" s="338"/>
      <c r="X1120" s="338"/>
      <c r="Y1120" s="373"/>
      <c r="Z1120" s="373"/>
      <c r="AA1120" s="373"/>
      <c r="AB1120" s="373"/>
      <c r="AC1120" s="373"/>
      <c r="AD1120" s="374"/>
      <c r="AE1120" s="375"/>
      <c r="AF1120" s="373"/>
      <c r="AG1120" s="373"/>
      <c r="AH1120" s="373"/>
      <c r="AI1120" s="373"/>
      <c r="AJ1120" s="373"/>
      <c r="AK1120" s="373"/>
      <c r="AL1120" s="373"/>
      <c r="AM1120" s="373"/>
      <c r="AN1120" s="373"/>
      <c r="AO1120" s="373"/>
      <c r="AP1120" s="374"/>
      <c r="AQ1120" s="375"/>
      <c r="AR1120" s="373"/>
      <c r="AS1120" s="373"/>
      <c r="AT1120" s="373"/>
      <c r="AU1120" s="373"/>
      <c r="AV1120" s="373"/>
      <c r="AW1120" s="373"/>
      <c r="AX1120" s="373"/>
      <c r="AY1120" s="373"/>
      <c r="AZ1120" s="373"/>
      <c r="BA1120" s="373"/>
      <c r="BB1120" s="374"/>
      <c r="BC1120" s="375"/>
      <c r="BD1120" s="373"/>
      <c r="BE1120" s="373"/>
      <c r="BF1120" s="373"/>
      <c r="BG1120" s="373"/>
      <c r="BH1120" s="373"/>
      <c r="BI1120" s="373"/>
      <c r="BJ1120" s="373"/>
      <c r="BK1120" s="338"/>
      <c r="BL1120" s="338"/>
      <c r="BM1120" s="338"/>
      <c r="BN1120" s="334"/>
      <c r="BO1120" s="337"/>
      <c r="BP1120" s="338"/>
      <c r="BQ1120" s="338"/>
      <c r="BR1120" s="338"/>
      <c r="BS1120" s="338"/>
      <c r="BT1120" s="338"/>
      <c r="BU1120" s="338"/>
      <c r="BV1120" s="338"/>
      <c r="BW1120" s="338"/>
      <c r="BX1120" s="338"/>
      <c r="BY1120" s="338"/>
      <c r="BZ1120" s="334"/>
      <c r="CA1120" s="337"/>
      <c r="CB1120" s="338"/>
      <c r="CC1120" s="338"/>
      <c r="CD1120" s="338"/>
      <c r="CE1120" s="338"/>
      <c r="CF1120" s="338"/>
      <c r="CG1120" s="338"/>
      <c r="CH1120" s="338"/>
      <c r="CI1120" s="338"/>
      <c r="CJ1120" s="338"/>
      <c r="CK1120" s="338"/>
      <c r="CL1120" s="334"/>
    </row>
    <row r="1121" spans="1:90" x14ac:dyDescent="0.3">
      <c r="B1121" s="618"/>
      <c r="C1121" s="338"/>
      <c r="D1121" s="372" t="s">
        <v>45</v>
      </c>
      <c r="E1121" s="364" t="s">
        <v>45</v>
      </c>
      <c r="F1121" s="335" t="s">
        <v>45</v>
      </c>
      <c r="G1121" s="337"/>
      <c r="H1121" s="338"/>
      <c r="I1121" s="338"/>
      <c r="J1121" s="338"/>
      <c r="K1121" s="338"/>
      <c r="L1121" s="338"/>
      <c r="M1121" s="338"/>
      <c r="N1121" s="338"/>
      <c r="O1121" s="338"/>
      <c r="P1121" s="338"/>
      <c r="Q1121" s="338"/>
      <c r="R1121" s="334"/>
      <c r="S1121" s="337"/>
      <c r="T1121" s="338"/>
      <c r="U1121" s="338"/>
      <c r="V1121" s="338"/>
      <c r="W1121" s="338"/>
      <c r="X1121" s="373"/>
      <c r="Y1121" s="373"/>
      <c r="Z1121" s="373"/>
      <c r="AA1121" s="373"/>
      <c r="AB1121" s="373"/>
      <c r="AC1121" s="373"/>
      <c r="AD1121" s="374"/>
      <c r="AE1121" s="375"/>
      <c r="AF1121" s="373"/>
      <c r="AG1121" s="373"/>
      <c r="AH1121" s="373"/>
      <c r="AI1121" s="373"/>
      <c r="AJ1121" s="373"/>
      <c r="AK1121" s="373"/>
      <c r="AL1121" s="373"/>
      <c r="AM1121" s="373"/>
      <c r="AN1121" s="373"/>
      <c r="AO1121" s="373"/>
      <c r="AP1121" s="374"/>
      <c r="AQ1121" s="375"/>
      <c r="AR1121" s="373"/>
      <c r="AS1121" s="373"/>
      <c r="AT1121" s="373"/>
      <c r="AU1121" s="373"/>
      <c r="AV1121" s="373"/>
      <c r="AW1121" s="373"/>
      <c r="AX1121" s="373"/>
      <c r="AY1121" s="373"/>
      <c r="AZ1121" s="373"/>
      <c r="BA1121" s="373"/>
      <c r="BB1121" s="374"/>
      <c r="BC1121" s="375"/>
      <c r="BD1121" s="373"/>
      <c r="BE1121" s="373"/>
      <c r="BF1121" s="373"/>
      <c r="BG1121" s="373"/>
      <c r="BH1121" s="373"/>
      <c r="BI1121" s="373"/>
      <c r="BJ1121" s="373"/>
      <c r="BK1121" s="338"/>
      <c r="BL1121" s="338"/>
      <c r="BM1121" s="338"/>
      <c r="BN1121" s="334"/>
      <c r="BO1121" s="337"/>
      <c r="BP1121" s="338"/>
      <c r="BQ1121" s="338"/>
      <c r="BR1121" s="338"/>
      <c r="BS1121" s="338"/>
      <c r="BT1121" s="338"/>
      <c r="BU1121" s="338"/>
      <c r="BV1121" s="338"/>
      <c r="BW1121" s="338"/>
      <c r="BX1121" s="338"/>
      <c r="BY1121" s="338"/>
      <c r="BZ1121" s="334"/>
      <c r="CA1121" s="337"/>
      <c r="CB1121" s="338"/>
      <c r="CC1121" s="338"/>
      <c r="CD1121" s="338"/>
      <c r="CE1121" s="338"/>
      <c r="CF1121" s="338"/>
      <c r="CG1121" s="338"/>
      <c r="CH1121" s="338"/>
      <c r="CI1121" s="338"/>
      <c r="CJ1121" s="338"/>
      <c r="CK1121" s="338"/>
      <c r="CL1121" s="334"/>
    </row>
    <row r="1122" spans="1:90" ht="15" thickBot="1" x14ac:dyDescent="0.35">
      <c r="B1122" s="619"/>
      <c r="C1122" s="365"/>
      <c r="D1122" s="365"/>
      <c r="E1122" s="366" t="s">
        <v>160</v>
      </c>
      <c r="F1122" s="367">
        <v>9858750</v>
      </c>
      <c r="G1122" s="368"/>
      <c r="H1122" s="365"/>
      <c r="I1122" s="365"/>
      <c r="J1122" s="365"/>
      <c r="K1122" s="365"/>
      <c r="L1122" s="365"/>
      <c r="M1122" s="365"/>
      <c r="N1122" s="365"/>
      <c r="O1122" s="365"/>
      <c r="P1122" s="365"/>
      <c r="Q1122" s="365"/>
      <c r="R1122" s="369"/>
      <c r="S1122" s="368"/>
      <c r="T1122" s="365"/>
      <c r="U1122" s="365"/>
      <c r="V1122" s="365"/>
      <c r="W1122" s="365"/>
      <c r="X1122" s="365"/>
      <c r="Y1122" s="365"/>
      <c r="Z1122" s="365"/>
      <c r="AA1122" s="365"/>
      <c r="AB1122" s="365"/>
      <c r="AC1122" s="365"/>
      <c r="AD1122" s="369"/>
      <c r="AE1122" s="368"/>
      <c r="AF1122" s="365"/>
      <c r="AG1122" s="365"/>
      <c r="AH1122" s="365"/>
      <c r="AI1122" s="365"/>
      <c r="AJ1122" s="365"/>
      <c r="AK1122" s="365"/>
      <c r="AL1122" s="365"/>
      <c r="AM1122" s="365"/>
      <c r="AN1122" s="365"/>
      <c r="AO1122" s="365"/>
      <c r="AP1122" s="369"/>
      <c r="AQ1122" s="368"/>
      <c r="AR1122" s="365"/>
      <c r="AS1122" s="365"/>
      <c r="AT1122" s="365"/>
      <c r="AU1122" s="365"/>
      <c r="AV1122" s="365"/>
      <c r="AW1122" s="365"/>
      <c r="AX1122" s="365"/>
      <c r="AY1122" s="365"/>
      <c r="AZ1122" s="365"/>
      <c r="BA1122" s="365"/>
      <c r="BB1122" s="369"/>
      <c r="BC1122" s="368"/>
      <c r="BD1122" s="365"/>
      <c r="BE1122" s="365"/>
      <c r="BF1122" s="365"/>
      <c r="BG1122" s="365"/>
      <c r="BH1122" s="365"/>
      <c r="BI1122" s="365"/>
      <c r="BJ1122" s="365"/>
      <c r="BK1122" s="365"/>
      <c r="BL1122" s="365"/>
      <c r="BM1122" s="365"/>
      <c r="BN1122" s="369"/>
      <c r="BO1122" s="368"/>
      <c r="BP1122" s="365"/>
      <c r="BQ1122" s="365"/>
      <c r="BR1122" s="365"/>
      <c r="BS1122" s="365"/>
      <c r="BT1122" s="365"/>
      <c r="BU1122" s="365"/>
      <c r="BV1122" s="365"/>
      <c r="BW1122" s="365"/>
      <c r="BX1122" s="365"/>
      <c r="BY1122" s="365"/>
      <c r="BZ1122" s="369"/>
      <c r="CA1122" s="368"/>
      <c r="CB1122" s="365"/>
      <c r="CC1122" s="365"/>
      <c r="CD1122" s="365"/>
      <c r="CE1122" s="365"/>
      <c r="CF1122" s="365"/>
      <c r="CG1122" s="365"/>
      <c r="CH1122" s="365"/>
      <c r="CI1122" s="365"/>
      <c r="CJ1122" s="365"/>
      <c r="CK1122" s="365"/>
      <c r="CL1122" s="369"/>
    </row>
    <row r="1123" spans="1:90" x14ac:dyDescent="0.3">
      <c r="A1123" s="609" t="s">
        <v>476</v>
      </c>
      <c r="B1123" s="332"/>
      <c r="C1123" s="615" t="s">
        <v>557</v>
      </c>
      <c r="D1123" s="383" t="s">
        <v>112</v>
      </c>
      <c r="E1123" s="383"/>
      <c r="F1123" s="397"/>
      <c r="G1123" s="405"/>
      <c r="H1123" s="405"/>
      <c r="I1123" s="405"/>
      <c r="J1123" s="405"/>
      <c r="K1123" s="405"/>
      <c r="L1123" s="383"/>
      <c r="M1123" s="383"/>
      <c r="N1123" s="383"/>
      <c r="O1123" s="383"/>
      <c r="P1123" s="383"/>
      <c r="Q1123" s="383"/>
      <c r="R1123" s="384"/>
      <c r="S1123" s="382"/>
      <c r="T1123" s="383"/>
      <c r="U1123" s="383"/>
      <c r="V1123" s="383"/>
      <c r="W1123" s="383"/>
      <c r="X1123" s="383"/>
      <c r="Y1123" s="383"/>
      <c r="Z1123" s="383"/>
      <c r="AA1123" s="383"/>
      <c r="AB1123" s="383"/>
      <c r="AC1123" s="383"/>
      <c r="AD1123" s="384"/>
      <c r="AE1123" s="382"/>
      <c r="AF1123" s="383"/>
      <c r="AG1123" s="383"/>
      <c r="AH1123" s="383"/>
      <c r="AI1123" s="383"/>
      <c r="AJ1123" s="383"/>
      <c r="AK1123" s="383"/>
      <c r="AL1123" s="383"/>
      <c r="AM1123" s="383"/>
      <c r="AN1123" s="383"/>
      <c r="AO1123" s="383"/>
      <c r="AP1123" s="384"/>
      <c r="AQ1123" s="382"/>
      <c r="AR1123" s="383"/>
      <c r="AS1123" s="383"/>
      <c r="AT1123" s="383"/>
      <c r="AU1123" s="383"/>
      <c r="AV1123" s="383"/>
      <c r="AW1123" s="383"/>
      <c r="AX1123" s="383"/>
      <c r="AY1123" s="383"/>
      <c r="AZ1123" s="383"/>
      <c r="BA1123" s="383"/>
      <c r="BB1123" s="384"/>
      <c r="BC1123" s="382"/>
      <c r="BD1123" s="383"/>
      <c r="BE1123" s="383"/>
      <c r="BF1123" s="383"/>
      <c r="BG1123" s="383"/>
      <c r="BH1123" s="383"/>
      <c r="BI1123" s="383"/>
      <c r="BJ1123" s="383"/>
      <c r="BK1123" s="383"/>
      <c r="BL1123" s="383"/>
      <c r="BM1123" s="383"/>
      <c r="BN1123" s="384"/>
      <c r="BO1123" s="382"/>
      <c r="BP1123" s="383"/>
      <c r="BQ1123" s="383"/>
      <c r="BR1123" s="383"/>
      <c r="BS1123" s="383"/>
      <c r="BT1123" s="383"/>
      <c r="BU1123" s="383"/>
      <c r="BV1123" s="383"/>
      <c r="BW1123" s="383"/>
      <c r="BX1123" s="383"/>
      <c r="BY1123" s="383"/>
      <c r="BZ1123" s="384"/>
      <c r="CA1123" s="382"/>
      <c r="CB1123" s="383"/>
      <c r="CC1123" s="383"/>
      <c r="CD1123" s="383"/>
      <c r="CE1123" s="383"/>
      <c r="CF1123" s="383"/>
      <c r="CG1123" s="383"/>
      <c r="CH1123" s="383"/>
      <c r="CI1123" s="383"/>
      <c r="CJ1123" s="383"/>
      <c r="CK1123" s="383"/>
      <c r="CL1123" s="384"/>
    </row>
    <row r="1124" spans="1:90" x14ac:dyDescent="0.3">
      <c r="A1124" s="610"/>
      <c r="B1124" s="333"/>
      <c r="C1124" s="616"/>
      <c r="D1124" s="389"/>
      <c r="E1124" s="389" t="s">
        <v>169</v>
      </c>
      <c r="F1124" s="398">
        <v>500000</v>
      </c>
      <c r="G1124" s="404"/>
      <c r="H1124" s="404"/>
      <c r="I1124" s="404"/>
      <c r="J1124" s="404"/>
      <c r="K1124" s="404"/>
      <c r="L1124" s="392"/>
      <c r="M1124" s="392"/>
      <c r="N1124" s="392"/>
      <c r="O1124" s="392"/>
      <c r="P1124" s="392"/>
      <c r="Q1124" s="392"/>
      <c r="R1124" s="393"/>
      <c r="S1124" s="394"/>
      <c r="T1124" s="392"/>
      <c r="U1124" s="392"/>
      <c r="V1124" s="392"/>
      <c r="W1124" s="392"/>
      <c r="X1124" s="392"/>
      <c r="Y1124" s="392"/>
      <c r="Z1124" s="392"/>
      <c r="AA1124" s="392"/>
      <c r="AB1124" s="392"/>
      <c r="AC1124" s="392"/>
      <c r="AD1124" s="393"/>
      <c r="AE1124" s="394"/>
      <c r="AF1124" s="392"/>
      <c r="AG1124" s="392"/>
      <c r="AH1124" s="392"/>
      <c r="AI1124" s="392"/>
      <c r="AJ1124" s="392"/>
      <c r="AK1124" s="392"/>
      <c r="AL1124" s="392"/>
      <c r="AM1124" s="392"/>
      <c r="AN1124" s="392"/>
      <c r="AO1124" s="392"/>
      <c r="AP1124" s="393"/>
      <c r="AQ1124" s="394"/>
      <c r="AR1124" s="392"/>
      <c r="AS1124" s="392"/>
      <c r="AT1124" s="392"/>
      <c r="AU1124" s="392"/>
      <c r="AV1124" s="389"/>
      <c r="AW1124" s="389"/>
      <c r="AX1124" s="389"/>
      <c r="AY1124" s="389"/>
      <c r="AZ1124" s="389"/>
      <c r="BA1124" s="389"/>
      <c r="BB1124" s="390"/>
      <c r="BC1124" s="388"/>
      <c r="BD1124" s="389"/>
      <c r="BE1124" s="389"/>
      <c r="BF1124" s="389"/>
      <c r="BG1124" s="389"/>
      <c r="BH1124" s="389"/>
      <c r="BI1124" s="389"/>
      <c r="BJ1124" s="389"/>
      <c r="BK1124" s="389"/>
      <c r="BL1124" s="389"/>
      <c r="BM1124" s="389"/>
      <c r="BN1124" s="390"/>
      <c r="BO1124" s="388"/>
      <c r="BP1124" s="389"/>
      <c r="BQ1124" s="389"/>
      <c r="BR1124" s="389"/>
      <c r="BS1124" s="389"/>
      <c r="BT1124" s="389"/>
      <c r="BU1124" s="389"/>
      <c r="BV1124" s="389"/>
      <c r="BW1124" s="389"/>
      <c r="BX1124" s="389"/>
      <c r="BY1124" s="389"/>
      <c r="BZ1124" s="390"/>
      <c r="CA1124" s="388"/>
      <c r="CB1124" s="389"/>
      <c r="CC1124" s="389"/>
      <c r="CD1124" s="389"/>
      <c r="CE1124" s="389"/>
      <c r="CF1124" s="389"/>
      <c r="CG1124" s="389"/>
      <c r="CH1124" s="389"/>
      <c r="CI1124" s="389"/>
      <c r="CJ1124" s="389"/>
      <c r="CK1124" s="389"/>
      <c r="CL1124" s="390"/>
    </row>
    <row r="1125" spans="1:90" x14ac:dyDescent="0.3">
      <c r="A1125" s="610"/>
      <c r="B1125" s="333"/>
      <c r="C1125" s="389"/>
      <c r="D1125" s="389"/>
      <c r="E1125" s="389" t="s">
        <v>179</v>
      </c>
      <c r="F1125" s="398">
        <v>180000</v>
      </c>
      <c r="G1125" s="404"/>
      <c r="H1125" s="404"/>
      <c r="I1125" s="404"/>
      <c r="J1125" s="404"/>
      <c r="K1125" s="404"/>
      <c r="L1125" s="389"/>
      <c r="M1125" s="389"/>
      <c r="N1125" s="389"/>
      <c r="O1125" s="391"/>
      <c r="P1125" s="391"/>
      <c r="Q1125" s="391"/>
      <c r="R1125" s="401"/>
      <c r="S1125" s="396"/>
      <c r="T1125" s="391"/>
      <c r="U1125" s="391"/>
      <c r="V1125" s="391"/>
      <c r="W1125" s="391"/>
      <c r="X1125" s="391"/>
      <c r="Y1125" s="391"/>
      <c r="Z1125" s="391"/>
      <c r="AA1125" s="391"/>
      <c r="AB1125" s="391"/>
      <c r="AC1125" s="391"/>
      <c r="AD1125" s="401"/>
      <c r="AE1125" s="396"/>
      <c r="AF1125" s="391"/>
      <c r="AG1125" s="391"/>
      <c r="AH1125" s="391"/>
      <c r="AI1125" s="391"/>
      <c r="AJ1125" s="389"/>
      <c r="AK1125" s="389"/>
      <c r="AL1125" s="389"/>
      <c r="AM1125" s="389"/>
      <c r="AN1125" s="389"/>
      <c r="AO1125" s="389"/>
      <c r="AP1125" s="390"/>
      <c r="AQ1125" s="388"/>
      <c r="AR1125" s="389"/>
      <c r="AS1125" s="392"/>
      <c r="AT1125" s="392"/>
      <c r="AU1125" s="392"/>
      <c r="AV1125" s="392"/>
      <c r="AW1125" s="392"/>
      <c r="AX1125" s="392"/>
      <c r="AY1125" s="389"/>
      <c r="AZ1125" s="389"/>
      <c r="BA1125" s="389"/>
      <c r="BB1125" s="390"/>
      <c r="BC1125" s="388"/>
      <c r="BD1125" s="389"/>
      <c r="BE1125" s="389"/>
      <c r="BF1125" s="389"/>
      <c r="BG1125" s="389"/>
      <c r="BH1125" s="389"/>
      <c r="BI1125" s="389"/>
      <c r="BJ1125" s="389"/>
      <c r="BK1125" s="389"/>
      <c r="BL1125" s="389"/>
      <c r="BM1125" s="389"/>
      <c r="BN1125" s="390"/>
      <c r="BO1125" s="388"/>
      <c r="BP1125" s="389"/>
      <c r="BQ1125" s="389"/>
      <c r="BR1125" s="389"/>
      <c r="BS1125" s="389"/>
      <c r="BT1125" s="389"/>
      <c r="BU1125" s="389"/>
      <c r="BV1125" s="389"/>
      <c r="BW1125" s="389"/>
      <c r="BX1125" s="389"/>
      <c r="BY1125" s="389"/>
      <c r="BZ1125" s="390"/>
      <c r="CA1125" s="388"/>
      <c r="CB1125" s="389"/>
      <c r="CC1125" s="389"/>
      <c r="CD1125" s="389"/>
      <c r="CE1125" s="389"/>
      <c r="CF1125" s="389"/>
      <c r="CG1125" s="389"/>
      <c r="CH1125" s="389"/>
      <c r="CI1125" s="389"/>
      <c r="CJ1125" s="389"/>
      <c r="CK1125" s="389"/>
      <c r="CL1125" s="390"/>
    </row>
    <row r="1126" spans="1:90" x14ac:dyDescent="0.3">
      <c r="A1126" s="610"/>
      <c r="B1126" s="333"/>
      <c r="C1126" s="389"/>
      <c r="D1126" s="389"/>
      <c r="E1126" s="391" t="s">
        <v>170</v>
      </c>
      <c r="F1126" s="398"/>
      <c r="G1126" s="404"/>
      <c r="H1126" s="404"/>
      <c r="I1126" s="404"/>
      <c r="J1126" s="404"/>
      <c r="K1126" s="404"/>
      <c r="L1126" s="389"/>
      <c r="M1126" s="389"/>
      <c r="N1126" s="389"/>
      <c r="O1126" s="389"/>
      <c r="P1126" s="389"/>
      <c r="Q1126" s="389"/>
      <c r="R1126" s="401"/>
      <c r="S1126" s="396"/>
      <c r="T1126" s="391"/>
      <c r="U1126" s="391"/>
      <c r="V1126" s="391"/>
      <c r="W1126" s="391"/>
      <c r="X1126" s="391"/>
      <c r="Y1126" s="391"/>
      <c r="Z1126" s="391"/>
      <c r="AA1126" s="391"/>
      <c r="AB1126" s="391"/>
      <c r="AC1126" s="391"/>
      <c r="AD1126" s="390"/>
      <c r="AE1126" s="388"/>
      <c r="AF1126" s="389"/>
      <c r="AG1126" s="389"/>
      <c r="AH1126" s="389"/>
      <c r="AI1126" s="389"/>
      <c r="AJ1126" s="391"/>
      <c r="AK1126" s="391"/>
      <c r="AL1126" s="391"/>
      <c r="AM1126" s="391"/>
      <c r="AN1126" s="391"/>
      <c r="AO1126" s="391"/>
      <c r="AP1126" s="401"/>
      <c r="AQ1126" s="388"/>
      <c r="AR1126" s="389"/>
      <c r="AS1126" s="389"/>
      <c r="AT1126" s="389"/>
      <c r="AU1126" s="389"/>
      <c r="AV1126" s="389"/>
      <c r="AW1126" s="389"/>
      <c r="AX1126" s="389"/>
      <c r="AY1126" s="392"/>
      <c r="AZ1126" s="392"/>
      <c r="BA1126" s="392"/>
      <c r="BB1126" s="393"/>
      <c r="BC1126" s="394"/>
      <c r="BD1126" s="392"/>
      <c r="BE1126" s="392"/>
      <c r="BF1126" s="389"/>
      <c r="BG1126" s="389"/>
      <c r="BH1126" s="389"/>
      <c r="BI1126" s="389"/>
      <c r="BJ1126" s="389"/>
      <c r="BK1126" s="389"/>
      <c r="BL1126" s="389"/>
      <c r="BM1126" s="389"/>
      <c r="BN1126" s="390"/>
      <c r="BO1126" s="388"/>
      <c r="BP1126" s="389"/>
      <c r="BQ1126" s="389"/>
      <c r="BR1126" s="389"/>
      <c r="BS1126" s="389"/>
      <c r="BT1126" s="389"/>
      <c r="BU1126" s="389"/>
      <c r="BV1126" s="389"/>
      <c r="BW1126" s="389"/>
      <c r="BX1126" s="389"/>
      <c r="BY1126" s="389"/>
      <c r="BZ1126" s="390"/>
      <c r="CA1126" s="388"/>
      <c r="CB1126" s="389"/>
      <c r="CC1126" s="389"/>
      <c r="CD1126" s="389"/>
      <c r="CE1126" s="389"/>
      <c r="CF1126" s="389"/>
      <c r="CG1126" s="389"/>
      <c r="CH1126" s="389"/>
      <c r="CI1126" s="389"/>
      <c r="CJ1126" s="389"/>
      <c r="CK1126" s="389"/>
      <c r="CL1126" s="390"/>
    </row>
    <row r="1127" spans="1:90" x14ac:dyDescent="0.3">
      <c r="A1127" s="610"/>
      <c r="B1127" s="333"/>
      <c r="C1127" s="389"/>
      <c r="D1127" s="389"/>
      <c r="E1127" s="391" t="s">
        <v>180</v>
      </c>
      <c r="F1127" s="398">
        <v>50000</v>
      </c>
      <c r="G1127" s="404"/>
      <c r="H1127" s="404"/>
      <c r="I1127" s="404"/>
      <c r="J1127" s="404"/>
      <c r="K1127" s="404"/>
      <c r="L1127" s="389"/>
      <c r="M1127" s="389"/>
      <c r="N1127" s="389"/>
      <c r="O1127" s="389"/>
      <c r="P1127" s="389"/>
      <c r="Q1127" s="389"/>
      <c r="R1127" s="401"/>
      <c r="S1127" s="396"/>
      <c r="T1127" s="391"/>
      <c r="U1127" s="391"/>
      <c r="V1127" s="391"/>
      <c r="W1127" s="391"/>
      <c r="X1127" s="391"/>
      <c r="Y1127" s="391"/>
      <c r="Z1127" s="391"/>
      <c r="AA1127" s="391"/>
      <c r="AB1127" s="391"/>
      <c r="AC1127" s="391"/>
      <c r="AD1127" s="390"/>
      <c r="AE1127" s="388"/>
      <c r="AF1127" s="389"/>
      <c r="AG1127" s="389"/>
      <c r="AH1127" s="389"/>
      <c r="AI1127" s="389"/>
      <c r="AJ1127" s="391"/>
      <c r="AK1127" s="391"/>
      <c r="AL1127" s="391"/>
      <c r="AM1127" s="391"/>
      <c r="AN1127" s="391"/>
      <c r="AO1127" s="391"/>
      <c r="AP1127" s="401"/>
      <c r="AQ1127" s="388"/>
      <c r="AR1127" s="389"/>
      <c r="AS1127" s="389"/>
      <c r="AT1127" s="389"/>
      <c r="AU1127" s="389"/>
      <c r="AV1127" s="389"/>
      <c r="AW1127" s="389"/>
      <c r="AX1127" s="389"/>
      <c r="AY1127" s="389"/>
      <c r="AZ1127" s="389"/>
      <c r="BA1127" s="389"/>
      <c r="BB1127" s="390"/>
      <c r="BC1127" s="388"/>
      <c r="BD1127" s="392"/>
      <c r="BE1127" s="392"/>
      <c r="BF1127" s="389"/>
      <c r="BG1127" s="389"/>
      <c r="BH1127" s="389"/>
      <c r="BI1127" s="389"/>
      <c r="BJ1127" s="389"/>
      <c r="BK1127" s="389"/>
      <c r="BL1127" s="389"/>
      <c r="BM1127" s="389"/>
      <c r="BN1127" s="390"/>
      <c r="BO1127" s="388"/>
      <c r="BP1127" s="389"/>
      <c r="BQ1127" s="389"/>
      <c r="BR1127" s="389"/>
      <c r="BS1127" s="389"/>
      <c r="BT1127" s="389"/>
      <c r="BU1127" s="389"/>
      <c r="BV1127" s="389"/>
      <c r="BW1127" s="389"/>
      <c r="BX1127" s="389"/>
      <c r="BY1127" s="389"/>
      <c r="BZ1127" s="390"/>
      <c r="CA1127" s="388"/>
      <c r="CB1127" s="389"/>
      <c r="CC1127" s="389"/>
      <c r="CD1127" s="389"/>
      <c r="CE1127" s="389"/>
      <c r="CF1127" s="389"/>
      <c r="CG1127" s="389"/>
      <c r="CH1127" s="389"/>
      <c r="CI1127" s="389"/>
      <c r="CJ1127" s="389"/>
      <c r="CK1127" s="389"/>
      <c r="CL1127" s="390"/>
    </row>
    <row r="1128" spans="1:90" x14ac:dyDescent="0.3">
      <c r="A1128" s="610"/>
      <c r="B1128" s="333"/>
      <c r="C1128" s="389" t="s">
        <v>558</v>
      </c>
      <c r="D1128" s="389" t="s">
        <v>113</v>
      </c>
      <c r="E1128" s="389"/>
      <c r="F1128" s="398"/>
      <c r="G1128" s="404"/>
      <c r="H1128" s="404"/>
      <c r="I1128" s="404"/>
      <c r="J1128" s="404"/>
      <c r="K1128" s="404"/>
      <c r="L1128" s="389"/>
      <c r="M1128" s="389"/>
      <c r="N1128" s="389"/>
      <c r="O1128" s="389"/>
      <c r="P1128" s="389"/>
      <c r="Q1128" s="389"/>
      <c r="R1128" s="401"/>
      <c r="S1128" s="396"/>
      <c r="T1128" s="391"/>
      <c r="U1128" s="391"/>
      <c r="V1128" s="391"/>
      <c r="W1128" s="391"/>
      <c r="X1128" s="391"/>
      <c r="Y1128" s="391"/>
      <c r="Z1128" s="391"/>
      <c r="AA1128" s="391"/>
      <c r="AB1128" s="391"/>
      <c r="AC1128" s="391"/>
      <c r="AD1128" s="401"/>
      <c r="AE1128" s="396"/>
      <c r="AF1128" s="391"/>
      <c r="AG1128" s="391"/>
      <c r="AH1128" s="391"/>
      <c r="AI1128" s="391"/>
      <c r="AJ1128" s="391"/>
      <c r="AK1128" s="391"/>
      <c r="AL1128" s="391"/>
      <c r="AM1128" s="391"/>
      <c r="AN1128" s="391"/>
      <c r="AO1128" s="391"/>
      <c r="AP1128" s="401"/>
      <c r="AQ1128" s="388"/>
      <c r="AR1128" s="389"/>
      <c r="AS1128" s="389"/>
      <c r="AT1128" s="389"/>
      <c r="AU1128" s="389"/>
      <c r="AV1128" s="389"/>
      <c r="AW1128" s="389"/>
      <c r="AX1128" s="389"/>
      <c r="AY1128" s="389"/>
      <c r="AZ1128" s="389"/>
      <c r="BA1128" s="389"/>
      <c r="BB1128" s="390"/>
      <c r="BC1128" s="388"/>
      <c r="BD1128" s="389"/>
      <c r="BE1128" s="389"/>
      <c r="BF1128" s="389"/>
      <c r="BG1128" s="389"/>
      <c r="BH1128" s="389"/>
      <c r="BI1128" s="389"/>
      <c r="BJ1128" s="389"/>
      <c r="BK1128" s="389"/>
      <c r="BL1128" s="389"/>
      <c r="BM1128" s="389"/>
      <c r="BN1128" s="390"/>
      <c r="BO1128" s="388"/>
      <c r="BP1128" s="389"/>
      <c r="BQ1128" s="389"/>
      <c r="BR1128" s="389"/>
      <c r="BS1128" s="389"/>
      <c r="BT1128" s="389"/>
      <c r="BU1128" s="389"/>
      <c r="BV1128" s="389"/>
      <c r="BW1128" s="389"/>
      <c r="BX1128" s="389"/>
      <c r="BY1128" s="389"/>
      <c r="BZ1128" s="390"/>
      <c r="CA1128" s="388"/>
      <c r="CB1128" s="389"/>
      <c r="CC1128" s="389"/>
      <c r="CD1128" s="389"/>
      <c r="CE1128" s="389"/>
      <c r="CF1128" s="389"/>
      <c r="CG1128" s="389"/>
      <c r="CH1128" s="389"/>
      <c r="CI1128" s="389"/>
      <c r="CJ1128" s="389"/>
      <c r="CK1128" s="389"/>
      <c r="CL1128" s="390"/>
    </row>
    <row r="1129" spans="1:90" x14ac:dyDescent="0.3">
      <c r="A1129" s="610"/>
      <c r="B1129" s="333"/>
      <c r="C1129" s="389" t="s">
        <v>559</v>
      </c>
      <c r="D1129" s="389"/>
      <c r="E1129" s="391" t="s">
        <v>181</v>
      </c>
      <c r="F1129" s="398"/>
      <c r="G1129" s="404"/>
      <c r="H1129" s="404"/>
      <c r="I1129" s="404"/>
      <c r="J1129" s="404"/>
      <c r="K1129" s="404"/>
      <c r="L1129" s="389"/>
      <c r="M1129" s="389"/>
      <c r="N1129" s="389"/>
      <c r="O1129" s="389"/>
      <c r="P1129" s="389"/>
      <c r="Q1129" s="389"/>
      <c r="R1129" s="401"/>
      <c r="S1129" s="396"/>
      <c r="T1129" s="391"/>
      <c r="U1129" s="391"/>
      <c r="V1129" s="391"/>
      <c r="W1129" s="391"/>
      <c r="X1129" s="391"/>
      <c r="Y1129" s="381"/>
      <c r="Z1129" s="391"/>
      <c r="AA1129" s="391"/>
      <c r="AB1129" s="391"/>
      <c r="AC1129" s="391"/>
      <c r="AD1129" s="401"/>
      <c r="AE1129" s="396"/>
      <c r="AF1129" s="391"/>
      <c r="AG1129" s="391"/>
      <c r="AH1129" s="391"/>
      <c r="AI1129" s="391"/>
      <c r="AJ1129" s="391"/>
      <c r="AK1129" s="391"/>
      <c r="AL1129" s="391"/>
      <c r="AM1129" s="391"/>
      <c r="AN1129" s="391"/>
      <c r="AO1129" s="391"/>
      <c r="AP1129" s="391"/>
      <c r="AQ1129" s="396"/>
      <c r="AR1129" s="391"/>
      <c r="AS1129" s="391"/>
      <c r="AT1129" s="389"/>
      <c r="AU1129" s="389"/>
      <c r="AV1129" s="389"/>
      <c r="AW1129" s="389"/>
      <c r="AX1129" s="389"/>
      <c r="AY1129" s="389"/>
      <c r="AZ1129" s="389"/>
      <c r="BA1129" s="389"/>
      <c r="BB1129" s="390"/>
      <c r="BC1129" s="388"/>
      <c r="BD1129" s="389"/>
      <c r="BE1129" s="395"/>
      <c r="BF1129" s="389"/>
      <c r="BG1129" s="389"/>
      <c r="BH1129" s="389"/>
      <c r="BI1129" s="389"/>
      <c r="BJ1129" s="389"/>
      <c r="BK1129" s="389"/>
      <c r="BL1129" s="389"/>
      <c r="BM1129" s="389"/>
      <c r="BN1129" s="390"/>
      <c r="BO1129" s="388"/>
      <c r="BP1129" s="389"/>
      <c r="BQ1129" s="389"/>
      <c r="BR1129" s="389"/>
      <c r="BS1129" s="389"/>
      <c r="BT1129" s="389"/>
      <c r="BU1129" s="389"/>
      <c r="BV1129" s="389"/>
      <c r="BW1129" s="389"/>
      <c r="BX1129" s="389"/>
      <c r="BY1129" s="389"/>
      <c r="BZ1129" s="390"/>
      <c r="CA1129" s="388"/>
      <c r="CB1129" s="389"/>
      <c r="CC1129" s="389"/>
      <c r="CD1129" s="389"/>
      <c r="CE1129" s="389"/>
      <c r="CF1129" s="389"/>
      <c r="CG1129" s="389"/>
      <c r="CH1129" s="389"/>
      <c r="CI1129" s="389"/>
      <c r="CJ1129" s="389"/>
      <c r="CK1129" s="389"/>
      <c r="CL1129" s="390"/>
    </row>
    <row r="1130" spans="1:90" x14ac:dyDescent="0.3">
      <c r="A1130" s="610"/>
      <c r="B1130" s="333"/>
      <c r="C1130" s="391" t="s">
        <v>560</v>
      </c>
      <c r="D1130" s="389"/>
      <c r="E1130" s="391" t="s">
        <v>182</v>
      </c>
      <c r="F1130" s="398">
        <v>145000</v>
      </c>
      <c r="G1130" s="404"/>
      <c r="H1130" s="404"/>
      <c r="I1130" s="404"/>
      <c r="J1130" s="404"/>
      <c r="K1130" s="404"/>
      <c r="L1130" s="389"/>
      <c r="M1130" s="389"/>
      <c r="N1130" s="389"/>
      <c r="O1130" s="389"/>
      <c r="P1130" s="389"/>
      <c r="Q1130" s="389"/>
      <c r="R1130" s="401"/>
      <c r="S1130" s="396"/>
      <c r="T1130" s="391"/>
      <c r="U1130" s="391"/>
      <c r="V1130" s="391"/>
      <c r="W1130" s="391"/>
      <c r="X1130" s="391"/>
      <c r="Y1130" s="391"/>
      <c r="Z1130" s="381"/>
      <c r="AA1130" s="381"/>
      <c r="AB1130" s="381"/>
      <c r="AC1130" s="381"/>
      <c r="AD1130" s="401"/>
      <c r="AE1130" s="396"/>
      <c r="AF1130" s="391"/>
      <c r="AG1130" s="391"/>
      <c r="AH1130" s="391"/>
      <c r="AI1130" s="391"/>
      <c r="AJ1130" s="391"/>
      <c r="AK1130" s="391"/>
      <c r="AL1130" s="391"/>
      <c r="AM1130" s="391"/>
      <c r="AN1130" s="391"/>
      <c r="AO1130" s="391"/>
      <c r="AP1130" s="391"/>
      <c r="AQ1130" s="396"/>
      <c r="AR1130" s="391"/>
      <c r="AS1130" s="391"/>
      <c r="AT1130" s="389"/>
      <c r="AU1130" s="389"/>
      <c r="AV1130" s="389"/>
      <c r="AW1130" s="389"/>
      <c r="AX1130" s="389"/>
      <c r="AY1130" s="389"/>
      <c r="AZ1130" s="389"/>
      <c r="BA1130" s="389"/>
      <c r="BB1130" s="400"/>
      <c r="BC1130" s="399"/>
      <c r="BD1130" s="395"/>
      <c r="BE1130" s="395"/>
      <c r="BF1130" s="395"/>
      <c r="BG1130" s="395"/>
      <c r="BH1130" s="395"/>
      <c r="BI1130" s="389"/>
      <c r="BJ1130" s="389"/>
      <c r="BK1130" s="389"/>
      <c r="BL1130" s="389"/>
      <c r="BM1130" s="389"/>
      <c r="BN1130" s="390"/>
      <c r="BO1130" s="388"/>
      <c r="BP1130" s="389"/>
      <c r="BQ1130" s="389"/>
      <c r="BR1130" s="389"/>
      <c r="BS1130" s="389"/>
      <c r="BT1130" s="389"/>
      <c r="BU1130" s="389"/>
      <c r="BV1130" s="389"/>
      <c r="BW1130" s="389"/>
      <c r="BX1130" s="389"/>
      <c r="BY1130" s="389"/>
      <c r="BZ1130" s="390"/>
      <c r="CA1130" s="388"/>
      <c r="CB1130" s="389"/>
      <c r="CC1130" s="389"/>
      <c r="CD1130" s="389"/>
      <c r="CE1130" s="389"/>
      <c r="CF1130" s="389"/>
      <c r="CG1130" s="389"/>
      <c r="CH1130" s="389"/>
      <c r="CI1130" s="389"/>
      <c r="CJ1130" s="389"/>
      <c r="CK1130" s="389"/>
      <c r="CL1130" s="390"/>
    </row>
    <row r="1131" spans="1:90" x14ac:dyDescent="0.3">
      <c r="A1131" s="610"/>
      <c r="B1131" s="333"/>
      <c r="C1131" s="391" t="s">
        <v>561</v>
      </c>
      <c r="D1131" s="389"/>
      <c r="E1131" s="391" t="s">
        <v>562</v>
      </c>
      <c r="F1131" s="398">
        <v>35000000</v>
      </c>
      <c r="G1131" s="404"/>
      <c r="H1131" s="404"/>
      <c r="I1131" s="404"/>
      <c r="J1131" s="404"/>
      <c r="K1131" s="404"/>
      <c r="L1131" s="389"/>
      <c r="M1131" s="389"/>
      <c r="N1131" s="389"/>
      <c r="O1131" s="389"/>
      <c r="P1131" s="389"/>
      <c r="Q1131" s="389"/>
      <c r="R1131" s="401"/>
      <c r="S1131" s="396"/>
      <c r="T1131" s="391"/>
      <c r="U1131" s="391"/>
      <c r="V1131" s="391"/>
      <c r="W1131" s="391"/>
      <c r="X1131" s="391"/>
      <c r="Y1131" s="391"/>
      <c r="Z1131" s="391"/>
      <c r="AA1131" s="391"/>
      <c r="AB1131" s="391"/>
      <c r="AC1131" s="391"/>
      <c r="AD1131" s="401"/>
      <c r="AE1131" s="396"/>
      <c r="AF1131" s="391"/>
      <c r="AG1131" s="391"/>
      <c r="AH1131" s="391"/>
      <c r="AI1131" s="391"/>
      <c r="AJ1131" s="391"/>
      <c r="AK1131" s="391"/>
      <c r="AL1131" s="391"/>
      <c r="AM1131" s="391"/>
      <c r="AN1131" s="391"/>
      <c r="AO1131" s="391"/>
      <c r="AP1131" s="401"/>
      <c r="AQ1131" s="388"/>
      <c r="AR1131" s="389"/>
      <c r="AS1131" s="389"/>
      <c r="AT1131" s="391"/>
      <c r="AU1131" s="391"/>
      <c r="AV1131" s="391"/>
      <c r="AW1131" s="391"/>
      <c r="AX1131" s="391"/>
      <c r="AY1131" s="391"/>
      <c r="AZ1131" s="391"/>
      <c r="BA1131" s="391"/>
      <c r="BB1131" s="401"/>
      <c r="BC1131" s="396"/>
      <c r="BD1131" s="391"/>
      <c r="BE1131" s="391"/>
      <c r="BF1131" s="391"/>
      <c r="BG1131" s="391"/>
      <c r="BH1131" s="391"/>
      <c r="BI1131" s="395"/>
      <c r="BJ1131" s="395"/>
      <c r="BK1131" s="395"/>
      <c r="BL1131" s="395"/>
      <c r="BM1131" s="395"/>
      <c r="BN1131" s="400"/>
      <c r="BO1131" s="399"/>
      <c r="BP1131" s="395"/>
      <c r="BQ1131" s="395"/>
      <c r="BR1131" s="395"/>
      <c r="BS1131" s="395"/>
      <c r="BT1131" s="395"/>
      <c r="BU1131" s="395"/>
      <c r="BV1131" s="395"/>
      <c r="BW1131" s="395"/>
      <c r="BX1131" s="395"/>
      <c r="BY1131" s="395"/>
      <c r="BZ1131" s="400"/>
      <c r="CA1131" s="399"/>
      <c r="CB1131" s="395"/>
      <c r="CC1131" s="395"/>
      <c r="CD1131" s="395"/>
      <c r="CE1131" s="395"/>
      <c r="CF1131" s="395"/>
      <c r="CG1131" s="389"/>
      <c r="CH1131" s="389"/>
      <c r="CI1131" s="389"/>
      <c r="CJ1131" s="389"/>
      <c r="CK1131" s="389"/>
      <c r="CL1131" s="390"/>
    </row>
    <row r="1132" spans="1:90" x14ac:dyDescent="0.3">
      <c r="A1132" s="610"/>
      <c r="B1132" s="333"/>
      <c r="C1132" s="389"/>
      <c r="D1132" s="389"/>
      <c r="E1132" s="391" t="s">
        <v>186</v>
      </c>
      <c r="F1132" s="398"/>
      <c r="G1132" s="404"/>
      <c r="H1132" s="404"/>
      <c r="I1132" s="404"/>
      <c r="J1132" s="404"/>
      <c r="K1132" s="404"/>
      <c r="L1132" s="389"/>
      <c r="M1132" s="389"/>
      <c r="N1132" s="389"/>
      <c r="O1132" s="389"/>
      <c r="P1132" s="389"/>
      <c r="Q1132" s="389"/>
      <c r="R1132" s="401"/>
      <c r="S1132" s="396"/>
      <c r="T1132" s="391"/>
      <c r="U1132" s="391"/>
      <c r="V1132" s="391"/>
      <c r="W1132" s="391"/>
      <c r="X1132" s="391"/>
      <c r="Y1132" s="391"/>
      <c r="Z1132" s="391"/>
      <c r="AA1132" s="391"/>
      <c r="AB1132" s="391"/>
      <c r="AC1132" s="391"/>
      <c r="AD1132" s="401"/>
      <c r="AE1132" s="396"/>
      <c r="AF1132" s="391"/>
      <c r="AG1132" s="391"/>
      <c r="AH1132" s="391"/>
      <c r="AI1132" s="391"/>
      <c r="AJ1132" s="391"/>
      <c r="AK1132" s="391"/>
      <c r="AL1132" s="391"/>
      <c r="AM1132" s="391"/>
      <c r="AN1132" s="391"/>
      <c r="AO1132" s="391"/>
      <c r="AP1132" s="401"/>
      <c r="AQ1132" s="396"/>
      <c r="AR1132" s="391"/>
      <c r="AS1132" s="391"/>
      <c r="AT1132" s="389"/>
      <c r="AU1132" s="389"/>
      <c r="AV1132" s="389"/>
      <c r="AW1132" s="389"/>
      <c r="AX1132" s="389"/>
      <c r="AY1132" s="389"/>
      <c r="AZ1132" s="389"/>
      <c r="BA1132" s="389"/>
      <c r="BB1132" s="390"/>
      <c r="BC1132" s="388"/>
      <c r="BD1132" s="389"/>
      <c r="BE1132" s="389"/>
      <c r="BF1132" s="389"/>
      <c r="BG1132" s="389"/>
      <c r="BH1132" s="389"/>
      <c r="BI1132" s="389"/>
      <c r="BJ1132" s="389"/>
      <c r="BK1132" s="389"/>
      <c r="BL1132" s="391"/>
      <c r="BM1132" s="391"/>
      <c r="BN1132" s="401"/>
      <c r="BO1132" s="388"/>
      <c r="BP1132" s="389"/>
      <c r="BQ1132" s="389"/>
      <c r="BR1132" s="389"/>
      <c r="BS1132" s="389"/>
      <c r="BT1132" s="389"/>
      <c r="BU1132" s="389"/>
      <c r="BV1132" s="389"/>
      <c r="BW1132" s="389"/>
      <c r="BX1132" s="389"/>
      <c r="BY1132" s="389"/>
      <c r="BZ1132" s="390"/>
      <c r="CA1132" s="388"/>
      <c r="CB1132" s="389"/>
      <c r="CC1132" s="389"/>
      <c r="CD1132" s="395"/>
      <c r="CE1132" s="395"/>
      <c r="CF1132" s="395"/>
      <c r="CG1132" s="389"/>
      <c r="CH1132" s="389"/>
      <c r="CI1132" s="389"/>
      <c r="CJ1132" s="389"/>
      <c r="CK1132" s="389"/>
      <c r="CL1132" s="390"/>
    </row>
    <row r="1133" spans="1:90" x14ac:dyDescent="0.3">
      <c r="A1133" s="610"/>
      <c r="B1133" s="333"/>
      <c r="C1133" s="389"/>
      <c r="D1133" s="389"/>
      <c r="E1133" s="391" t="s">
        <v>187</v>
      </c>
      <c r="F1133" s="398"/>
      <c r="G1133" s="404"/>
      <c r="H1133" s="404"/>
      <c r="I1133" s="404"/>
      <c r="J1133" s="404"/>
      <c r="K1133" s="404"/>
      <c r="L1133" s="389"/>
      <c r="M1133" s="389"/>
      <c r="N1133" s="389"/>
      <c r="O1133" s="389"/>
      <c r="P1133" s="389"/>
      <c r="Q1133" s="389"/>
      <c r="R1133" s="390"/>
      <c r="S1133" s="388"/>
      <c r="T1133" s="389"/>
      <c r="U1133" s="389"/>
      <c r="V1133" s="389"/>
      <c r="W1133" s="389"/>
      <c r="X1133" s="391"/>
      <c r="Y1133" s="391"/>
      <c r="Z1133" s="391"/>
      <c r="AA1133" s="391"/>
      <c r="AB1133" s="391"/>
      <c r="AC1133" s="391"/>
      <c r="AD1133" s="401"/>
      <c r="AE1133" s="396"/>
      <c r="AF1133" s="391"/>
      <c r="AG1133" s="391"/>
      <c r="AH1133" s="391"/>
      <c r="AI1133" s="391"/>
      <c r="AJ1133" s="391"/>
      <c r="AK1133" s="391"/>
      <c r="AL1133" s="391"/>
      <c r="AM1133" s="391"/>
      <c r="AN1133" s="391"/>
      <c r="AO1133" s="391"/>
      <c r="AP1133" s="401"/>
      <c r="AQ1133" s="396"/>
      <c r="AR1133" s="391"/>
      <c r="AS1133" s="391"/>
      <c r="AT1133" s="389"/>
      <c r="AU1133" s="389"/>
      <c r="AV1133" s="389"/>
      <c r="AW1133" s="389"/>
      <c r="AX1133" s="389"/>
      <c r="AY1133" s="389"/>
      <c r="AZ1133" s="389"/>
      <c r="BA1133" s="389"/>
      <c r="BB1133" s="390"/>
      <c r="BC1133" s="388"/>
      <c r="BD1133" s="389"/>
      <c r="BE1133" s="389"/>
      <c r="BF1133" s="389"/>
      <c r="BG1133" s="389"/>
      <c r="BH1133" s="389"/>
      <c r="BI1133" s="389"/>
      <c r="BJ1133" s="389"/>
      <c r="BK1133" s="389"/>
      <c r="BL1133" s="389"/>
      <c r="BM1133" s="391"/>
      <c r="BN1133" s="401"/>
      <c r="BO1133" s="388"/>
      <c r="BP1133" s="389"/>
      <c r="BQ1133" s="389"/>
      <c r="BR1133" s="389"/>
      <c r="BS1133" s="389"/>
      <c r="BT1133" s="389"/>
      <c r="BU1133" s="389"/>
      <c r="BV1133" s="389"/>
      <c r="BW1133" s="389"/>
      <c r="BX1133" s="389"/>
      <c r="BY1133" s="389"/>
      <c r="BZ1133" s="390"/>
      <c r="CA1133" s="388"/>
      <c r="CB1133" s="389"/>
      <c r="CC1133" s="389"/>
      <c r="CD1133" s="389"/>
      <c r="CE1133" s="389"/>
      <c r="CF1133" s="395"/>
      <c r="CG1133" s="389"/>
      <c r="CH1133" s="389"/>
      <c r="CI1133" s="389"/>
      <c r="CJ1133" s="389"/>
      <c r="CK1133" s="389"/>
      <c r="CL1133" s="390"/>
    </row>
    <row r="1134" spans="1:90" ht="15" thickBot="1" x14ac:dyDescent="0.35">
      <c r="A1134" s="611"/>
      <c r="B1134" s="307"/>
      <c r="C1134" s="386"/>
      <c r="D1134" s="386"/>
      <c r="E1134" s="403" t="s">
        <v>160</v>
      </c>
      <c r="F1134" s="402">
        <v>35875000</v>
      </c>
      <c r="G1134" s="386"/>
      <c r="H1134" s="386"/>
      <c r="I1134" s="386"/>
      <c r="J1134" s="386"/>
      <c r="K1134" s="386"/>
      <c r="L1134" s="386"/>
      <c r="M1134" s="386"/>
      <c r="N1134" s="386"/>
      <c r="O1134" s="386"/>
      <c r="P1134" s="386"/>
      <c r="Q1134" s="386"/>
      <c r="R1134" s="387"/>
      <c r="S1134" s="385"/>
      <c r="T1134" s="386"/>
      <c r="U1134" s="386"/>
      <c r="V1134" s="386"/>
      <c r="W1134" s="386"/>
      <c r="X1134" s="386"/>
      <c r="Y1134" s="386"/>
      <c r="Z1134" s="386"/>
      <c r="AA1134" s="386"/>
      <c r="AB1134" s="386"/>
      <c r="AC1134" s="386"/>
      <c r="AD1134" s="387"/>
      <c r="AE1134" s="385"/>
      <c r="AF1134" s="386"/>
      <c r="AG1134" s="386"/>
      <c r="AH1134" s="386"/>
      <c r="AI1134" s="386"/>
      <c r="AJ1134" s="386"/>
      <c r="AK1134" s="386"/>
      <c r="AL1134" s="386"/>
      <c r="AM1134" s="386"/>
      <c r="AN1134" s="386"/>
      <c r="AO1134" s="386"/>
      <c r="AP1134" s="387"/>
      <c r="AQ1134" s="385"/>
      <c r="AR1134" s="386"/>
      <c r="AS1134" s="386"/>
      <c r="AT1134" s="386"/>
      <c r="AU1134" s="386"/>
      <c r="AV1134" s="386"/>
      <c r="AW1134" s="386"/>
      <c r="AX1134" s="386"/>
      <c r="AY1134" s="386"/>
      <c r="AZ1134" s="386"/>
      <c r="BA1134" s="386"/>
      <c r="BB1134" s="387"/>
      <c r="BC1134" s="385"/>
      <c r="BD1134" s="386"/>
      <c r="BE1134" s="386"/>
      <c r="BF1134" s="386"/>
      <c r="BG1134" s="386"/>
      <c r="BH1134" s="386"/>
      <c r="BI1134" s="386"/>
      <c r="BJ1134" s="386"/>
      <c r="BK1134" s="386"/>
      <c r="BL1134" s="386"/>
      <c r="BM1134" s="386"/>
      <c r="BN1134" s="387"/>
      <c r="BO1134" s="385"/>
      <c r="BP1134" s="386"/>
      <c r="BQ1134" s="386"/>
      <c r="BR1134" s="386"/>
      <c r="BS1134" s="386"/>
      <c r="BT1134" s="386"/>
      <c r="BU1134" s="386"/>
      <c r="BV1134" s="386"/>
      <c r="BW1134" s="386"/>
      <c r="BX1134" s="386"/>
      <c r="BY1134" s="386"/>
      <c r="BZ1134" s="387"/>
      <c r="CA1134" s="385"/>
      <c r="CB1134" s="386"/>
      <c r="CC1134" s="386"/>
      <c r="CD1134" s="386"/>
      <c r="CE1134" s="386"/>
      <c r="CF1134" s="386"/>
      <c r="CG1134" s="386"/>
      <c r="CH1134" s="386"/>
      <c r="CI1134" s="386"/>
      <c r="CJ1134" s="386"/>
      <c r="CK1134" s="386"/>
      <c r="CL1134" s="387"/>
    </row>
    <row r="1135" spans="1:90" x14ac:dyDescent="0.3">
      <c r="A1135" s="609" t="s">
        <v>476</v>
      </c>
      <c r="B1135" s="332"/>
      <c r="C1135" s="615" t="s">
        <v>563</v>
      </c>
      <c r="D1135" s="408" t="s">
        <v>112</v>
      </c>
      <c r="E1135" s="408"/>
      <c r="F1135" s="422"/>
      <c r="G1135" s="408"/>
      <c r="H1135" s="408"/>
      <c r="I1135" s="408"/>
      <c r="J1135" s="408"/>
      <c r="K1135" s="408"/>
      <c r="L1135" s="408"/>
      <c r="M1135" s="408"/>
      <c r="N1135" s="408"/>
      <c r="O1135" s="408"/>
      <c r="P1135" s="408"/>
      <c r="Q1135" s="408"/>
      <c r="R1135" s="409"/>
      <c r="S1135" s="407"/>
      <c r="T1135" s="408"/>
      <c r="U1135" s="408"/>
      <c r="V1135" s="408"/>
      <c r="W1135" s="408"/>
      <c r="X1135" s="408"/>
      <c r="Y1135" s="408"/>
      <c r="Z1135" s="408"/>
      <c r="AA1135" s="408"/>
      <c r="AB1135" s="408"/>
      <c r="AC1135" s="408"/>
      <c r="AD1135" s="409"/>
      <c r="AE1135" s="407"/>
      <c r="AF1135" s="408"/>
      <c r="AG1135" s="408"/>
      <c r="AH1135" s="408"/>
      <c r="AI1135" s="408"/>
      <c r="AJ1135" s="408"/>
      <c r="AK1135" s="408"/>
      <c r="AL1135" s="408"/>
      <c r="AM1135" s="408"/>
      <c r="AN1135" s="408"/>
      <c r="AO1135" s="408"/>
      <c r="AP1135" s="409"/>
      <c r="AQ1135" s="407"/>
      <c r="AR1135" s="408"/>
      <c r="AS1135" s="408"/>
      <c r="AT1135" s="408"/>
      <c r="AU1135" s="408"/>
      <c r="AV1135" s="408"/>
      <c r="AW1135" s="408"/>
      <c r="AX1135" s="408"/>
      <c r="AY1135" s="408"/>
      <c r="AZ1135" s="408"/>
      <c r="BA1135" s="408"/>
      <c r="BB1135" s="409"/>
      <c r="BC1135" s="407"/>
      <c r="BD1135" s="408"/>
      <c r="BE1135" s="408"/>
      <c r="BF1135" s="408"/>
      <c r="BG1135" s="408"/>
      <c r="BH1135" s="408"/>
      <c r="BI1135" s="408"/>
      <c r="BJ1135" s="408"/>
      <c r="BK1135" s="408"/>
      <c r="BL1135" s="408"/>
      <c r="BM1135" s="408"/>
      <c r="BN1135" s="409"/>
      <c r="BO1135" s="407"/>
      <c r="BP1135" s="408"/>
      <c r="BQ1135" s="408"/>
      <c r="BR1135" s="408"/>
      <c r="BS1135" s="408"/>
      <c r="BT1135" s="408"/>
      <c r="BU1135" s="408"/>
      <c r="BV1135" s="408"/>
      <c r="BW1135" s="408"/>
      <c r="BX1135" s="408"/>
      <c r="BY1135" s="408"/>
      <c r="BZ1135" s="409"/>
      <c r="CA1135" s="407"/>
      <c r="CB1135" s="408"/>
      <c r="CC1135" s="408"/>
      <c r="CD1135" s="408"/>
      <c r="CE1135" s="408"/>
      <c r="CF1135" s="408"/>
      <c r="CG1135" s="408"/>
      <c r="CH1135" s="408"/>
      <c r="CI1135" s="408"/>
      <c r="CJ1135" s="408"/>
      <c r="CK1135" s="408"/>
      <c r="CL1135" s="409"/>
    </row>
    <row r="1136" spans="1:90" x14ac:dyDescent="0.3">
      <c r="A1136" s="610"/>
      <c r="B1136" s="333"/>
      <c r="C1136" s="616"/>
      <c r="D1136" s="414"/>
      <c r="E1136" s="414" t="s">
        <v>169</v>
      </c>
      <c r="F1136" s="423">
        <v>300000</v>
      </c>
      <c r="G1136" s="414"/>
      <c r="H1136" s="414"/>
      <c r="I1136" s="414"/>
      <c r="J1136" s="414"/>
      <c r="K1136" s="414"/>
      <c r="L1136" s="417"/>
      <c r="M1136" s="417"/>
      <c r="N1136" s="417"/>
      <c r="O1136" s="417"/>
      <c r="P1136" s="417"/>
      <c r="Q1136" s="417"/>
      <c r="R1136" s="418"/>
      <c r="S1136" s="419"/>
      <c r="T1136" s="417"/>
      <c r="U1136" s="417"/>
      <c r="V1136" s="417"/>
      <c r="W1136" s="417"/>
      <c r="X1136" s="417"/>
      <c r="Y1136" s="417"/>
      <c r="Z1136" s="417"/>
      <c r="AA1136" s="417"/>
      <c r="AB1136" s="417"/>
      <c r="AC1136" s="417"/>
      <c r="AD1136" s="418"/>
      <c r="AE1136" s="413"/>
      <c r="AF1136" s="414"/>
      <c r="AG1136" s="414"/>
      <c r="AH1136" s="414"/>
      <c r="AI1136" s="414"/>
      <c r="AJ1136" s="414"/>
      <c r="AK1136" s="414"/>
      <c r="AL1136" s="414"/>
      <c r="AM1136" s="414"/>
      <c r="AN1136" s="414"/>
      <c r="AO1136" s="414"/>
      <c r="AP1136" s="415"/>
      <c r="AQ1136" s="413"/>
      <c r="AR1136" s="414"/>
      <c r="AS1136" s="414"/>
      <c r="AT1136" s="414"/>
      <c r="AU1136" s="414"/>
      <c r="AV1136" s="414"/>
      <c r="AW1136" s="414"/>
      <c r="AX1136" s="414"/>
      <c r="AY1136" s="414"/>
      <c r="AZ1136" s="414"/>
      <c r="BA1136" s="414"/>
      <c r="BB1136" s="415"/>
      <c r="BC1136" s="413"/>
      <c r="BD1136" s="414"/>
      <c r="BE1136" s="414"/>
      <c r="BF1136" s="414"/>
      <c r="BG1136" s="414"/>
      <c r="BH1136" s="414"/>
      <c r="BI1136" s="414"/>
      <c r="BJ1136" s="414"/>
      <c r="BK1136" s="414"/>
      <c r="BL1136" s="414"/>
      <c r="BM1136" s="414"/>
      <c r="BN1136" s="415"/>
      <c r="BO1136" s="413"/>
      <c r="BP1136" s="414"/>
      <c r="BQ1136" s="414"/>
      <c r="BR1136" s="414"/>
      <c r="BS1136" s="414"/>
      <c r="BT1136" s="414"/>
      <c r="BU1136" s="414"/>
      <c r="BV1136" s="414"/>
      <c r="BW1136" s="414"/>
      <c r="BX1136" s="414"/>
      <c r="BY1136" s="414"/>
      <c r="BZ1136" s="415"/>
      <c r="CA1136" s="413"/>
      <c r="CB1136" s="414"/>
      <c r="CC1136" s="414"/>
      <c r="CD1136" s="414"/>
      <c r="CE1136" s="414"/>
      <c r="CF1136" s="414"/>
      <c r="CG1136" s="414"/>
      <c r="CH1136" s="414"/>
      <c r="CI1136" s="414"/>
      <c r="CJ1136" s="414"/>
      <c r="CK1136" s="414"/>
      <c r="CL1136" s="415"/>
    </row>
    <row r="1137" spans="1:90" x14ac:dyDescent="0.3">
      <c r="A1137" s="610"/>
      <c r="B1137" s="333"/>
      <c r="C1137" s="414"/>
      <c r="D1137" s="414"/>
      <c r="E1137" s="414" t="s">
        <v>179</v>
      </c>
      <c r="F1137" s="423">
        <v>180000</v>
      </c>
      <c r="G1137" s="414"/>
      <c r="H1137" s="414"/>
      <c r="I1137" s="414"/>
      <c r="J1137" s="414"/>
      <c r="K1137" s="414"/>
      <c r="L1137" s="414"/>
      <c r="M1137" s="414"/>
      <c r="N1137" s="414"/>
      <c r="O1137" s="416"/>
      <c r="P1137" s="416"/>
      <c r="Q1137" s="416"/>
      <c r="R1137" s="426"/>
      <c r="S1137" s="421"/>
      <c r="T1137" s="416"/>
      <c r="U1137" s="416"/>
      <c r="V1137" s="416"/>
      <c r="W1137" s="416"/>
      <c r="X1137" s="416"/>
      <c r="Y1137" s="416"/>
      <c r="Z1137" s="416"/>
      <c r="AA1137" s="416"/>
      <c r="AB1137" s="417"/>
      <c r="AC1137" s="417"/>
      <c r="AD1137" s="418"/>
      <c r="AE1137" s="419"/>
      <c r="AF1137" s="417"/>
      <c r="AG1137" s="417"/>
      <c r="AH1137" s="417"/>
      <c r="AI1137" s="417"/>
      <c r="AJ1137" s="414"/>
      <c r="AK1137" s="414"/>
      <c r="AL1137" s="414"/>
      <c r="AM1137" s="414"/>
      <c r="AN1137" s="414"/>
      <c r="AO1137" s="414"/>
      <c r="AP1137" s="415"/>
      <c r="AQ1137" s="413"/>
      <c r="AR1137" s="414"/>
      <c r="AS1137" s="414"/>
      <c r="AT1137" s="414"/>
      <c r="AU1137" s="414"/>
      <c r="AV1137" s="414"/>
      <c r="AW1137" s="414"/>
      <c r="AX1137" s="414"/>
      <c r="AY1137" s="414"/>
      <c r="AZ1137" s="414"/>
      <c r="BA1137" s="414"/>
      <c r="BB1137" s="415"/>
      <c r="BC1137" s="413"/>
      <c r="BD1137" s="414"/>
      <c r="BE1137" s="414"/>
      <c r="BF1137" s="414"/>
      <c r="BG1137" s="414"/>
      <c r="BH1137" s="414"/>
      <c r="BI1137" s="414"/>
      <c r="BJ1137" s="414"/>
      <c r="BK1137" s="414"/>
      <c r="BL1137" s="414"/>
      <c r="BM1137" s="414"/>
      <c r="BN1137" s="415"/>
      <c r="BO1137" s="413"/>
      <c r="BP1137" s="414"/>
      <c r="BQ1137" s="414"/>
      <c r="BR1137" s="414"/>
      <c r="BS1137" s="414"/>
      <c r="BT1137" s="414"/>
      <c r="BU1137" s="414"/>
      <c r="BV1137" s="414"/>
      <c r="BW1137" s="414"/>
      <c r="BX1137" s="414"/>
      <c r="BY1137" s="414"/>
      <c r="BZ1137" s="415"/>
      <c r="CA1137" s="413"/>
      <c r="CB1137" s="414"/>
      <c r="CC1137" s="414"/>
      <c r="CD1137" s="414"/>
      <c r="CE1137" s="414"/>
      <c r="CF1137" s="414"/>
      <c r="CG1137" s="414"/>
      <c r="CH1137" s="414"/>
      <c r="CI1137" s="414"/>
      <c r="CJ1137" s="414"/>
      <c r="CK1137" s="414"/>
      <c r="CL1137" s="415"/>
    </row>
    <row r="1138" spans="1:90" x14ac:dyDescent="0.3">
      <c r="A1138" s="610"/>
      <c r="B1138" s="333"/>
      <c r="C1138" s="414"/>
      <c r="D1138" s="414"/>
      <c r="E1138" s="416" t="s">
        <v>170</v>
      </c>
      <c r="F1138" s="423"/>
      <c r="G1138" s="414"/>
      <c r="H1138" s="414"/>
      <c r="I1138" s="414"/>
      <c r="J1138" s="414"/>
      <c r="K1138" s="414"/>
      <c r="L1138" s="414"/>
      <c r="M1138" s="414"/>
      <c r="N1138" s="414"/>
      <c r="O1138" s="414"/>
      <c r="P1138" s="414"/>
      <c r="Q1138" s="414"/>
      <c r="R1138" s="426"/>
      <c r="S1138" s="421"/>
      <c r="T1138" s="416"/>
      <c r="U1138" s="416"/>
      <c r="V1138" s="416"/>
      <c r="W1138" s="416"/>
      <c r="X1138" s="416"/>
      <c r="Y1138" s="416"/>
      <c r="Z1138" s="416"/>
      <c r="AA1138" s="416"/>
      <c r="AB1138" s="416"/>
      <c r="AC1138" s="416"/>
      <c r="AD1138" s="415"/>
      <c r="AE1138" s="413"/>
      <c r="AF1138" s="414"/>
      <c r="AG1138" s="414"/>
      <c r="AH1138" s="414"/>
      <c r="AI1138" s="414"/>
      <c r="AJ1138" s="417"/>
      <c r="AK1138" s="417"/>
      <c r="AL1138" s="417"/>
      <c r="AM1138" s="417"/>
      <c r="AN1138" s="417"/>
      <c r="AO1138" s="417"/>
      <c r="AP1138" s="418"/>
      <c r="AQ1138" s="413"/>
      <c r="AR1138" s="414"/>
      <c r="AS1138" s="414"/>
      <c r="AT1138" s="414"/>
      <c r="AU1138" s="414"/>
      <c r="AV1138" s="414"/>
      <c r="AW1138" s="414"/>
      <c r="AX1138" s="414"/>
      <c r="AY1138" s="414"/>
      <c r="AZ1138" s="414"/>
      <c r="BA1138" s="414"/>
      <c r="BB1138" s="415"/>
      <c r="BC1138" s="413"/>
      <c r="BD1138" s="414"/>
      <c r="BE1138" s="414"/>
      <c r="BF1138" s="414"/>
      <c r="BG1138" s="414"/>
      <c r="BH1138" s="414"/>
      <c r="BI1138" s="414"/>
      <c r="BJ1138" s="414"/>
      <c r="BK1138" s="414"/>
      <c r="BL1138" s="414"/>
      <c r="BM1138" s="414"/>
      <c r="BN1138" s="415"/>
      <c r="BO1138" s="413"/>
      <c r="BP1138" s="414"/>
      <c r="BQ1138" s="414"/>
      <c r="BR1138" s="414"/>
      <c r="BS1138" s="414"/>
      <c r="BT1138" s="414"/>
      <c r="BU1138" s="414"/>
      <c r="BV1138" s="414"/>
      <c r="BW1138" s="414"/>
      <c r="BX1138" s="414"/>
      <c r="BY1138" s="414"/>
      <c r="BZ1138" s="415"/>
      <c r="CA1138" s="413"/>
      <c r="CB1138" s="414"/>
      <c r="CC1138" s="414"/>
      <c r="CD1138" s="414"/>
      <c r="CE1138" s="414"/>
      <c r="CF1138" s="414"/>
      <c r="CG1138" s="414"/>
      <c r="CH1138" s="414"/>
      <c r="CI1138" s="414"/>
      <c r="CJ1138" s="414"/>
      <c r="CK1138" s="414"/>
      <c r="CL1138" s="415"/>
    </row>
    <row r="1139" spans="1:90" x14ac:dyDescent="0.3">
      <c r="A1139" s="610"/>
      <c r="B1139" s="333"/>
      <c r="C1139" s="414"/>
      <c r="D1139" s="414"/>
      <c r="E1139" s="416" t="s">
        <v>180</v>
      </c>
      <c r="F1139" s="423">
        <v>50000</v>
      </c>
      <c r="G1139" s="414"/>
      <c r="H1139" s="414"/>
      <c r="I1139" s="414"/>
      <c r="J1139" s="414"/>
      <c r="K1139" s="414"/>
      <c r="L1139" s="414"/>
      <c r="M1139" s="414"/>
      <c r="N1139" s="414"/>
      <c r="O1139" s="414"/>
      <c r="P1139" s="414"/>
      <c r="Q1139" s="414"/>
      <c r="R1139" s="426"/>
      <c r="S1139" s="421"/>
      <c r="T1139" s="416"/>
      <c r="U1139" s="416"/>
      <c r="V1139" s="416"/>
      <c r="W1139" s="416"/>
      <c r="X1139" s="416"/>
      <c r="Y1139" s="416"/>
      <c r="Z1139" s="416"/>
      <c r="AA1139" s="416"/>
      <c r="AB1139" s="416"/>
      <c r="AC1139" s="416"/>
      <c r="AD1139" s="415"/>
      <c r="AE1139" s="413"/>
      <c r="AF1139" s="414"/>
      <c r="AG1139" s="414"/>
      <c r="AH1139" s="414"/>
      <c r="AI1139" s="414"/>
      <c r="AJ1139" s="414"/>
      <c r="AK1139" s="414"/>
      <c r="AL1139" s="414"/>
      <c r="AM1139" s="414"/>
      <c r="AN1139" s="414"/>
      <c r="AO1139" s="417"/>
      <c r="AP1139" s="418"/>
      <c r="AQ1139" s="413"/>
      <c r="AR1139" s="414"/>
      <c r="AS1139" s="414"/>
      <c r="AT1139" s="414"/>
      <c r="AU1139" s="414"/>
      <c r="AV1139" s="414"/>
      <c r="AW1139" s="414"/>
      <c r="AX1139" s="414"/>
      <c r="AY1139" s="414"/>
      <c r="AZ1139" s="414"/>
      <c r="BA1139" s="414"/>
      <c r="BB1139" s="415"/>
      <c r="BC1139" s="413"/>
      <c r="BD1139" s="414"/>
      <c r="BE1139" s="414"/>
      <c r="BF1139" s="414"/>
      <c r="BG1139" s="414"/>
      <c r="BH1139" s="414"/>
      <c r="BI1139" s="414"/>
      <c r="BJ1139" s="414"/>
      <c r="BK1139" s="414"/>
      <c r="BL1139" s="414"/>
      <c r="BM1139" s="414"/>
      <c r="BN1139" s="415"/>
      <c r="BO1139" s="413"/>
      <c r="BP1139" s="414"/>
      <c r="BQ1139" s="414"/>
      <c r="BR1139" s="414"/>
      <c r="BS1139" s="414"/>
      <c r="BT1139" s="414"/>
      <c r="BU1139" s="414"/>
      <c r="BV1139" s="414"/>
      <c r="BW1139" s="414"/>
      <c r="BX1139" s="414"/>
      <c r="BY1139" s="414"/>
      <c r="BZ1139" s="415"/>
      <c r="CA1139" s="413"/>
      <c r="CB1139" s="414"/>
      <c r="CC1139" s="414"/>
      <c r="CD1139" s="414"/>
      <c r="CE1139" s="414"/>
      <c r="CF1139" s="414"/>
      <c r="CG1139" s="414"/>
      <c r="CH1139" s="414"/>
      <c r="CI1139" s="414"/>
      <c r="CJ1139" s="414"/>
      <c r="CK1139" s="414"/>
      <c r="CL1139" s="415"/>
    </row>
    <row r="1140" spans="1:90" x14ac:dyDescent="0.3">
      <c r="A1140" s="610"/>
      <c r="B1140" s="333"/>
      <c r="C1140" s="414" t="s">
        <v>558</v>
      </c>
      <c r="D1140" s="414" t="s">
        <v>113</v>
      </c>
      <c r="E1140" s="414"/>
      <c r="F1140" s="423"/>
      <c r="G1140" s="414"/>
      <c r="H1140" s="414"/>
      <c r="I1140" s="414"/>
      <c r="J1140" s="414"/>
      <c r="K1140" s="414"/>
      <c r="L1140" s="414"/>
      <c r="M1140" s="414"/>
      <c r="N1140" s="414"/>
      <c r="O1140" s="414"/>
      <c r="P1140" s="414"/>
      <c r="Q1140" s="414"/>
      <c r="R1140" s="426"/>
      <c r="S1140" s="421"/>
      <c r="T1140" s="416"/>
      <c r="U1140" s="416"/>
      <c r="V1140" s="416"/>
      <c r="W1140" s="416"/>
      <c r="X1140" s="416"/>
      <c r="Y1140" s="416"/>
      <c r="Z1140" s="416"/>
      <c r="AA1140" s="416"/>
      <c r="AB1140" s="416"/>
      <c r="AC1140" s="416"/>
      <c r="AD1140" s="426"/>
      <c r="AE1140" s="421"/>
      <c r="AF1140" s="416"/>
      <c r="AG1140" s="416"/>
      <c r="AH1140" s="416"/>
      <c r="AI1140" s="416"/>
      <c r="AJ1140" s="416"/>
      <c r="AK1140" s="416"/>
      <c r="AL1140" s="416"/>
      <c r="AM1140" s="416"/>
      <c r="AN1140" s="416"/>
      <c r="AO1140" s="416"/>
      <c r="AP1140" s="426"/>
      <c r="AQ1140" s="413"/>
      <c r="AR1140" s="414"/>
      <c r="AS1140" s="414"/>
      <c r="AT1140" s="414"/>
      <c r="AU1140" s="414"/>
      <c r="AV1140" s="414"/>
      <c r="AW1140" s="414"/>
      <c r="AX1140" s="414"/>
      <c r="AY1140" s="414"/>
      <c r="AZ1140" s="414"/>
      <c r="BA1140" s="414"/>
      <c r="BB1140" s="415"/>
      <c r="BC1140" s="413"/>
      <c r="BD1140" s="414"/>
      <c r="BE1140" s="414"/>
      <c r="BF1140" s="414"/>
      <c r="BG1140" s="414"/>
      <c r="BH1140" s="414"/>
      <c r="BI1140" s="414"/>
      <c r="BJ1140" s="414"/>
      <c r="BK1140" s="414"/>
      <c r="BL1140" s="414"/>
      <c r="BM1140" s="414"/>
      <c r="BN1140" s="415"/>
      <c r="BO1140" s="413"/>
      <c r="BP1140" s="414"/>
      <c r="BQ1140" s="414"/>
      <c r="BR1140" s="414"/>
      <c r="BS1140" s="414"/>
      <c r="BT1140" s="414"/>
      <c r="BU1140" s="414"/>
      <c r="BV1140" s="414"/>
      <c r="BW1140" s="414"/>
      <c r="BX1140" s="414"/>
      <c r="BY1140" s="414"/>
      <c r="BZ1140" s="415"/>
      <c r="CA1140" s="413"/>
      <c r="CB1140" s="414"/>
      <c r="CC1140" s="414"/>
      <c r="CD1140" s="414"/>
      <c r="CE1140" s="414"/>
      <c r="CF1140" s="414"/>
      <c r="CG1140" s="414"/>
      <c r="CH1140" s="414"/>
      <c r="CI1140" s="414"/>
      <c r="CJ1140" s="414"/>
      <c r="CK1140" s="414"/>
      <c r="CL1140" s="415"/>
    </row>
    <row r="1141" spans="1:90" x14ac:dyDescent="0.3">
      <c r="A1141" s="610"/>
      <c r="B1141" s="333"/>
      <c r="C1141" s="414" t="s">
        <v>559</v>
      </c>
      <c r="D1141" s="414"/>
      <c r="E1141" s="416" t="s">
        <v>181</v>
      </c>
      <c r="F1141" s="423"/>
      <c r="G1141" s="414"/>
      <c r="H1141" s="414"/>
      <c r="I1141" s="414"/>
      <c r="J1141" s="414"/>
      <c r="K1141" s="414"/>
      <c r="L1141" s="414"/>
      <c r="M1141" s="414"/>
      <c r="N1141" s="414"/>
      <c r="O1141" s="414"/>
      <c r="P1141" s="414"/>
      <c r="Q1141" s="414"/>
      <c r="R1141" s="426"/>
      <c r="S1141" s="421"/>
      <c r="T1141" s="416"/>
      <c r="U1141" s="416"/>
      <c r="V1141" s="416"/>
      <c r="W1141" s="416"/>
      <c r="X1141" s="416"/>
      <c r="Y1141" s="406"/>
      <c r="Z1141" s="416"/>
      <c r="AA1141" s="416"/>
      <c r="AB1141" s="416"/>
      <c r="AC1141" s="416"/>
      <c r="AD1141" s="426"/>
      <c r="AE1141" s="421"/>
      <c r="AF1141" s="416"/>
      <c r="AG1141" s="416"/>
      <c r="AH1141" s="416"/>
      <c r="AI1141" s="416"/>
      <c r="AJ1141" s="416"/>
      <c r="AK1141" s="416"/>
      <c r="AL1141" s="416"/>
      <c r="AM1141" s="416"/>
      <c r="AN1141" s="416"/>
      <c r="AO1141" s="416"/>
      <c r="AP1141" s="420"/>
      <c r="AQ1141" s="413"/>
      <c r="AR1141" s="414"/>
      <c r="AS1141" s="414"/>
      <c r="AT1141" s="414"/>
      <c r="AU1141" s="414"/>
      <c r="AV1141" s="414"/>
      <c r="AW1141" s="414"/>
      <c r="AX1141" s="414"/>
      <c r="AY1141" s="414"/>
      <c r="AZ1141" s="414"/>
      <c r="BA1141" s="414"/>
      <c r="BB1141" s="415"/>
      <c r="BC1141" s="413"/>
      <c r="BD1141" s="414"/>
      <c r="BE1141" s="414"/>
      <c r="BF1141" s="414"/>
      <c r="BG1141" s="414"/>
      <c r="BH1141" s="414"/>
      <c r="BI1141" s="414"/>
      <c r="BJ1141" s="414"/>
      <c r="BK1141" s="414"/>
      <c r="BL1141" s="414"/>
      <c r="BM1141" s="414"/>
      <c r="BN1141" s="415"/>
      <c r="BO1141" s="413"/>
      <c r="BP1141" s="414"/>
      <c r="BQ1141" s="414"/>
      <c r="BR1141" s="414"/>
      <c r="BS1141" s="414"/>
      <c r="BT1141" s="414"/>
      <c r="BU1141" s="414"/>
      <c r="BV1141" s="414"/>
      <c r="BW1141" s="414"/>
      <c r="BX1141" s="414"/>
      <c r="BY1141" s="414"/>
      <c r="BZ1141" s="415"/>
      <c r="CA1141" s="413"/>
      <c r="CB1141" s="414"/>
      <c r="CC1141" s="414"/>
      <c r="CD1141" s="414"/>
      <c r="CE1141" s="414"/>
      <c r="CF1141" s="414"/>
      <c r="CG1141" s="414"/>
      <c r="CH1141" s="414"/>
      <c r="CI1141" s="414"/>
      <c r="CJ1141" s="414"/>
      <c r="CK1141" s="414"/>
      <c r="CL1141" s="415"/>
    </row>
    <row r="1142" spans="1:90" x14ac:dyDescent="0.3">
      <c r="A1142" s="610"/>
      <c r="B1142" s="333"/>
      <c r="C1142" s="416" t="s">
        <v>560</v>
      </c>
      <c r="D1142" s="414"/>
      <c r="E1142" s="416" t="s">
        <v>182</v>
      </c>
      <c r="F1142" s="423">
        <v>145000</v>
      </c>
      <c r="G1142" s="414"/>
      <c r="H1142" s="414"/>
      <c r="I1142" s="414"/>
      <c r="J1142" s="414"/>
      <c r="K1142" s="414"/>
      <c r="L1142" s="414"/>
      <c r="M1142" s="414"/>
      <c r="N1142" s="414"/>
      <c r="O1142" s="414"/>
      <c r="P1142" s="414"/>
      <c r="Q1142" s="414"/>
      <c r="R1142" s="426"/>
      <c r="S1142" s="421"/>
      <c r="T1142" s="416"/>
      <c r="U1142" s="416"/>
      <c r="V1142" s="416"/>
      <c r="W1142" s="416"/>
      <c r="X1142" s="416"/>
      <c r="Y1142" s="416"/>
      <c r="Z1142" s="406"/>
      <c r="AA1142" s="406"/>
      <c r="AB1142" s="406"/>
      <c r="AC1142" s="406"/>
      <c r="AD1142" s="426"/>
      <c r="AE1142" s="421"/>
      <c r="AF1142" s="416"/>
      <c r="AG1142" s="416"/>
      <c r="AH1142" s="416"/>
      <c r="AI1142" s="416"/>
      <c r="AJ1142" s="416"/>
      <c r="AK1142" s="416"/>
      <c r="AL1142" s="416"/>
      <c r="AM1142" s="420"/>
      <c r="AN1142" s="420"/>
      <c r="AO1142" s="420"/>
      <c r="AP1142" s="420"/>
      <c r="AQ1142" s="424"/>
      <c r="AR1142" s="420"/>
      <c r="AS1142" s="420"/>
      <c r="AT1142" s="414"/>
      <c r="AU1142" s="414"/>
      <c r="AV1142" s="414"/>
      <c r="AW1142" s="414"/>
      <c r="AX1142" s="414"/>
      <c r="AY1142" s="414"/>
      <c r="AZ1142" s="414"/>
      <c r="BA1142" s="414"/>
      <c r="BB1142" s="415"/>
      <c r="BC1142" s="413"/>
      <c r="BD1142" s="414"/>
      <c r="BE1142" s="414"/>
      <c r="BF1142" s="414"/>
      <c r="BG1142" s="414"/>
      <c r="BH1142" s="414"/>
      <c r="BI1142" s="414"/>
      <c r="BJ1142" s="414"/>
      <c r="BK1142" s="414"/>
      <c r="BL1142" s="414"/>
      <c r="BM1142" s="414"/>
      <c r="BN1142" s="415"/>
      <c r="BO1142" s="413"/>
      <c r="BP1142" s="414"/>
      <c r="BQ1142" s="414"/>
      <c r="BR1142" s="414"/>
      <c r="BS1142" s="414"/>
      <c r="BT1142" s="414"/>
      <c r="BU1142" s="414"/>
      <c r="BV1142" s="414"/>
      <c r="BW1142" s="414"/>
      <c r="BX1142" s="414"/>
      <c r="BY1142" s="414"/>
      <c r="BZ1142" s="415"/>
      <c r="CA1142" s="413"/>
      <c r="CB1142" s="414"/>
      <c r="CC1142" s="414"/>
      <c r="CD1142" s="414"/>
      <c r="CE1142" s="414"/>
      <c r="CF1142" s="414"/>
      <c r="CG1142" s="414"/>
      <c r="CH1142" s="414"/>
      <c r="CI1142" s="414"/>
      <c r="CJ1142" s="414"/>
      <c r="CK1142" s="414"/>
      <c r="CL1142" s="415"/>
    </row>
    <row r="1143" spans="1:90" x14ac:dyDescent="0.3">
      <c r="A1143" s="610"/>
      <c r="B1143" s="333"/>
      <c r="C1143" s="416" t="s">
        <v>561</v>
      </c>
      <c r="D1143" s="414"/>
      <c r="E1143" s="416" t="s">
        <v>562</v>
      </c>
      <c r="F1143" s="423">
        <v>30300000</v>
      </c>
      <c r="G1143" s="414"/>
      <c r="H1143" s="414"/>
      <c r="I1143" s="414"/>
      <c r="J1143" s="414"/>
      <c r="K1143" s="414"/>
      <c r="L1143" s="414"/>
      <c r="M1143" s="414"/>
      <c r="N1143" s="414"/>
      <c r="O1143" s="414"/>
      <c r="P1143" s="414"/>
      <c r="Q1143" s="414"/>
      <c r="R1143" s="426"/>
      <c r="S1143" s="421"/>
      <c r="T1143" s="416"/>
      <c r="U1143" s="416"/>
      <c r="V1143" s="416"/>
      <c r="W1143" s="416"/>
      <c r="X1143" s="416"/>
      <c r="Y1143" s="416"/>
      <c r="Z1143" s="416"/>
      <c r="AA1143" s="416"/>
      <c r="AB1143" s="416"/>
      <c r="AC1143" s="416"/>
      <c r="AD1143" s="426"/>
      <c r="AE1143" s="421"/>
      <c r="AF1143" s="416"/>
      <c r="AG1143" s="416"/>
      <c r="AH1143" s="416"/>
      <c r="AI1143" s="416"/>
      <c r="AJ1143" s="416"/>
      <c r="AK1143" s="416"/>
      <c r="AL1143" s="416"/>
      <c r="AM1143" s="416"/>
      <c r="AN1143" s="416"/>
      <c r="AO1143" s="416"/>
      <c r="AP1143" s="426"/>
      <c r="AQ1143" s="413"/>
      <c r="AR1143" s="414"/>
      <c r="AS1143" s="414"/>
      <c r="AT1143" s="420"/>
      <c r="AU1143" s="420"/>
      <c r="AV1143" s="420"/>
      <c r="AW1143" s="420"/>
      <c r="AX1143" s="420"/>
      <c r="AY1143" s="420"/>
      <c r="AZ1143" s="420"/>
      <c r="BA1143" s="420"/>
      <c r="BB1143" s="425"/>
      <c r="BC1143" s="424"/>
      <c r="BD1143" s="420"/>
      <c r="BE1143" s="420"/>
      <c r="BF1143" s="420"/>
      <c r="BG1143" s="420"/>
      <c r="BH1143" s="420"/>
      <c r="BI1143" s="420"/>
      <c r="BJ1143" s="420"/>
      <c r="BK1143" s="420"/>
      <c r="BL1143" s="420"/>
      <c r="BM1143" s="420"/>
      <c r="BN1143" s="425"/>
      <c r="BO1143" s="413"/>
      <c r="BP1143" s="414"/>
      <c r="BQ1143" s="414"/>
      <c r="BR1143" s="414"/>
      <c r="BS1143" s="414"/>
      <c r="BT1143" s="414"/>
      <c r="BU1143" s="414"/>
      <c r="BV1143" s="414"/>
      <c r="BW1143" s="414"/>
      <c r="BX1143" s="414"/>
      <c r="BY1143" s="414"/>
      <c r="BZ1143" s="415"/>
      <c r="CA1143" s="413"/>
      <c r="CB1143" s="414"/>
      <c r="CC1143" s="414"/>
      <c r="CD1143" s="414"/>
      <c r="CE1143" s="414"/>
      <c r="CF1143" s="414"/>
      <c r="CG1143" s="414"/>
      <c r="CH1143" s="414"/>
      <c r="CI1143" s="414"/>
      <c r="CJ1143" s="414"/>
      <c r="CK1143" s="414"/>
      <c r="CL1143" s="415"/>
    </row>
    <row r="1144" spans="1:90" x14ac:dyDescent="0.3">
      <c r="A1144" s="610"/>
      <c r="B1144" s="333"/>
      <c r="C1144" s="414"/>
      <c r="D1144" s="414"/>
      <c r="E1144" s="416" t="s">
        <v>186</v>
      </c>
      <c r="F1144" s="423"/>
      <c r="G1144" s="414"/>
      <c r="H1144" s="414"/>
      <c r="I1144" s="414"/>
      <c r="J1144" s="414"/>
      <c r="K1144" s="414"/>
      <c r="L1144" s="414"/>
      <c r="M1144" s="414"/>
      <c r="N1144" s="414"/>
      <c r="O1144" s="414"/>
      <c r="P1144" s="414"/>
      <c r="Q1144" s="414"/>
      <c r="R1144" s="426"/>
      <c r="S1144" s="421"/>
      <c r="T1144" s="416"/>
      <c r="U1144" s="416"/>
      <c r="V1144" s="416"/>
      <c r="W1144" s="416"/>
      <c r="X1144" s="416"/>
      <c r="Y1144" s="416"/>
      <c r="Z1144" s="416"/>
      <c r="AA1144" s="416"/>
      <c r="AB1144" s="416"/>
      <c r="AC1144" s="416"/>
      <c r="AD1144" s="426"/>
      <c r="AE1144" s="421"/>
      <c r="AF1144" s="416"/>
      <c r="AG1144" s="416"/>
      <c r="AH1144" s="416"/>
      <c r="AI1144" s="416"/>
      <c r="AJ1144" s="416"/>
      <c r="AK1144" s="416"/>
      <c r="AL1144" s="416"/>
      <c r="AM1144" s="416"/>
      <c r="AN1144" s="416"/>
      <c r="AO1144" s="416"/>
      <c r="AP1144" s="426"/>
      <c r="AQ1144" s="421"/>
      <c r="AR1144" s="416"/>
      <c r="AS1144" s="416"/>
      <c r="AT1144" s="414"/>
      <c r="AU1144" s="414"/>
      <c r="AV1144" s="414"/>
      <c r="AW1144" s="414"/>
      <c r="AX1144" s="414"/>
      <c r="AY1144" s="414"/>
      <c r="AZ1144" s="414"/>
      <c r="BA1144" s="414"/>
      <c r="BB1144" s="415"/>
      <c r="BC1144" s="413"/>
      <c r="BD1144" s="414"/>
      <c r="BE1144" s="414"/>
      <c r="BF1144" s="414"/>
      <c r="BG1144" s="414"/>
      <c r="BH1144" s="414"/>
      <c r="BI1144" s="414"/>
      <c r="BJ1144" s="414"/>
      <c r="BK1144" s="414"/>
      <c r="BL1144" s="420"/>
      <c r="BM1144" s="420"/>
      <c r="BN1144" s="425"/>
      <c r="BO1144" s="413"/>
      <c r="BP1144" s="414"/>
      <c r="BQ1144" s="414"/>
      <c r="BR1144" s="414"/>
      <c r="BS1144" s="414"/>
      <c r="BT1144" s="414"/>
      <c r="BU1144" s="414"/>
      <c r="BV1144" s="414"/>
      <c r="BW1144" s="414"/>
      <c r="BX1144" s="414"/>
      <c r="BY1144" s="414"/>
      <c r="BZ1144" s="415"/>
      <c r="CA1144" s="413"/>
      <c r="CB1144" s="414"/>
      <c r="CC1144" s="414"/>
      <c r="CD1144" s="414"/>
      <c r="CE1144" s="414"/>
      <c r="CF1144" s="414"/>
      <c r="CG1144" s="414"/>
      <c r="CH1144" s="414"/>
      <c r="CI1144" s="414"/>
      <c r="CJ1144" s="414"/>
      <c r="CK1144" s="414"/>
      <c r="CL1144" s="415"/>
    </row>
    <row r="1145" spans="1:90" x14ac:dyDescent="0.3">
      <c r="A1145" s="610"/>
      <c r="B1145" s="333"/>
      <c r="C1145" s="414"/>
      <c r="D1145" s="414"/>
      <c r="E1145" s="416" t="s">
        <v>187</v>
      </c>
      <c r="F1145" s="423"/>
      <c r="G1145" s="414"/>
      <c r="H1145" s="414"/>
      <c r="I1145" s="414"/>
      <c r="J1145" s="414"/>
      <c r="K1145" s="414"/>
      <c r="L1145" s="414"/>
      <c r="M1145" s="414"/>
      <c r="N1145" s="414"/>
      <c r="O1145" s="414"/>
      <c r="P1145" s="414"/>
      <c r="Q1145" s="414"/>
      <c r="R1145" s="415"/>
      <c r="S1145" s="413"/>
      <c r="T1145" s="414"/>
      <c r="U1145" s="414"/>
      <c r="V1145" s="414"/>
      <c r="W1145" s="414"/>
      <c r="X1145" s="416"/>
      <c r="Y1145" s="416"/>
      <c r="Z1145" s="416"/>
      <c r="AA1145" s="416"/>
      <c r="AB1145" s="416"/>
      <c r="AC1145" s="416"/>
      <c r="AD1145" s="426"/>
      <c r="AE1145" s="421"/>
      <c r="AF1145" s="416"/>
      <c r="AG1145" s="416"/>
      <c r="AH1145" s="416"/>
      <c r="AI1145" s="416"/>
      <c r="AJ1145" s="416"/>
      <c r="AK1145" s="416"/>
      <c r="AL1145" s="416"/>
      <c r="AM1145" s="416"/>
      <c r="AN1145" s="416"/>
      <c r="AO1145" s="416"/>
      <c r="AP1145" s="426"/>
      <c r="AQ1145" s="421"/>
      <c r="AR1145" s="416"/>
      <c r="AS1145" s="416"/>
      <c r="AT1145" s="414"/>
      <c r="AU1145" s="414"/>
      <c r="AV1145" s="414"/>
      <c r="AW1145" s="414"/>
      <c r="AX1145" s="414"/>
      <c r="AY1145" s="414"/>
      <c r="AZ1145" s="414"/>
      <c r="BA1145" s="414"/>
      <c r="BB1145" s="415"/>
      <c r="BC1145" s="413"/>
      <c r="BD1145" s="414"/>
      <c r="BE1145" s="414"/>
      <c r="BF1145" s="414"/>
      <c r="BG1145" s="414"/>
      <c r="BH1145" s="414"/>
      <c r="BI1145" s="414"/>
      <c r="BJ1145" s="414"/>
      <c r="BK1145" s="414"/>
      <c r="BL1145" s="414"/>
      <c r="BM1145" s="414"/>
      <c r="BN1145" s="425"/>
      <c r="BO1145" s="413"/>
      <c r="BP1145" s="414"/>
      <c r="BQ1145" s="414"/>
      <c r="BR1145" s="414"/>
      <c r="BS1145" s="414"/>
      <c r="BT1145" s="414"/>
      <c r="BU1145" s="414"/>
      <c r="BV1145" s="414"/>
      <c r="BW1145" s="414"/>
      <c r="BX1145" s="414"/>
      <c r="BY1145" s="414"/>
      <c r="BZ1145" s="415"/>
      <c r="CA1145" s="413"/>
      <c r="CB1145" s="414"/>
      <c r="CC1145" s="414"/>
      <c r="CD1145" s="414"/>
      <c r="CE1145" s="414"/>
      <c r="CF1145" s="414"/>
      <c r="CG1145" s="414"/>
      <c r="CH1145" s="414"/>
      <c r="CI1145" s="414"/>
      <c r="CJ1145" s="414"/>
      <c r="CK1145" s="414"/>
      <c r="CL1145" s="415"/>
    </row>
    <row r="1146" spans="1:90" ht="15" thickBot="1" x14ac:dyDescent="0.35">
      <c r="A1146" s="611"/>
      <c r="B1146" s="307"/>
      <c r="C1146" s="411"/>
      <c r="D1146" s="411"/>
      <c r="E1146" s="428" t="s">
        <v>160</v>
      </c>
      <c r="F1146" s="427">
        <v>30975000</v>
      </c>
      <c r="G1146" s="411"/>
      <c r="H1146" s="411"/>
      <c r="I1146" s="411"/>
      <c r="J1146" s="411"/>
      <c r="K1146" s="411"/>
      <c r="L1146" s="411"/>
      <c r="M1146" s="411"/>
      <c r="N1146" s="411"/>
      <c r="O1146" s="411"/>
      <c r="P1146" s="411"/>
      <c r="Q1146" s="411"/>
      <c r="R1146" s="412"/>
      <c r="S1146" s="410"/>
      <c r="T1146" s="411"/>
      <c r="U1146" s="411"/>
      <c r="V1146" s="411"/>
      <c r="W1146" s="411"/>
      <c r="X1146" s="411"/>
      <c r="Y1146" s="411"/>
      <c r="Z1146" s="411"/>
      <c r="AA1146" s="411"/>
      <c r="AB1146" s="411"/>
      <c r="AC1146" s="411"/>
      <c r="AD1146" s="412"/>
      <c r="AE1146" s="410"/>
      <c r="AF1146" s="411"/>
      <c r="AG1146" s="411"/>
      <c r="AH1146" s="411"/>
      <c r="AI1146" s="411"/>
      <c r="AJ1146" s="411"/>
      <c r="AK1146" s="411"/>
      <c r="AL1146" s="411"/>
      <c r="AM1146" s="411"/>
      <c r="AN1146" s="411"/>
      <c r="AO1146" s="411"/>
      <c r="AP1146" s="412"/>
      <c r="AQ1146" s="410"/>
      <c r="AR1146" s="411"/>
      <c r="AS1146" s="411"/>
      <c r="AT1146" s="411"/>
      <c r="AU1146" s="411"/>
      <c r="AV1146" s="411"/>
      <c r="AW1146" s="411"/>
      <c r="AX1146" s="411"/>
      <c r="AY1146" s="411"/>
      <c r="AZ1146" s="411"/>
      <c r="BA1146" s="411"/>
      <c r="BB1146" s="412"/>
      <c r="BC1146" s="410"/>
      <c r="BD1146" s="411"/>
      <c r="BE1146" s="411"/>
      <c r="BF1146" s="411"/>
      <c r="BG1146" s="411"/>
      <c r="BH1146" s="411"/>
      <c r="BI1146" s="411"/>
      <c r="BJ1146" s="411"/>
      <c r="BK1146" s="411"/>
      <c r="BL1146" s="411"/>
      <c r="BM1146" s="411"/>
      <c r="BN1146" s="412"/>
      <c r="BO1146" s="410"/>
      <c r="BP1146" s="411"/>
      <c r="BQ1146" s="411"/>
      <c r="BR1146" s="411"/>
      <c r="BS1146" s="411"/>
      <c r="BT1146" s="411"/>
      <c r="BU1146" s="411"/>
      <c r="BV1146" s="411"/>
      <c r="BW1146" s="411"/>
      <c r="BX1146" s="411"/>
      <c r="BY1146" s="411"/>
      <c r="BZ1146" s="412"/>
      <c r="CA1146" s="410"/>
      <c r="CB1146" s="411"/>
      <c r="CC1146" s="411"/>
      <c r="CD1146" s="411"/>
      <c r="CE1146" s="411"/>
      <c r="CF1146" s="411"/>
      <c r="CG1146" s="411"/>
      <c r="CH1146" s="411"/>
      <c r="CI1146" s="411"/>
      <c r="CJ1146" s="411"/>
      <c r="CK1146" s="411"/>
      <c r="CL1146" s="412"/>
    </row>
    <row r="1147" spans="1:90" ht="15" thickBot="1" x14ac:dyDescent="0.35">
      <c r="B1147" s="429" t="s">
        <v>155</v>
      </c>
      <c r="C1147" s="429" t="s">
        <v>154</v>
      </c>
      <c r="D1147" s="429"/>
      <c r="E1147" s="429"/>
      <c r="F1147" s="445"/>
      <c r="G1147" s="436">
        <v>1</v>
      </c>
      <c r="H1147" s="437">
        <v>2</v>
      </c>
      <c r="I1147" s="437">
        <v>3</v>
      </c>
      <c r="J1147" s="437">
        <v>4</v>
      </c>
      <c r="K1147" s="437">
        <v>5</v>
      </c>
      <c r="L1147" s="437">
        <v>6</v>
      </c>
      <c r="M1147" s="437">
        <v>7</v>
      </c>
      <c r="N1147" s="437">
        <v>8</v>
      </c>
      <c r="O1147" s="437">
        <v>9</v>
      </c>
      <c r="P1147" s="437">
        <v>10</v>
      </c>
      <c r="Q1147" s="437">
        <v>11</v>
      </c>
      <c r="R1147" s="438">
        <v>12</v>
      </c>
      <c r="S1147" s="436">
        <v>1</v>
      </c>
      <c r="T1147" s="437">
        <v>2</v>
      </c>
      <c r="U1147" s="437">
        <v>3</v>
      </c>
      <c r="V1147" s="437">
        <v>4</v>
      </c>
      <c r="W1147" s="437">
        <v>5</v>
      </c>
      <c r="X1147" s="437">
        <v>6</v>
      </c>
      <c r="Y1147" s="437">
        <v>7</v>
      </c>
      <c r="Z1147" s="437">
        <v>8</v>
      </c>
      <c r="AA1147" s="437">
        <v>9</v>
      </c>
      <c r="AB1147" s="437">
        <v>10</v>
      </c>
      <c r="AC1147" s="437">
        <v>11</v>
      </c>
      <c r="AD1147" s="438">
        <v>12</v>
      </c>
      <c r="AE1147" s="436">
        <v>1</v>
      </c>
      <c r="AF1147" s="437">
        <v>2</v>
      </c>
      <c r="AG1147" s="437">
        <v>3</v>
      </c>
      <c r="AH1147" s="437">
        <v>4</v>
      </c>
      <c r="AI1147" s="437">
        <v>5</v>
      </c>
      <c r="AJ1147" s="437">
        <v>6</v>
      </c>
      <c r="AK1147" s="437">
        <v>7</v>
      </c>
      <c r="AL1147" s="437">
        <v>8</v>
      </c>
      <c r="AM1147" s="437">
        <v>9</v>
      </c>
      <c r="AN1147" s="437">
        <v>10</v>
      </c>
      <c r="AO1147" s="437">
        <v>11</v>
      </c>
      <c r="AP1147" s="438">
        <v>12</v>
      </c>
      <c r="AQ1147" s="436">
        <v>1</v>
      </c>
      <c r="AR1147" s="437">
        <v>2</v>
      </c>
      <c r="AS1147" s="437">
        <v>3</v>
      </c>
      <c r="AT1147" s="437">
        <v>4</v>
      </c>
      <c r="AU1147" s="437">
        <v>5</v>
      </c>
      <c r="AV1147" s="437">
        <v>6</v>
      </c>
      <c r="AW1147" s="437">
        <v>7</v>
      </c>
      <c r="AX1147" s="437">
        <v>8</v>
      </c>
      <c r="AY1147" s="437">
        <v>9</v>
      </c>
      <c r="AZ1147" s="437">
        <v>10</v>
      </c>
      <c r="BA1147" s="437">
        <v>11</v>
      </c>
      <c r="BB1147" s="438">
        <v>12</v>
      </c>
      <c r="BC1147" s="436">
        <v>1</v>
      </c>
      <c r="BD1147" s="437">
        <v>2</v>
      </c>
      <c r="BE1147" s="437">
        <v>3</v>
      </c>
      <c r="BF1147" s="437">
        <v>4</v>
      </c>
      <c r="BG1147" s="437">
        <v>5</v>
      </c>
      <c r="BH1147" s="437">
        <v>6</v>
      </c>
      <c r="BI1147" s="437">
        <v>7</v>
      </c>
      <c r="BJ1147" s="437">
        <v>8</v>
      </c>
      <c r="BK1147" s="437">
        <v>9</v>
      </c>
      <c r="BL1147" s="437">
        <v>10</v>
      </c>
      <c r="BM1147" s="437">
        <v>11</v>
      </c>
      <c r="BN1147" s="438">
        <v>12</v>
      </c>
      <c r="BO1147" s="436">
        <v>1</v>
      </c>
      <c r="BP1147" s="437">
        <v>2</v>
      </c>
      <c r="BQ1147" s="437">
        <v>3</v>
      </c>
      <c r="BR1147" s="437">
        <v>4</v>
      </c>
      <c r="BS1147" s="437">
        <v>5</v>
      </c>
      <c r="BT1147" s="437">
        <v>6</v>
      </c>
      <c r="BU1147" s="437">
        <v>7</v>
      </c>
      <c r="BV1147" s="437">
        <v>8</v>
      </c>
      <c r="BW1147" s="437">
        <v>9</v>
      </c>
      <c r="BX1147" s="437">
        <v>10</v>
      </c>
      <c r="BY1147" s="437">
        <v>11</v>
      </c>
      <c r="BZ1147" s="438">
        <v>12</v>
      </c>
      <c r="CA1147" s="436">
        <v>1</v>
      </c>
      <c r="CB1147" s="437">
        <v>2</v>
      </c>
      <c r="CC1147" s="437">
        <v>3</v>
      </c>
      <c r="CD1147" s="437">
        <v>4</v>
      </c>
      <c r="CE1147" s="437">
        <v>5</v>
      </c>
      <c r="CF1147" s="437">
        <v>6</v>
      </c>
      <c r="CG1147" s="437">
        <v>7</v>
      </c>
      <c r="CH1147" s="437">
        <v>8</v>
      </c>
      <c r="CI1147" s="437">
        <v>9</v>
      </c>
      <c r="CJ1147" s="437">
        <v>10</v>
      </c>
      <c r="CK1147" s="437">
        <v>11</v>
      </c>
      <c r="CL1147" s="438">
        <v>12</v>
      </c>
    </row>
    <row r="1148" spans="1:90" x14ac:dyDescent="0.3">
      <c r="A1148" s="609" t="s">
        <v>465</v>
      </c>
      <c r="B1148" s="332">
        <v>258</v>
      </c>
      <c r="C1148" s="431" t="s">
        <v>564</v>
      </c>
      <c r="D1148" s="431" t="s">
        <v>112</v>
      </c>
      <c r="E1148" s="431"/>
      <c r="F1148" s="444"/>
      <c r="G1148" s="430"/>
      <c r="H1148" s="431"/>
      <c r="I1148" s="431"/>
      <c r="J1148" s="431"/>
      <c r="K1148" s="431"/>
      <c r="L1148" s="431"/>
      <c r="M1148" s="431"/>
      <c r="N1148" s="455"/>
      <c r="O1148" s="455"/>
      <c r="P1148" s="455"/>
      <c r="Q1148" s="455"/>
      <c r="R1148" s="456"/>
      <c r="S1148" s="457"/>
      <c r="T1148" s="455"/>
      <c r="U1148" s="455"/>
      <c r="V1148" s="455"/>
      <c r="W1148" s="455"/>
      <c r="X1148" s="455"/>
      <c r="Y1148" s="455"/>
      <c r="Z1148" s="455"/>
      <c r="AA1148" s="455"/>
      <c r="AB1148" s="455"/>
      <c r="AC1148" s="455"/>
      <c r="AD1148" s="456"/>
      <c r="AE1148" s="457"/>
      <c r="AF1148" s="455"/>
      <c r="AG1148" s="455"/>
      <c r="AH1148" s="455"/>
      <c r="AI1148" s="455"/>
      <c r="AJ1148" s="455"/>
      <c r="AK1148" s="455"/>
      <c r="AL1148" s="455"/>
      <c r="AM1148" s="455"/>
      <c r="AN1148" s="455"/>
      <c r="AO1148" s="455"/>
      <c r="AP1148" s="456"/>
      <c r="AQ1148" s="457"/>
      <c r="AR1148" s="455"/>
      <c r="AS1148" s="455"/>
      <c r="AT1148" s="455"/>
      <c r="AU1148" s="455"/>
      <c r="AV1148" s="455"/>
      <c r="AW1148" s="455"/>
      <c r="AX1148" s="455"/>
      <c r="AY1148" s="455"/>
      <c r="AZ1148" s="455"/>
      <c r="BA1148" s="431"/>
      <c r="BB1148" s="432"/>
      <c r="BC1148" s="430"/>
      <c r="BD1148" s="431"/>
      <c r="BE1148" s="431"/>
      <c r="BF1148" s="431"/>
      <c r="BG1148" s="431"/>
      <c r="BH1148" s="431"/>
      <c r="BI1148" s="431"/>
      <c r="BJ1148" s="431"/>
      <c r="BK1148" s="431"/>
      <c r="BL1148" s="431"/>
      <c r="BM1148" s="431"/>
      <c r="BN1148" s="432"/>
      <c r="BO1148" s="430"/>
      <c r="BP1148" s="431"/>
      <c r="BQ1148" s="431"/>
      <c r="BR1148" s="431"/>
      <c r="BS1148" s="431"/>
      <c r="BT1148" s="431"/>
      <c r="BU1148" s="431"/>
      <c r="BV1148" s="431"/>
      <c r="BW1148" s="431"/>
      <c r="BX1148" s="431"/>
      <c r="BY1148" s="431"/>
      <c r="BZ1148" s="432"/>
      <c r="CA1148" s="430"/>
      <c r="CB1148" s="431"/>
      <c r="CC1148" s="431"/>
      <c r="CD1148" s="431"/>
      <c r="CE1148" s="431"/>
      <c r="CF1148" s="431"/>
      <c r="CG1148" s="431"/>
      <c r="CH1148" s="431"/>
      <c r="CI1148" s="431"/>
      <c r="CJ1148" s="431"/>
      <c r="CK1148" s="431"/>
      <c r="CL1148" s="432"/>
    </row>
    <row r="1149" spans="1:90" x14ac:dyDescent="0.3">
      <c r="A1149" s="610"/>
      <c r="B1149" s="333"/>
      <c r="C1149" s="437"/>
      <c r="D1149" s="437"/>
      <c r="E1149" s="439" t="s">
        <v>565</v>
      </c>
      <c r="F1149" s="448"/>
      <c r="G1149" s="436"/>
      <c r="H1149" s="437"/>
      <c r="I1149" s="437"/>
      <c r="J1149" s="437"/>
      <c r="K1149" s="437"/>
      <c r="L1149" s="437"/>
      <c r="M1149" s="437"/>
      <c r="N1149" s="439"/>
      <c r="O1149" s="439"/>
      <c r="P1149" s="439"/>
      <c r="Q1149" s="439"/>
      <c r="R1149" s="446"/>
      <c r="S1149" s="443"/>
      <c r="T1149" s="439"/>
      <c r="U1149" s="439"/>
      <c r="V1149" s="439"/>
      <c r="W1149" s="439"/>
      <c r="X1149" s="439"/>
      <c r="Y1149" s="439"/>
      <c r="Z1149" s="439"/>
      <c r="AA1149" s="439"/>
      <c r="AB1149" s="439"/>
      <c r="AC1149" s="439"/>
      <c r="AD1149" s="446"/>
      <c r="AE1149" s="443"/>
      <c r="AF1149" s="439"/>
      <c r="AG1149" s="439"/>
      <c r="AH1149" s="439"/>
      <c r="AI1149" s="439"/>
      <c r="AJ1149" s="439"/>
      <c r="AK1149" s="439"/>
      <c r="AL1149" s="439"/>
      <c r="AM1149" s="439"/>
      <c r="AN1149" s="439"/>
      <c r="AO1149" s="439"/>
      <c r="AP1149" s="446"/>
      <c r="AQ1149" s="443"/>
      <c r="AR1149" s="439"/>
      <c r="AS1149" s="439"/>
      <c r="AT1149" s="439"/>
      <c r="AU1149" s="439"/>
      <c r="AV1149" s="439"/>
      <c r="AW1149" s="439"/>
      <c r="AX1149" s="439"/>
      <c r="AY1149" s="439"/>
      <c r="AZ1149" s="439"/>
      <c r="BA1149" s="437"/>
      <c r="BB1149" s="438"/>
      <c r="BC1149" s="436"/>
      <c r="BD1149" s="437"/>
      <c r="BE1149" s="437"/>
      <c r="BF1149" s="437"/>
      <c r="BG1149" s="437"/>
      <c r="BH1149" s="437"/>
      <c r="BI1149" s="437"/>
      <c r="BJ1149" s="437"/>
      <c r="BK1149" s="437"/>
      <c r="BL1149" s="437"/>
      <c r="BM1149" s="437"/>
      <c r="BN1149" s="438"/>
      <c r="BO1149" s="436"/>
      <c r="BP1149" s="437"/>
      <c r="BQ1149" s="437"/>
      <c r="BR1149" s="437"/>
      <c r="BS1149" s="437"/>
      <c r="BT1149" s="437"/>
      <c r="BU1149" s="437"/>
      <c r="BV1149" s="437"/>
      <c r="BW1149" s="437"/>
      <c r="BX1149" s="437"/>
      <c r="BY1149" s="437"/>
      <c r="BZ1149" s="438"/>
      <c r="CA1149" s="436"/>
      <c r="CB1149" s="437"/>
      <c r="CC1149" s="437"/>
      <c r="CD1149" s="437"/>
      <c r="CE1149" s="437"/>
      <c r="CF1149" s="437"/>
      <c r="CG1149" s="437"/>
      <c r="CH1149" s="437"/>
      <c r="CI1149" s="437"/>
      <c r="CJ1149" s="437"/>
      <c r="CK1149" s="437"/>
      <c r="CL1149" s="438"/>
    </row>
    <row r="1150" spans="1:90" x14ac:dyDescent="0.3">
      <c r="A1150" s="610"/>
      <c r="B1150" s="333"/>
      <c r="C1150" s="437"/>
      <c r="D1150" s="437"/>
      <c r="E1150" s="439" t="s">
        <v>108</v>
      </c>
      <c r="F1150" s="448"/>
      <c r="G1150" s="436"/>
      <c r="H1150" s="437"/>
      <c r="I1150" s="437"/>
      <c r="J1150" s="437"/>
      <c r="K1150" s="437"/>
      <c r="L1150" s="437"/>
      <c r="M1150" s="437"/>
      <c r="N1150" s="439"/>
      <c r="O1150" s="439"/>
      <c r="P1150" s="439"/>
      <c r="Q1150" s="439"/>
      <c r="R1150" s="446"/>
      <c r="S1150" s="443"/>
      <c r="T1150" s="439"/>
      <c r="U1150" s="439"/>
      <c r="V1150" s="439"/>
      <c r="W1150" s="439"/>
      <c r="X1150" s="439"/>
      <c r="Y1150" s="439"/>
      <c r="Z1150" s="439"/>
      <c r="AA1150" s="439"/>
      <c r="AB1150" s="439"/>
      <c r="AC1150" s="439"/>
      <c r="AD1150" s="446"/>
      <c r="AE1150" s="443"/>
      <c r="AF1150" s="439"/>
      <c r="AG1150" s="439"/>
      <c r="AH1150" s="439"/>
      <c r="AI1150" s="439"/>
      <c r="AJ1150" s="439"/>
      <c r="AK1150" s="439"/>
      <c r="AL1150" s="439"/>
      <c r="AM1150" s="439"/>
      <c r="AN1150" s="439"/>
      <c r="AO1150" s="439"/>
      <c r="AP1150" s="446"/>
      <c r="AQ1150" s="443"/>
      <c r="AR1150" s="439"/>
      <c r="AS1150" s="439"/>
      <c r="AT1150" s="439"/>
      <c r="AU1150" s="439"/>
      <c r="AV1150" s="439"/>
      <c r="AW1150" s="439"/>
      <c r="AX1150" s="439"/>
      <c r="AY1150" s="439"/>
      <c r="AZ1150" s="439"/>
      <c r="BA1150" s="437"/>
      <c r="BB1150" s="438"/>
      <c r="BC1150" s="436"/>
      <c r="BD1150" s="437"/>
      <c r="BE1150" s="437"/>
      <c r="BF1150" s="437"/>
      <c r="BG1150" s="437"/>
      <c r="BH1150" s="437"/>
      <c r="BI1150" s="437"/>
      <c r="BJ1150" s="437"/>
      <c r="BK1150" s="437"/>
      <c r="BL1150" s="437"/>
      <c r="BM1150" s="437"/>
      <c r="BN1150" s="438"/>
      <c r="BO1150" s="436"/>
      <c r="BP1150" s="437"/>
      <c r="BQ1150" s="437"/>
      <c r="BR1150" s="437"/>
      <c r="BS1150" s="437"/>
      <c r="BT1150" s="437"/>
      <c r="BU1150" s="437"/>
      <c r="BV1150" s="437"/>
      <c r="BW1150" s="437"/>
      <c r="BX1150" s="437"/>
      <c r="BY1150" s="437"/>
      <c r="BZ1150" s="438"/>
      <c r="CA1150" s="436"/>
      <c r="CB1150" s="437"/>
      <c r="CC1150" s="437"/>
      <c r="CD1150" s="437"/>
      <c r="CE1150" s="437"/>
      <c r="CF1150" s="437"/>
      <c r="CG1150" s="437"/>
      <c r="CH1150" s="437"/>
      <c r="CI1150" s="437"/>
      <c r="CJ1150" s="437"/>
      <c r="CK1150" s="437"/>
      <c r="CL1150" s="438"/>
    </row>
    <row r="1151" spans="1:90" x14ac:dyDescent="0.3">
      <c r="A1151" s="610"/>
      <c r="B1151" s="333"/>
      <c r="C1151" s="461" t="s">
        <v>259</v>
      </c>
      <c r="D1151" s="437"/>
      <c r="E1151" s="439" t="s">
        <v>566</v>
      </c>
      <c r="F1151" s="448"/>
      <c r="G1151" s="436"/>
      <c r="H1151" s="437"/>
      <c r="I1151" s="437"/>
      <c r="J1151" s="437"/>
      <c r="K1151" s="437"/>
      <c r="L1151" s="437"/>
      <c r="M1151" s="437"/>
      <c r="N1151" s="439"/>
      <c r="O1151" s="439"/>
      <c r="P1151" s="439"/>
      <c r="Q1151" s="439"/>
      <c r="R1151" s="446"/>
      <c r="S1151" s="443"/>
      <c r="T1151" s="439"/>
      <c r="U1151" s="439"/>
      <c r="V1151" s="439"/>
      <c r="W1151" s="439"/>
      <c r="X1151" s="439"/>
      <c r="Y1151" s="439"/>
      <c r="Z1151" s="439"/>
      <c r="AA1151" s="439"/>
      <c r="AB1151" s="439"/>
      <c r="AC1151" s="439"/>
      <c r="AD1151" s="446"/>
      <c r="AE1151" s="443"/>
      <c r="AF1151" s="439"/>
      <c r="AG1151" s="439"/>
      <c r="AH1151" s="439"/>
      <c r="AI1151" s="439"/>
      <c r="AJ1151" s="439"/>
      <c r="AK1151" s="439"/>
      <c r="AL1151" s="439"/>
      <c r="AM1151" s="439"/>
      <c r="AN1151" s="439"/>
      <c r="AO1151" s="439"/>
      <c r="AP1151" s="446"/>
      <c r="AQ1151" s="443"/>
      <c r="AR1151" s="439"/>
      <c r="AS1151" s="439"/>
      <c r="AT1151" s="439"/>
      <c r="AU1151" s="439"/>
      <c r="AV1151" s="439"/>
      <c r="AW1151" s="439"/>
      <c r="AX1151" s="439"/>
      <c r="AY1151" s="439"/>
      <c r="AZ1151" s="439"/>
      <c r="BA1151" s="437"/>
      <c r="BB1151" s="438"/>
      <c r="BC1151" s="436"/>
      <c r="BD1151" s="437"/>
      <c r="BE1151" s="437"/>
      <c r="BF1151" s="437"/>
      <c r="BG1151" s="437"/>
      <c r="BH1151" s="437"/>
      <c r="BI1151" s="437"/>
      <c r="BJ1151" s="437"/>
      <c r="BK1151" s="437"/>
      <c r="BL1151" s="437"/>
      <c r="BM1151" s="437"/>
      <c r="BN1151" s="438"/>
      <c r="BO1151" s="436"/>
      <c r="BP1151" s="437"/>
      <c r="BQ1151" s="437"/>
      <c r="BR1151" s="437"/>
      <c r="BS1151" s="437"/>
      <c r="BT1151" s="437"/>
      <c r="BU1151" s="437"/>
      <c r="BV1151" s="437"/>
      <c r="BW1151" s="437"/>
      <c r="BX1151" s="437"/>
      <c r="BY1151" s="437"/>
      <c r="BZ1151" s="438"/>
      <c r="CA1151" s="436"/>
      <c r="CB1151" s="437"/>
      <c r="CC1151" s="437"/>
      <c r="CD1151" s="437"/>
      <c r="CE1151" s="437"/>
      <c r="CF1151" s="437"/>
      <c r="CG1151" s="437"/>
      <c r="CH1151" s="437"/>
      <c r="CI1151" s="437"/>
      <c r="CJ1151" s="437"/>
      <c r="CK1151" s="437"/>
      <c r="CL1151" s="438"/>
    </row>
    <row r="1152" spans="1:90" x14ac:dyDescent="0.3">
      <c r="A1152" s="610"/>
      <c r="B1152" s="333"/>
      <c r="C1152" s="461" t="s">
        <v>574</v>
      </c>
      <c r="D1152" s="437"/>
      <c r="E1152" s="439" t="s">
        <v>106</v>
      </c>
      <c r="F1152" s="445">
        <v>1956570</v>
      </c>
      <c r="G1152" s="442"/>
      <c r="H1152" s="440"/>
      <c r="I1152" s="440"/>
      <c r="J1152" s="440"/>
      <c r="K1152" s="440"/>
      <c r="L1152" s="440"/>
      <c r="M1152" s="440"/>
      <c r="N1152" s="440"/>
      <c r="O1152" s="440"/>
      <c r="P1152" s="440"/>
      <c r="Q1152" s="439"/>
      <c r="R1152" s="446"/>
      <c r="S1152" s="443"/>
      <c r="T1152" s="439"/>
      <c r="U1152" s="439"/>
      <c r="V1152" s="439"/>
      <c r="W1152" s="439"/>
      <c r="X1152" s="439"/>
      <c r="Y1152" s="439"/>
      <c r="Z1152" s="439"/>
      <c r="AA1152" s="439"/>
      <c r="AB1152" s="439"/>
      <c r="AC1152" s="439"/>
      <c r="AD1152" s="446"/>
      <c r="AE1152" s="443"/>
      <c r="AF1152" s="439"/>
      <c r="AG1152" s="439"/>
      <c r="AH1152" s="439"/>
      <c r="AI1152" s="439"/>
      <c r="AJ1152" s="439"/>
      <c r="AK1152" s="439"/>
      <c r="AL1152" s="439"/>
      <c r="AM1152" s="439"/>
      <c r="AN1152" s="439"/>
      <c r="AO1152" s="439"/>
      <c r="AP1152" s="446"/>
      <c r="AQ1152" s="443"/>
      <c r="AR1152" s="439"/>
      <c r="AS1152" s="439"/>
      <c r="AT1152" s="439"/>
      <c r="AU1152" s="439"/>
      <c r="AV1152" s="439"/>
      <c r="AW1152" s="439"/>
      <c r="AX1152" s="439"/>
      <c r="AY1152" s="439"/>
      <c r="AZ1152" s="439"/>
      <c r="BA1152" s="437"/>
      <c r="BB1152" s="438"/>
      <c r="BC1152" s="436"/>
      <c r="BD1152" s="437"/>
      <c r="BE1152" s="437"/>
      <c r="BF1152" s="437"/>
      <c r="BG1152" s="437"/>
      <c r="BH1152" s="437"/>
      <c r="BI1152" s="437"/>
      <c r="BJ1152" s="437"/>
      <c r="BK1152" s="437"/>
      <c r="BL1152" s="437"/>
      <c r="BM1152" s="437"/>
      <c r="BN1152" s="438"/>
      <c r="BO1152" s="436"/>
      <c r="BP1152" s="437"/>
      <c r="BQ1152" s="437"/>
      <c r="BR1152" s="437"/>
      <c r="BS1152" s="437"/>
      <c r="BT1152" s="437"/>
      <c r="BU1152" s="437"/>
      <c r="BV1152" s="437"/>
      <c r="BW1152" s="437"/>
      <c r="BX1152" s="437"/>
      <c r="BY1152" s="437"/>
      <c r="BZ1152" s="438"/>
      <c r="CA1152" s="436"/>
      <c r="CB1152" s="437"/>
      <c r="CC1152" s="437"/>
      <c r="CD1152" s="437"/>
      <c r="CE1152" s="437"/>
      <c r="CF1152" s="437"/>
      <c r="CG1152" s="437"/>
      <c r="CH1152" s="437"/>
      <c r="CI1152" s="437"/>
      <c r="CJ1152" s="437"/>
      <c r="CK1152" s="437"/>
      <c r="CL1152" s="438"/>
    </row>
    <row r="1153" spans="1:90" x14ac:dyDescent="0.3">
      <c r="A1153" s="610"/>
      <c r="B1153" s="333"/>
      <c r="C1153" s="463">
        <v>770125571</v>
      </c>
      <c r="D1153" s="437"/>
      <c r="E1153" s="439" t="s">
        <v>198</v>
      </c>
      <c r="F1153" s="445"/>
      <c r="G1153" s="436"/>
      <c r="H1153" s="437"/>
      <c r="I1153" s="437"/>
      <c r="J1153" s="437"/>
      <c r="K1153" s="437"/>
      <c r="L1153" s="437"/>
      <c r="M1153" s="437"/>
      <c r="N1153" s="439"/>
      <c r="O1153" s="439"/>
      <c r="P1153" s="439"/>
      <c r="Q1153" s="439"/>
      <c r="R1153" s="446"/>
      <c r="S1153" s="443"/>
      <c r="T1153" s="439"/>
      <c r="U1153" s="439"/>
      <c r="V1153" s="439"/>
      <c r="W1153" s="439"/>
      <c r="X1153" s="439"/>
      <c r="Y1153" s="439"/>
      <c r="Z1153" s="439"/>
      <c r="AA1153" s="439"/>
      <c r="AB1153" s="439"/>
      <c r="AC1153" s="439"/>
      <c r="AD1153" s="446"/>
      <c r="AE1153" s="443"/>
      <c r="AF1153" s="439"/>
      <c r="AG1153" s="439"/>
      <c r="AH1153" s="439"/>
      <c r="AI1153" s="439"/>
      <c r="AJ1153" s="439"/>
      <c r="AK1153" s="439"/>
      <c r="AL1153" s="439"/>
      <c r="AM1153" s="439"/>
      <c r="AN1153" s="439"/>
      <c r="AO1153" s="439"/>
      <c r="AP1153" s="446"/>
      <c r="AQ1153" s="443"/>
      <c r="AR1153" s="439"/>
      <c r="AS1153" s="439"/>
      <c r="AT1153" s="439"/>
      <c r="AU1153" s="439"/>
      <c r="AV1153" s="439"/>
      <c r="AW1153" s="439"/>
      <c r="AX1153" s="439"/>
      <c r="AY1153" s="439"/>
      <c r="AZ1153" s="439"/>
      <c r="BA1153" s="437"/>
      <c r="BB1153" s="438"/>
      <c r="BC1153" s="436"/>
      <c r="BD1153" s="437"/>
      <c r="BE1153" s="437"/>
      <c r="BF1153" s="437"/>
      <c r="BG1153" s="437"/>
      <c r="BH1153" s="437"/>
      <c r="BI1153" s="437"/>
      <c r="BJ1153" s="437"/>
      <c r="BK1153" s="437"/>
      <c r="BL1153" s="437"/>
      <c r="BM1153" s="437"/>
      <c r="BN1153" s="438"/>
      <c r="BO1153" s="436"/>
      <c r="BP1153" s="437"/>
      <c r="BQ1153" s="437"/>
      <c r="BR1153" s="437"/>
      <c r="BS1153" s="437"/>
      <c r="BT1153" s="437"/>
      <c r="BU1153" s="437"/>
      <c r="BV1153" s="437"/>
      <c r="BW1153" s="437"/>
      <c r="BX1153" s="437"/>
      <c r="BY1153" s="437"/>
      <c r="BZ1153" s="438"/>
      <c r="CA1153" s="436"/>
      <c r="CB1153" s="437"/>
      <c r="CC1153" s="437"/>
      <c r="CD1153" s="437"/>
      <c r="CE1153" s="437"/>
      <c r="CF1153" s="437"/>
      <c r="CG1153" s="437"/>
      <c r="CH1153" s="437"/>
      <c r="CI1153" s="437"/>
      <c r="CJ1153" s="437"/>
      <c r="CK1153" s="437"/>
      <c r="CL1153" s="438"/>
    </row>
    <row r="1154" spans="1:90" x14ac:dyDescent="0.3">
      <c r="A1154" s="610"/>
      <c r="B1154" s="333"/>
      <c r="C1154" s="462" t="s">
        <v>575</v>
      </c>
      <c r="D1154" s="437"/>
      <c r="E1154" s="439" t="s">
        <v>567</v>
      </c>
      <c r="F1154" s="445"/>
      <c r="G1154" s="436"/>
      <c r="H1154" s="437"/>
      <c r="I1154" s="437"/>
      <c r="J1154" s="437"/>
      <c r="K1154" s="437"/>
      <c r="L1154" s="437"/>
      <c r="M1154" s="437"/>
      <c r="N1154" s="439"/>
      <c r="O1154" s="439"/>
      <c r="P1154" s="439"/>
      <c r="Q1154" s="439"/>
      <c r="R1154" s="446"/>
      <c r="S1154" s="443"/>
      <c r="T1154" s="439"/>
      <c r="U1154" s="439"/>
      <c r="V1154" s="439"/>
      <c r="W1154" s="439"/>
      <c r="X1154" s="439"/>
      <c r="Y1154" s="439"/>
      <c r="Z1154" s="439"/>
      <c r="AA1154" s="439"/>
      <c r="AB1154" s="439"/>
      <c r="AC1154" s="439"/>
      <c r="AD1154" s="446"/>
      <c r="AE1154" s="443"/>
      <c r="AF1154" s="439"/>
      <c r="AG1154" s="439"/>
      <c r="AH1154" s="439"/>
      <c r="AI1154" s="439"/>
      <c r="AJ1154" s="439"/>
      <c r="AK1154" s="439"/>
      <c r="AL1154" s="439"/>
      <c r="AM1154" s="439"/>
      <c r="AN1154" s="439"/>
      <c r="AO1154" s="439"/>
      <c r="AP1154" s="446"/>
      <c r="AQ1154" s="443"/>
      <c r="AR1154" s="439"/>
      <c r="AS1154" s="439"/>
      <c r="AT1154" s="439"/>
      <c r="AU1154" s="439"/>
      <c r="AV1154" s="439"/>
      <c r="AW1154" s="439"/>
      <c r="AX1154" s="439"/>
      <c r="AY1154" s="439"/>
      <c r="AZ1154" s="439"/>
      <c r="BA1154" s="437"/>
      <c r="BB1154" s="438"/>
      <c r="BC1154" s="436"/>
      <c r="BD1154" s="437"/>
      <c r="BE1154" s="437"/>
      <c r="BF1154" s="437"/>
      <c r="BG1154" s="437"/>
      <c r="BH1154" s="437"/>
      <c r="BI1154" s="437"/>
      <c r="BJ1154" s="437"/>
      <c r="BK1154" s="437"/>
      <c r="BL1154" s="437"/>
      <c r="BM1154" s="437"/>
      <c r="BN1154" s="438"/>
      <c r="BO1154" s="436"/>
      <c r="BP1154" s="437"/>
      <c r="BQ1154" s="437"/>
      <c r="BR1154" s="437"/>
      <c r="BS1154" s="437"/>
      <c r="BT1154" s="437"/>
      <c r="BU1154" s="437"/>
      <c r="BV1154" s="437"/>
      <c r="BW1154" s="437"/>
      <c r="BX1154" s="437"/>
      <c r="BY1154" s="437"/>
      <c r="BZ1154" s="438"/>
      <c r="CA1154" s="436"/>
      <c r="CB1154" s="437"/>
      <c r="CC1154" s="437"/>
      <c r="CD1154" s="437"/>
      <c r="CE1154" s="437"/>
      <c r="CF1154" s="437"/>
      <c r="CG1154" s="437"/>
      <c r="CH1154" s="437"/>
      <c r="CI1154" s="437"/>
      <c r="CJ1154" s="437"/>
      <c r="CK1154" s="437"/>
      <c r="CL1154" s="438"/>
    </row>
    <row r="1155" spans="1:90" x14ac:dyDescent="0.3">
      <c r="A1155" s="610"/>
      <c r="B1155" s="333"/>
      <c r="C1155" s="437"/>
      <c r="D1155" s="437" t="s">
        <v>113</v>
      </c>
      <c r="E1155" s="437"/>
      <c r="F1155" s="445"/>
      <c r="G1155" s="436"/>
      <c r="H1155" s="437"/>
      <c r="I1155" s="437"/>
      <c r="J1155" s="437"/>
      <c r="K1155" s="437"/>
      <c r="L1155" s="437"/>
      <c r="M1155" s="437"/>
      <c r="N1155" s="439"/>
      <c r="O1155" s="439"/>
      <c r="P1155" s="439"/>
      <c r="Q1155" s="439"/>
      <c r="R1155" s="446"/>
      <c r="S1155" s="443"/>
      <c r="T1155" s="439"/>
      <c r="U1155" s="439"/>
      <c r="V1155" s="439"/>
      <c r="W1155" s="439"/>
      <c r="X1155" s="439"/>
      <c r="Y1155" s="439"/>
      <c r="Z1155" s="439"/>
      <c r="AA1155" s="439"/>
      <c r="AB1155" s="439"/>
      <c r="AC1155" s="439"/>
      <c r="AD1155" s="446"/>
      <c r="AE1155" s="443"/>
      <c r="AF1155" s="439"/>
      <c r="AG1155" s="439"/>
      <c r="AH1155" s="439"/>
      <c r="AI1155" s="439"/>
      <c r="AJ1155" s="439"/>
      <c r="AK1155" s="439"/>
      <c r="AL1155" s="439"/>
      <c r="AM1155" s="439"/>
      <c r="AN1155" s="439"/>
      <c r="AO1155" s="439"/>
      <c r="AP1155" s="446"/>
      <c r="AQ1155" s="443"/>
      <c r="AR1155" s="439"/>
      <c r="AS1155" s="439"/>
      <c r="AT1155" s="439"/>
      <c r="AU1155" s="439"/>
      <c r="AV1155" s="439"/>
      <c r="AW1155" s="439"/>
      <c r="AX1155" s="439"/>
      <c r="AY1155" s="439"/>
      <c r="AZ1155" s="439"/>
      <c r="BA1155" s="437"/>
      <c r="BB1155" s="438"/>
      <c r="BC1155" s="436"/>
      <c r="BD1155" s="437"/>
      <c r="BE1155" s="437"/>
      <c r="BF1155" s="437"/>
      <c r="BG1155" s="437"/>
      <c r="BH1155" s="437"/>
      <c r="BI1155" s="437"/>
      <c r="BJ1155" s="437"/>
      <c r="BK1155" s="437"/>
      <c r="BL1155" s="437"/>
      <c r="BM1155" s="437"/>
      <c r="BN1155" s="438"/>
      <c r="BO1155" s="436"/>
      <c r="BP1155" s="437"/>
      <c r="BQ1155" s="437"/>
      <c r="BR1155" s="437"/>
      <c r="BS1155" s="437"/>
      <c r="BT1155" s="437"/>
      <c r="BU1155" s="437"/>
      <c r="BV1155" s="437"/>
      <c r="BW1155" s="437"/>
      <c r="BX1155" s="437"/>
      <c r="BY1155" s="437"/>
      <c r="BZ1155" s="438"/>
      <c r="CA1155" s="436"/>
      <c r="CB1155" s="437"/>
      <c r="CC1155" s="437"/>
      <c r="CD1155" s="437"/>
      <c r="CE1155" s="437"/>
      <c r="CF1155" s="437"/>
      <c r="CG1155" s="437"/>
      <c r="CH1155" s="437"/>
      <c r="CI1155" s="437"/>
      <c r="CJ1155" s="437"/>
      <c r="CK1155" s="437"/>
      <c r="CL1155" s="438"/>
    </row>
    <row r="1156" spans="1:90" x14ac:dyDescent="0.3">
      <c r="A1156" s="610"/>
      <c r="B1156" s="333"/>
      <c r="C1156" s="437"/>
      <c r="D1156" s="437"/>
      <c r="E1156" s="439" t="s">
        <v>163</v>
      </c>
      <c r="F1156" s="445">
        <v>125000005</v>
      </c>
      <c r="G1156" s="436"/>
      <c r="H1156" s="437"/>
      <c r="I1156" s="437"/>
      <c r="J1156" s="437"/>
      <c r="K1156" s="437"/>
      <c r="L1156" s="437"/>
      <c r="M1156" s="437"/>
      <c r="N1156" s="439"/>
      <c r="O1156" s="439"/>
      <c r="P1156" s="439"/>
      <c r="Q1156" s="439"/>
      <c r="R1156" s="446"/>
      <c r="S1156" s="443"/>
      <c r="T1156" s="451"/>
      <c r="U1156" s="451"/>
      <c r="V1156" s="451"/>
      <c r="W1156" s="451"/>
      <c r="X1156" s="451"/>
      <c r="Y1156" s="451"/>
      <c r="Z1156" s="451"/>
      <c r="AA1156" s="451"/>
      <c r="AB1156" s="451"/>
      <c r="AC1156" s="451"/>
      <c r="AD1156" s="453"/>
      <c r="AE1156" s="452"/>
      <c r="AF1156" s="451"/>
      <c r="AG1156" s="451"/>
      <c r="AH1156" s="451"/>
      <c r="AI1156" s="451"/>
      <c r="AJ1156" s="451"/>
      <c r="AK1156" s="451"/>
      <c r="AL1156" s="451"/>
      <c r="AM1156" s="451"/>
      <c r="AN1156" s="451"/>
      <c r="AO1156" s="451"/>
      <c r="AP1156" s="453"/>
      <c r="AQ1156" s="452"/>
      <c r="AR1156" s="451"/>
      <c r="AS1156" s="451"/>
      <c r="AT1156" s="451"/>
      <c r="AU1156" s="451"/>
      <c r="AV1156" s="451"/>
      <c r="AW1156" s="451"/>
      <c r="AX1156" s="451"/>
      <c r="AY1156" s="451"/>
      <c r="AZ1156" s="451"/>
      <c r="BA1156" s="451"/>
      <c r="BB1156" s="453"/>
      <c r="BC1156" s="452"/>
      <c r="BD1156" s="451"/>
      <c r="BE1156" s="451"/>
      <c r="BF1156" s="451"/>
      <c r="BG1156" s="451"/>
      <c r="BH1156" s="451"/>
      <c r="BI1156" s="451"/>
      <c r="BJ1156" s="451"/>
      <c r="BK1156" s="437"/>
      <c r="BL1156" s="437"/>
      <c r="BM1156" s="437"/>
      <c r="BN1156" s="438"/>
      <c r="BO1156" s="436"/>
      <c r="BP1156" s="437"/>
      <c r="BQ1156" s="437"/>
      <c r="BR1156" s="437"/>
      <c r="BS1156" s="437"/>
      <c r="BT1156" s="437"/>
      <c r="BU1156" s="437"/>
      <c r="BV1156" s="437"/>
      <c r="BW1156" s="437"/>
      <c r="BX1156" s="437"/>
      <c r="BY1156" s="437"/>
      <c r="BZ1156" s="438"/>
      <c r="CA1156" s="436"/>
      <c r="CB1156" s="437"/>
      <c r="CC1156" s="437"/>
      <c r="CD1156" s="437"/>
      <c r="CE1156" s="437"/>
      <c r="CF1156" s="437"/>
      <c r="CG1156" s="437"/>
      <c r="CH1156" s="437"/>
      <c r="CI1156" s="437"/>
      <c r="CJ1156" s="437"/>
      <c r="CK1156" s="437"/>
      <c r="CL1156" s="438"/>
    </row>
    <row r="1157" spans="1:90" ht="15" thickBot="1" x14ac:dyDescent="0.35">
      <c r="A1157" s="611"/>
      <c r="B1157" s="307"/>
      <c r="C1157" s="434"/>
      <c r="D1157" s="434"/>
      <c r="E1157" s="447" t="s">
        <v>160</v>
      </c>
      <c r="F1157" s="450">
        <v>126956575</v>
      </c>
      <c r="G1157" s="433"/>
      <c r="H1157" s="434"/>
      <c r="I1157" s="434"/>
      <c r="J1157" s="434"/>
      <c r="K1157" s="434"/>
      <c r="L1157" s="434"/>
      <c r="M1157" s="434"/>
      <c r="N1157" s="458"/>
      <c r="O1157" s="458"/>
      <c r="P1157" s="458"/>
      <c r="Q1157" s="458"/>
      <c r="R1157" s="459"/>
      <c r="S1157" s="460"/>
      <c r="T1157" s="458"/>
      <c r="U1157" s="458"/>
      <c r="V1157" s="458"/>
      <c r="W1157" s="458"/>
      <c r="X1157" s="458"/>
      <c r="Y1157" s="458"/>
      <c r="Z1157" s="458"/>
      <c r="AA1157" s="458"/>
      <c r="AB1157" s="458"/>
      <c r="AC1157" s="458"/>
      <c r="AD1157" s="459"/>
      <c r="AE1157" s="460"/>
      <c r="AF1157" s="458"/>
      <c r="AG1157" s="458"/>
      <c r="AH1157" s="458"/>
      <c r="AI1157" s="458"/>
      <c r="AJ1157" s="458"/>
      <c r="AK1157" s="458"/>
      <c r="AL1157" s="458"/>
      <c r="AM1157" s="458"/>
      <c r="AN1157" s="458"/>
      <c r="AO1157" s="458"/>
      <c r="AP1157" s="459"/>
      <c r="AQ1157" s="460"/>
      <c r="AR1157" s="458"/>
      <c r="AS1157" s="458"/>
      <c r="AT1157" s="458"/>
      <c r="AU1157" s="458"/>
      <c r="AV1157" s="458"/>
      <c r="AW1157" s="458"/>
      <c r="AX1157" s="458"/>
      <c r="AY1157" s="458"/>
      <c r="AZ1157" s="458"/>
      <c r="BA1157" s="434"/>
      <c r="BB1157" s="435"/>
      <c r="BC1157" s="433"/>
      <c r="BD1157" s="434"/>
      <c r="BE1157" s="434"/>
      <c r="BF1157" s="434"/>
      <c r="BG1157" s="434"/>
      <c r="BH1157" s="434"/>
      <c r="BI1157" s="434"/>
      <c r="BJ1157" s="434"/>
      <c r="BK1157" s="434"/>
      <c r="BL1157" s="434"/>
      <c r="BM1157" s="434"/>
      <c r="BN1157" s="435"/>
      <c r="BO1157" s="433"/>
      <c r="BP1157" s="434"/>
      <c r="BQ1157" s="434"/>
      <c r="BR1157" s="434"/>
      <c r="BS1157" s="434"/>
      <c r="BT1157" s="434"/>
      <c r="BU1157" s="434"/>
      <c r="BV1157" s="434"/>
      <c r="BW1157" s="434"/>
      <c r="BX1157" s="434"/>
      <c r="BY1157" s="434"/>
      <c r="BZ1157" s="435"/>
      <c r="CA1157" s="433"/>
      <c r="CB1157" s="434"/>
      <c r="CC1157" s="434"/>
      <c r="CD1157" s="434"/>
      <c r="CE1157" s="434"/>
      <c r="CF1157" s="434"/>
      <c r="CG1157" s="434"/>
      <c r="CH1157" s="434"/>
      <c r="CI1157" s="434"/>
      <c r="CJ1157" s="434"/>
      <c r="CK1157" s="434"/>
      <c r="CL1157" s="435"/>
    </row>
    <row r="1158" spans="1:90" x14ac:dyDescent="0.3">
      <c r="A1158" s="609" t="s">
        <v>472</v>
      </c>
      <c r="B1158" s="332">
        <v>260</v>
      </c>
      <c r="C1158" s="431" t="s">
        <v>568</v>
      </c>
      <c r="D1158" s="431" t="s">
        <v>112</v>
      </c>
      <c r="E1158" s="431"/>
      <c r="F1158" s="444"/>
      <c r="G1158" s="430"/>
      <c r="H1158" s="431"/>
      <c r="I1158" s="431"/>
      <c r="J1158" s="431"/>
      <c r="K1158" s="431"/>
      <c r="L1158" s="431"/>
      <c r="M1158" s="431"/>
      <c r="N1158" s="455"/>
      <c r="O1158" s="455"/>
      <c r="P1158" s="455"/>
      <c r="Q1158" s="455"/>
      <c r="R1158" s="456"/>
      <c r="S1158" s="457"/>
      <c r="T1158" s="455"/>
      <c r="U1158" s="455"/>
      <c r="V1158" s="455"/>
      <c r="W1158" s="455"/>
      <c r="X1158" s="455"/>
      <c r="Y1158" s="455"/>
      <c r="Z1158" s="455"/>
      <c r="AA1158" s="455"/>
      <c r="AB1158" s="455"/>
      <c r="AC1158" s="455"/>
      <c r="AD1158" s="456"/>
      <c r="AE1158" s="457"/>
      <c r="AF1158" s="455"/>
      <c r="AG1158" s="455"/>
      <c r="AH1158" s="455"/>
      <c r="AI1158" s="455"/>
      <c r="AJ1158" s="455"/>
      <c r="AK1158" s="455"/>
      <c r="AL1158" s="455"/>
      <c r="AM1158" s="455"/>
      <c r="AN1158" s="455"/>
      <c r="AO1158" s="455"/>
      <c r="AP1158" s="456"/>
      <c r="AQ1158" s="457"/>
      <c r="AR1158" s="455"/>
      <c r="AS1158" s="455"/>
      <c r="AT1158" s="455"/>
      <c r="AU1158" s="455"/>
      <c r="AV1158" s="455"/>
      <c r="AW1158" s="455"/>
      <c r="AX1158" s="455"/>
      <c r="AY1158" s="455"/>
      <c r="AZ1158" s="455"/>
      <c r="BA1158" s="431"/>
      <c r="BB1158" s="432"/>
      <c r="BC1158" s="430"/>
      <c r="BD1158" s="431"/>
      <c r="BE1158" s="431"/>
      <c r="BF1158" s="431"/>
      <c r="BG1158" s="431"/>
      <c r="BH1158" s="431"/>
      <c r="BI1158" s="431"/>
      <c r="BJ1158" s="431"/>
      <c r="BK1158" s="431"/>
      <c r="BL1158" s="431"/>
      <c r="BM1158" s="431"/>
      <c r="BN1158" s="432"/>
      <c r="BO1158" s="430"/>
      <c r="BP1158" s="431"/>
      <c r="BQ1158" s="431"/>
      <c r="BR1158" s="431"/>
      <c r="BS1158" s="431"/>
      <c r="BT1158" s="431"/>
      <c r="BU1158" s="431"/>
      <c r="BV1158" s="431"/>
      <c r="BW1158" s="431"/>
      <c r="BX1158" s="431"/>
      <c r="BY1158" s="431"/>
      <c r="BZ1158" s="432"/>
      <c r="CA1158" s="430"/>
      <c r="CB1158" s="431"/>
      <c r="CC1158" s="431"/>
      <c r="CD1158" s="431"/>
      <c r="CE1158" s="431"/>
      <c r="CF1158" s="431"/>
      <c r="CG1158" s="431"/>
      <c r="CH1158" s="431"/>
      <c r="CI1158" s="431"/>
      <c r="CJ1158" s="431"/>
      <c r="CK1158" s="431"/>
      <c r="CL1158" s="432"/>
    </row>
    <row r="1159" spans="1:90" x14ac:dyDescent="0.3">
      <c r="A1159" s="610"/>
      <c r="B1159" s="333"/>
      <c r="C1159" s="437"/>
      <c r="D1159" s="437"/>
      <c r="E1159" s="439" t="s">
        <v>565</v>
      </c>
      <c r="F1159" s="448"/>
      <c r="G1159" s="436"/>
      <c r="H1159" s="437"/>
      <c r="I1159" s="437"/>
      <c r="J1159" s="437"/>
      <c r="K1159" s="437"/>
      <c r="L1159" s="437"/>
      <c r="M1159" s="437"/>
      <c r="N1159" s="439"/>
      <c r="O1159" s="439"/>
      <c r="P1159" s="439"/>
      <c r="Q1159" s="439"/>
      <c r="R1159" s="446"/>
      <c r="S1159" s="443"/>
      <c r="T1159" s="439"/>
      <c r="U1159" s="439"/>
      <c r="V1159" s="439"/>
      <c r="W1159" s="439"/>
      <c r="X1159" s="439"/>
      <c r="Y1159" s="439"/>
      <c r="Z1159" s="439"/>
      <c r="AA1159" s="439"/>
      <c r="AB1159" s="439"/>
      <c r="AC1159" s="439"/>
      <c r="AD1159" s="446"/>
      <c r="AE1159" s="443"/>
      <c r="AF1159" s="439"/>
      <c r="AG1159" s="439"/>
      <c r="AH1159" s="439"/>
      <c r="AI1159" s="439"/>
      <c r="AJ1159" s="439"/>
      <c r="AK1159" s="439"/>
      <c r="AL1159" s="439"/>
      <c r="AM1159" s="439"/>
      <c r="AN1159" s="439"/>
      <c r="AO1159" s="439"/>
      <c r="AP1159" s="446"/>
      <c r="AQ1159" s="443"/>
      <c r="AR1159" s="439"/>
      <c r="AS1159" s="439"/>
      <c r="AT1159" s="439"/>
      <c r="AU1159" s="439"/>
      <c r="AV1159" s="439"/>
      <c r="AW1159" s="439"/>
      <c r="AX1159" s="439"/>
      <c r="AY1159" s="439"/>
      <c r="AZ1159" s="439"/>
      <c r="BA1159" s="437"/>
      <c r="BB1159" s="438"/>
      <c r="BC1159" s="436"/>
      <c r="BD1159" s="437"/>
      <c r="BE1159" s="437"/>
      <c r="BF1159" s="437"/>
      <c r="BG1159" s="437"/>
      <c r="BH1159" s="437"/>
      <c r="BI1159" s="437"/>
      <c r="BJ1159" s="437"/>
      <c r="BK1159" s="437"/>
      <c r="BL1159" s="437"/>
      <c r="BM1159" s="437"/>
      <c r="BN1159" s="438"/>
      <c r="BO1159" s="436"/>
      <c r="BP1159" s="437"/>
      <c r="BQ1159" s="437"/>
      <c r="BR1159" s="437"/>
      <c r="BS1159" s="437"/>
      <c r="BT1159" s="437"/>
      <c r="BU1159" s="437"/>
      <c r="BV1159" s="437"/>
      <c r="BW1159" s="437"/>
      <c r="BX1159" s="437"/>
      <c r="BY1159" s="437"/>
      <c r="BZ1159" s="438"/>
      <c r="CA1159" s="436"/>
      <c r="CB1159" s="437"/>
      <c r="CC1159" s="437"/>
      <c r="CD1159" s="437"/>
      <c r="CE1159" s="437"/>
      <c r="CF1159" s="437"/>
      <c r="CG1159" s="437"/>
      <c r="CH1159" s="437"/>
      <c r="CI1159" s="437"/>
      <c r="CJ1159" s="437"/>
      <c r="CK1159" s="437"/>
      <c r="CL1159" s="438"/>
    </row>
    <row r="1160" spans="1:90" x14ac:dyDescent="0.3">
      <c r="A1160" s="610"/>
      <c r="B1160" s="333"/>
      <c r="C1160" s="437"/>
      <c r="D1160" s="437"/>
      <c r="E1160" s="439" t="s">
        <v>108</v>
      </c>
      <c r="F1160" s="448">
        <v>159720</v>
      </c>
      <c r="G1160" s="442" t="s">
        <v>569</v>
      </c>
      <c r="H1160" s="440"/>
      <c r="I1160" s="440"/>
      <c r="J1160" s="440"/>
      <c r="K1160" s="440"/>
      <c r="L1160" s="437"/>
      <c r="M1160" s="437"/>
      <c r="N1160" s="439"/>
      <c r="O1160" s="439"/>
      <c r="P1160" s="439"/>
      <c r="Q1160" s="439"/>
      <c r="R1160" s="446"/>
      <c r="S1160" s="443"/>
      <c r="T1160" s="439"/>
      <c r="U1160" s="439"/>
      <c r="V1160" s="439"/>
      <c r="W1160" s="439"/>
      <c r="X1160" s="439"/>
      <c r="Y1160" s="439"/>
      <c r="Z1160" s="439"/>
      <c r="AA1160" s="439"/>
      <c r="AB1160" s="439"/>
      <c r="AC1160" s="439"/>
      <c r="AD1160" s="446"/>
      <c r="AE1160" s="443"/>
      <c r="AF1160" s="439"/>
      <c r="AG1160" s="439"/>
      <c r="AH1160" s="439"/>
      <c r="AI1160" s="439"/>
      <c r="AJ1160" s="439"/>
      <c r="AK1160" s="439"/>
      <c r="AL1160" s="439"/>
      <c r="AM1160" s="439"/>
      <c r="AN1160" s="439"/>
      <c r="AO1160" s="439"/>
      <c r="AP1160" s="446"/>
      <c r="AQ1160" s="443"/>
      <c r="AR1160" s="439"/>
      <c r="AS1160" s="439"/>
      <c r="AT1160" s="439"/>
      <c r="AU1160" s="439"/>
      <c r="AV1160" s="439"/>
      <c r="AW1160" s="439"/>
      <c r="AX1160" s="439"/>
      <c r="AY1160" s="439"/>
      <c r="AZ1160" s="439"/>
      <c r="BA1160" s="437"/>
      <c r="BB1160" s="438"/>
      <c r="BC1160" s="436"/>
      <c r="BD1160" s="437"/>
      <c r="BE1160" s="437"/>
      <c r="BF1160" s="437"/>
      <c r="BG1160" s="437"/>
      <c r="BH1160" s="437"/>
      <c r="BI1160" s="437"/>
      <c r="BJ1160" s="437"/>
      <c r="BK1160" s="437"/>
      <c r="BL1160" s="437"/>
      <c r="BM1160" s="437"/>
      <c r="BN1160" s="438"/>
      <c r="BO1160" s="436"/>
      <c r="BP1160" s="437"/>
      <c r="BQ1160" s="437"/>
      <c r="BR1160" s="437"/>
      <c r="BS1160" s="437"/>
      <c r="BT1160" s="437"/>
      <c r="BU1160" s="437"/>
      <c r="BV1160" s="437"/>
      <c r="BW1160" s="437"/>
      <c r="BX1160" s="437"/>
      <c r="BY1160" s="437"/>
      <c r="BZ1160" s="438"/>
      <c r="CA1160" s="436"/>
      <c r="CB1160" s="437"/>
      <c r="CC1160" s="437"/>
      <c r="CD1160" s="437"/>
      <c r="CE1160" s="437"/>
      <c r="CF1160" s="437"/>
      <c r="CG1160" s="437"/>
      <c r="CH1160" s="437"/>
      <c r="CI1160" s="437"/>
      <c r="CJ1160" s="437"/>
      <c r="CK1160" s="437"/>
      <c r="CL1160" s="438"/>
    </row>
    <row r="1161" spans="1:90" x14ac:dyDescent="0.3">
      <c r="A1161" s="610"/>
      <c r="B1161" s="333"/>
      <c r="C1161" s="464" t="s">
        <v>259</v>
      </c>
      <c r="D1161" s="437"/>
      <c r="E1161" s="439" t="s">
        <v>566</v>
      </c>
      <c r="F1161" s="448"/>
      <c r="G1161" s="436"/>
      <c r="H1161" s="437"/>
      <c r="I1161" s="437"/>
      <c r="J1161" s="437"/>
      <c r="K1161" s="437"/>
      <c r="L1161" s="437"/>
      <c r="M1161" s="437"/>
      <c r="N1161" s="439"/>
      <c r="O1161" s="439"/>
      <c r="P1161" s="439"/>
      <c r="Q1161" s="439"/>
      <c r="R1161" s="446"/>
      <c r="S1161" s="443"/>
      <c r="T1161" s="439"/>
      <c r="U1161" s="439"/>
      <c r="V1161" s="439"/>
      <c r="W1161" s="439"/>
      <c r="X1161" s="439"/>
      <c r="Y1161" s="439"/>
      <c r="Z1161" s="439"/>
      <c r="AA1161" s="439"/>
      <c r="AB1161" s="439"/>
      <c r="AC1161" s="439"/>
      <c r="AD1161" s="446"/>
      <c r="AE1161" s="443"/>
      <c r="AF1161" s="439"/>
      <c r="AG1161" s="439"/>
      <c r="AH1161" s="439"/>
      <c r="AI1161" s="439"/>
      <c r="AJ1161" s="439"/>
      <c r="AK1161" s="439"/>
      <c r="AL1161" s="439"/>
      <c r="AM1161" s="439"/>
      <c r="AN1161" s="439"/>
      <c r="AO1161" s="439"/>
      <c r="AP1161" s="446"/>
      <c r="AQ1161" s="443"/>
      <c r="AR1161" s="439"/>
      <c r="AS1161" s="439"/>
      <c r="AT1161" s="439"/>
      <c r="AU1161" s="439"/>
      <c r="AV1161" s="439"/>
      <c r="AW1161" s="439"/>
      <c r="AX1161" s="439"/>
      <c r="AY1161" s="439"/>
      <c r="AZ1161" s="439"/>
      <c r="BA1161" s="437"/>
      <c r="BB1161" s="438"/>
      <c r="BC1161" s="436"/>
      <c r="BD1161" s="437"/>
      <c r="BE1161" s="437"/>
      <c r="BF1161" s="437"/>
      <c r="BG1161" s="437"/>
      <c r="BH1161" s="437"/>
      <c r="BI1161" s="437"/>
      <c r="BJ1161" s="437"/>
      <c r="BK1161" s="437"/>
      <c r="BL1161" s="437"/>
      <c r="BM1161" s="437"/>
      <c r="BN1161" s="438"/>
      <c r="BO1161" s="436"/>
      <c r="BP1161" s="437"/>
      <c r="BQ1161" s="437"/>
      <c r="BR1161" s="437"/>
      <c r="BS1161" s="437"/>
      <c r="BT1161" s="437"/>
      <c r="BU1161" s="437"/>
      <c r="BV1161" s="437"/>
      <c r="BW1161" s="437"/>
      <c r="BX1161" s="437"/>
      <c r="BY1161" s="437"/>
      <c r="BZ1161" s="438"/>
      <c r="CA1161" s="436"/>
      <c r="CB1161" s="437"/>
      <c r="CC1161" s="437"/>
      <c r="CD1161" s="437"/>
      <c r="CE1161" s="437"/>
      <c r="CF1161" s="437"/>
      <c r="CG1161" s="437"/>
      <c r="CH1161" s="437"/>
      <c r="CI1161" s="437"/>
      <c r="CJ1161" s="437"/>
      <c r="CK1161" s="437"/>
      <c r="CL1161" s="438"/>
    </row>
    <row r="1162" spans="1:90" x14ac:dyDescent="0.3">
      <c r="A1162" s="610"/>
      <c r="B1162" s="333"/>
      <c r="C1162" s="464" t="s">
        <v>576</v>
      </c>
      <c r="D1162" s="437"/>
      <c r="E1162" s="439" t="s">
        <v>106</v>
      </c>
      <c r="F1162" s="445" t="s">
        <v>96</v>
      </c>
      <c r="G1162" s="436"/>
      <c r="H1162" s="437"/>
      <c r="I1162" s="437"/>
      <c r="J1162" s="437"/>
      <c r="K1162" s="437"/>
      <c r="L1162" s="437"/>
      <c r="M1162" s="437"/>
      <c r="N1162" s="439"/>
      <c r="O1162" s="439"/>
      <c r="P1162" s="439"/>
      <c r="Q1162" s="439"/>
      <c r="R1162" s="446"/>
      <c r="S1162" s="442"/>
      <c r="T1162" s="440"/>
      <c r="U1162" s="440"/>
      <c r="V1162" s="440"/>
      <c r="W1162" s="440"/>
      <c r="X1162" s="440"/>
      <c r="Y1162" s="440"/>
      <c r="Z1162" s="440"/>
      <c r="AA1162" s="440"/>
      <c r="AB1162" s="440"/>
      <c r="AC1162" s="440"/>
      <c r="AD1162" s="441"/>
      <c r="AE1162" s="443"/>
      <c r="AF1162" s="439"/>
      <c r="AG1162" s="439"/>
      <c r="AH1162" s="439"/>
      <c r="AI1162" s="439"/>
      <c r="AJ1162" s="439"/>
      <c r="AK1162" s="439"/>
      <c r="AL1162" s="439"/>
      <c r="AM1162" s="439"/>
      <c r="AN1162" s="439"/>
      <c r="AO1162" s="439"/>
      <c r="AP1162" s="446"/>
      <c r="AQ1162" s="443"/>
      <c r="AR1162" s="439"/>
      <c r="AS1162" s="439"/>
      <c r="AT1162" s="439"/>
      <c r="AU1162" s="439"/>
      <c r="AV1162" s="439"/>
      <c r="AW1162" s="439"/>
      <c r="AX1162" s="439"/>
      <c r="AY1162" s="439"/>
      <c r="AZ1162" s="439"/>
      <c r="BA1162" s="437"/>
      <c r="BB1162" s="438"/>
      <c r="BC1162" s="436"/>
      <c r="BD1162" s="437"/>
      <c r="BE1162" s="437"/>
      <c r="BF1162" s="437"/>
      <c r="BG1162" s="437"/>
      <c r="BH1162" s="437"/>
      <c r="BI1162" s="437"/>
      <c r="BJ1162" s="437"/>
      <c r="BK1162" s="437"/>
      <c r="BL1162" s="437"/>
      <c r="BM1162" s="437"/>
      <c r="BN1162" s="438"/>
      <c r="BO1162" s="436"/>
      <c r="BP1162" s="437"/>
      <c r="BQ1162" s="437"/>
      <c r="BR1162" s="437"/>
      <c r="BS1162" s="437"/>
      <c r="BT1162" s="437"/>
      <c r="BU1162" s="437"/>
      <c r="BV1162" s="437"/>
      <c r="BW1162" s="437"/>
      <c r="BX1162" s="437"/>
      <c r="BY1162" s="437"/>
      <c r="BZ1162" s="438"/>
      <c r="CA1162" s="436"/>
      <c r="CB1162" s="437"/>
      <c r="CC1162" s="437"/>
      <c r="CD1162" s="437"/>
      <c r="CE1162" s="437"/>
      <c r="CF1162" s="437"/>
      <c r="CG1162" s="437"/>
      <c r="CH1162" s="437"/>
      <c r="CI1162" s="437"/>
      <c r="CJ1162" s="437"/>
      <c r="CK1162" s="437"/>
      <c r="CL1162" s="438"/>
    </row>
    <row r="1163" spans="1:90" x14ac:dyDescent="0.3">
      <c r="A1163" s="610"/>
      <c r="B1163" s="333"/>
      <c r="C1163" s="466">
        <v>778724397</v>
      </c>
      <c r="D1163" s="437"/>
      <c r="E1163" s="439" t="s">
        <v>198</v>
      </c>
      <c r="F1163" s="445"/>
      <c r="G1163" s="443"/>
      <c r="H1163" s="439"/>
      <c r="I1163" s="439"/>
      <c r="J1163" s="439"/>
      <c r="K1163" s="439"/>
      <c r="L1163" s="439"/>
      <c r="M1163" s="439"/>
      <c r="N1163" s="439"/>
      <c r="O1163" s="439"/>
      <c r="P1163" s="439"/>
      <c r="Q1163" s="439"/>
      <c r="R1163" s="446"/>
      <c r="S1163" s="443"/>
      <c r="T1163" s="439"/>
      <c r="U1163" s="439"/>
      <c r="V1163" s="439"/>
      <c r="W1163" s="439"/>
      <c r="X1163" s="439"/>
      <c r="Y1163" s="439"/>
      <c r="Z1163" s="439"/>
      <c r="AA1163" s="439"/>
      <c r="AB1163" s="439"/>
      <c r="AC1163" s="439"/>
      <c r="AD1163" s="446"/>
      <c r="AE1163" s="443"/>
      <c r="AF1163" s="439"/>
      <c r="AG1163" s="439"/>
      <c r="AH1163" s="439"/>
      <c r="AI1163" s="439"/>
      <c r="AJ1163" s="439"/>
      <c r="AK1163" s="439"/>
      <c r="AL1163" s="439"/>
      <c r="AM1163" s="439"/>
      <c r="AN1163" s="439"/>
      <c r="AO1163" s="439"/>
      <c r="AP1163" s="446"/>
      <c r="AQ1163" s="443"/>
      <c r="AR1163" s="439"/>
      <c r="AS1163" s="439"/>
      <c r="AT1163" s="439"/>
      <c r="AU1163" s="439"/>
      <c r="AV1163" s="439"/>
      <c r="AW1163" s="439"/>
      <c r="AX1163" s="439"/>
      <c r="AY1163" s="439"/>
      <c r="AZ1163" s="439"/>
      <c r="BA1163" s="439"/>
      <c r="BB1163" s="446"/>
      <c r="BC1163" s="443"/>
      <c r="BD1163" s="439"/>
      <c r="BE1163" s="439"/>
      <c r="BF1163" s="439"/>
      <c r="BG1163" s="439"/>
      <c r="BH1163" s="439"/>
      <c r="BI1163" s="439"/>
      <c r="BJ1163" s="439"/>
      <c r="BK1163" s="439"/>
      <c r="BL1163" s="439"/>
      <c r="BM1163" s="439"/>
      <c r="BN1163" s="446"/>
      <c r="BO1163" s="443"/>
      <c r="BP1163" s="439"/>
      <c r="BQ1163" s="439"/>
      <c r="BR1163" s="439"/>
      <c r="BS1163" s="439"/>
      <c r="BT1163" s="437"/>
      <c r="BU1163" s="437"/>
      <c r="BV1163" s="437"/>
      <c r="BW1163" s="437"/>
      <c r="BX1163" s="437"/>
      <c r="BY1163" s="437"/>
      <c r="BZ1163" s="438"/>
      <c r="CA1163" s="436"/>
      <c r="CB1163" s="437"/>
      <c r="CC1163" s="437"/>
      <c r="CD1163" s="437"/>
      <c r="CE1163" s="437"/>
      <c r="CF1163" s="437"/>
      <c r="CG1163" s="437"/>
      <c r="CH1163" s="437"/>
      <c r="CI1163" s="437"/>
      <c r="CJ1163" s="437"/>
      <c r="CK1163" s="437"/>
      <c r="CL1163" s="438"/>
    </row>
    <row r="1164" spans="1:90" x14ac:dyDescent="0.3">
      <c r="A1164" s="610"/>
      <c r="B1164" s="333"/>
      <c r="C1164" s="465" t="s">
        <v>577</v>
      </c>
      <c r="D1164" s="437"/>
      <c r="E1164" s="439" t="s">
        <v>567</v>
      </c>
      <c r="F1164" s="445"/>
      <c r="G1164" s="443"/>
      <c r="H1164" s="439"/>
      <c r="I1164" s="439"/>
      <c r="J1164" s="439"/>
      <c r="K1164" s="439"/>
      <c r="L1164" s="439"/>
      <c r="M1164" s="439"/>
      <c r="N1164" s="439"/>
      <c r="O1164" s="439"/>
      <c r="P1164" s="439"/>
      <c r="Q1164" s="439"/>
      <c r="R1164" s="446"/>
      <c r="S1164" s="443"/>
      <c r="T1164" s="439"/>
      <c r="U1164" s="439"/>
      <c r="V1164" s="439"/>
      <c r="W1164" s="439"/>
      <c r="X1164" s="439"/>
      <c r="Y1164" s="439"/>
      <c r="Z1164" s="439"/>
      <c r="AA1164" s="439"/>
      <c r="AB1164" s="439"/>
      <c r="AC1164" s="439"/>
      <c r="AD1164" s="446"/>
      <c r="AE1164" s="443"/>
      <c r="AF1164" s="439"/>
      <c r="AG1164" s="439"/>
      <c r="AH1164" s="439"/>
      <c r="AI1164" s="439"/>
      <c r="AJ1164" s="439"/>
      <c r="AK1164" s="439"/>
      <c r="AL1164" s="439"/>
      <c r="AM1164" s="439"/>
      <c r="AN1164" s="439"/>
      <c r="AO1164" s="439"/>
      <c r="AP1164" s="446"/>
      <c r="AQ1164" s="443"/>
      <c r="AR1164" s="439"/>
      <c r="AS1164" s="439"/>
      <c r="AT1164" s="439"/>
      <c r="AU1164" s="439"/>
      <c r="AV1164" s="439"/>
      <c r="AW1164" s="439"/>
      <c r="AX1164" s="439"/>
      <c r="AY1164" s="439"/>
      <c r="AZ1164" s="439"/>
      <c r="BA1164" s="439"/>
      <c r="BB1164" s="446"/>
      <c r="BC1164" s="443"/>
      <c r="BD1164" s="439"/>
      <c r="BE1164" s="439"/>
      <c r="BF1164" s="439"/>
      <c r="BG1164" s="439"/>
      <c r="BH1164" s="439"/>
      <c r="BI1164" s="439"/>
      <c r="BJ1164" s="439"/>
      <c r="BK1164" s="439"/>
      <c r="BL1164" s="439"/>
      <c r="BM1164" s="439"/>
      <c r="BN1164" s="446"/>
      <c r="BO1164" s="443"/>
      <c r="BP1164" s="439"/>
      <c r="BQ1164" s="439"/>
      <c r="BR1164" s="439"/>
      <c r="BS1164" s="439"/>
      <c r="BT1164" s="437"/>
      <c r="BU1164" s="437"/>
      <c r="BV1164" s="437"/>
      <c r="BW1164" s="437"/>
      <c r="BX1164" s="437"/>
      <c r="BY1164" s="437"/>
      <c r="BZ1164" s="438"/>
      <c r="CA1164" s="436"/>
      <c r="CB1164" s="437"/>
      <c r="CC1164" s="437"/>
      <c r="CD1164" s="437"/>
      <c r="CE1164" s="437"/>
      <c r="CF1164" s="437"/>
      <c r="CG1164" s="437"/>
      <c r="CH1164" s="437"/>
      <c r="CI1164" s="437"/>
      <c r="CJ1164" s="437"/>
      <c r="CK1164" s="437"/>
      <c r="CL1164" s="438"/>
    </row>
    <row r="1165" spans="1:90" x14ac:dyDescent="0.3">
      <c r="A1165" s="610"/>
      <c r="B1165" s="333"/>
      <c r="C1165" s="437"/>
      <c r="D1165" s="437" t="s">
        <v>113</v>
      </c>
      <c r="E1165" s="437"/>
      <c r="F1165" s="445"/>
      <c r="G1165" s="443"/>
      <c r="H1165" s="439"/>
      <c r="I1165" s="439"/>
      <c r="J1165" s="439"/>
      <c r="K1165" s="439"/>
      <c r="L1165" s="439"/>
      <c r="M1165" s="439"/>
      <c r="N1165" s="439"/>
      <c r="O1165" s="439"/>
      <c r="P1165" s="439"/>
      <c r="Q1165" s="439"/>
      <c r="R1165" s="446"/>
      <c r="S1165" s="443"/>
      <c r="T1165" s="439"/>
      <c r="U1165" s="439"/>
      <c r="V1165" s="439"/>
      <c r="W1165" s="439"/>
      <c r="X1165" s="439"/>
      <c r="Y1165" s="439"/>
      <c r="Z1165" s="439"/>
      <c r="AA1165" s="439"/>
      <c r="AB1165" s="439"/>
      <c r="AC1165" s="439"/>
      <c r="AD1165" s="446"/>
      <c r="AE1165" s="443"/>
      <c r="AF1165" s="439"/>
      <c r="AG1165" s="439"/>
      <c r="AH1165" s="439"/>
      <c r="AI1165" s="439"/>
      <c r="AJ1165" s="439"/>
      <c r="AK1165" s="439"/>
      <c r="AL1165" s="439"/>
      <c r="AM1165" s="439"/>
      <c r="AN1165" s="439"/>
      <c r="AO1165" s="439"/>
      <c r="AP1165" s="446"/>
      <c r="AQ1165" s="443"/>
      <c r="AR1165" s="439"/>
      <c r="AS1165" s="439"/>
      <c r="AT1165" s="439"/>
      <c r="AU1165" s="439"/>
      <c r="AV1165" s="439"/>
      <c r="AW1165" s="439"/>
      <c r="AX1165" s="439"/>
      <c r="AY1165" s="439"/>
      <c r="AZ1165" s="439"/>
      <c r="BA1165" s="439"/>
      <c r="BB1165" s="446"/>
      <c r="BC1165" s="443"/>
      <c r="BD1165" s="439"/>
      <c r="BE1165" s="439"/>
      <c r="BF1165" s="439"/>
      <c r="BG1165" s="439"/>
      <c r="BH1165" s="439"/>
      <c r="BI1165" s="439"/>
      <c r="BJ1165" s="439"/>
      <c r="BK1165" s="439"/>
      <c r="BL1165" s="439"/>
      <c r="BM1165" s="439"/>
      <c r="BN1165" s="446"/>
      <c r="BO1165" s="443"/>
      <c r="BP1165" s="439"/>
      <c r="BQ1165" s="439"/>
      <c r="BR1165" s="439"/>
      <c r="BS1165" s="439"/>
      <c r="BT1165" s="437"/>
      <c r="BU1165" s="437"/>
      <c r="BV1165" s="437"/>
      <c r="BW1165" s="437"/>
      <c r="BX1165" s="437"/>
      <c r="BY1165" s="437"/>
      <c r="BZ1165" s="438"/>
      <c r="CA1165" s="436"/>
      <c r="CB1165" s="437"/>
      <c r="CC1165" s="437"/>
      <c r="CD1165" s="437"/>
      <c r="CE1165" s="437"/>
      <c r="CF1165" s="437"/>
      <c r="CG1165" s="437"/>
      <c r="CH1165" s="437"/>
      <c r="CI1165" s="437"/>
      <c r="CJ1165" s="437"/>
      <c r="CK1165" s="437"/>
      <c r="CL1165" s="438"/>
    </row>
    <row r="1166" spans="1:90" x14ac:dyDescent="0.3">
      <c r="A1166" s="610"/>
      <c r="B1166" s="333"/>
      <c r="C1166" s="437"/>
      <c r="D1166" s="437"/>
      <c r="E1166" s="439" t="s">
        <v>163</v>
      </c>
      <c r="F1166" s="445">
        <v>50000000</v>
      </c>
      <c r="G1166" s="443"/>
      <c r="H1166" s="439"/>
      <c r="I1166" s="439"/>
      <c r="J1166" s="439"/>
      <c r="K1166" s="439"/>
      <c r="L1166" s="439"/>
      <c r="M1166" s="439"/>
      <c r="N1166" s="439"/>
      <c r="O1166" s="439"/>
      <c r="P1166" s="439"/>
      <c r="Q1166" s="439"/>
      <c r="R1166" s="446"/>
      <c r="S1166" s="443"/>
      <c r="T1166" s="439"/>
      <c r="U1166" s="439"/>
      <c r="V1166" s="439"/>
      <c r="W1166" s="439"/>
      <c r="X1166" s="439"/>
      <c r="Y1166" s="439"/>
      <c r="Z1166" s="439"/>
      <c r="AA1166" s="439"/>
      <c r="AB1166" s="439"/>
      <c r="AC1166" s="439"/>
      <c r="AD1166" s="446"/>
      <c r="AE1166" s="443"/>
      <c r="AF1166" s="439"/>
      <c r="AG1166" s="439"/>
      <c r="AH1166" s="439"/>
      <c r="AI1166" s="439"/>
      <c r="AJ1166" s="439"/>
      <c r="AK1166" s="439"/>
      <c r="AL1166" s="439"/>
      <c r="AM1166" s="439"/>
      <c r="AN1166" s="439"/>
      <c r="AO1166" s="439"/>
      <c r="AP1166" s="446"/>
      <c r="AQ1166" s="443"/>
      <c r="AR1166" s="439"/>
      <c r="AS1166" s="439"/>
      <c r="AT1166" s="439"/>
      <c r="AU1166" s="439"/>
      <c r="AV1166" s="439"/>
      <c r="AW1166" s="439"/>
      <c r="AX1166" s="439"/>
      <c r="AY1166" s="439"/>
      <c r="AZ1166" s="439"/>
      <c r="BA1166" s="439"/>
      <c r="BB1166" s="446"/>
      <c r="BC1166" s="443"/>
      <c r="BD1166" s="439"/>
      <c r="BE1166" s="439"/>
      <c r="BF1166" s="439"/>
      <c r="BG1166" s="439"/>
      <c r="BH1166" s="439"/>
      <c r="BI1166" s="439"/>
      <c r="BJ1166" s="439"/>
      <c r="BK1166" s="439"/>
      <c r="BL1166" s="439"/>
      <c r="BM1166" s="439"/>
      <c r="BN1166" s="446"/>
      <c r="BO1166" s="443"/>
      <c r="BP1166" s="439"/>
      <c r="BQ1166" s="439"/>
      <c r="BR1166" s="439"/>
      <c r="BS1166" s="439"/>
      <c r="BT1166" s="437"/>
      <c r="BU1166" s="437"/>
      <c r="BV1166" s="437"/>
      <c r="BW1166" s="437"/>
      <c r="BX1166" s="437"/>
      <c r="BY1166" s="437"/>
      <c r="BZ1166" s="438"/>
      <c r="CA1166" s="436"/>
      <c r="CB1166" s="437"/>
      <c r="CC1166" s="437"/>
      <c r="CD1166" s="437"/>
      <c r="CE1166" s="437"/>
      <c r="CF1166" s="437"/>
      <c r="CG1166" s="437"/>
      <c r="CH1166" s="437"/>
      <c r="CI1166" s="437"/>
      <c r="CJ1166" s="437"/>
      <c r="CK1166" s="437"/>
      <c r="CL1166" s="438"/>
    </row>
    <row r="1167" spans="1:90" ht="15" thickBot="1" x14ac:dyDescent="0.35">
      <c r="A1167" s="611"/>
      <c r="B1167" s="307"/>
      <c r="C1167" s="434"/>
      <c r="D1167" s="434"/>
      <c r="E1167" s="447" t="s">
        <v>160</v>
      </c>
      <c r="F1167" s="450">
        <v>50159720</v>
      </c>
      <c r="G1167" s="460"/>
      <c r="H1167" s="458"/>
      <c r="I1167" s="458"/>
      <c r="J1167" s="458"/>
      <c r="K1167" s="458"/>
      <c r="L1167" s="458"/>
      <c r="M1167" s="458"/>
      <c r="N1167" s="458"/>
      <c r="O1167" s="458"/>
      <c r="P1167" s="458"/>
      <c r="Q1167" s="458"/>
      <c r="R1167" s="459"/>
      <c r="S1167" s="460"/>
      <c r="T1167" s="458"/>
      <c r="U1167" s="458"/>
      <c r="V1167" s="458"/>
      <c r="W1167" s="458"/>
      <c r="X1167" s="458"/>
      <c r="Y1167" s="458"/>
      <c r="Z1167" s="458"/>
      <c r="AA1167" s="458"/>
      <c r="AB1167" s="458"/>
      <c r="AC1167" s="458"/>
      <c r="AD1167" s="459"/>
      <c r="AE1167" s="460"/>
      <c r="AF1167" s="458"/>
      <c r="AG1167" s="458"/>
      <c r="AH1167" s="458"/>
      <c r="AI1167" s="458"/>
      <c r="AJ1167" s="458"/>
      <c r="AK1167" s="458"/>
      <c r="AL1167" s="458"/>
      <c r="AM1167" s="458"/>
      <c r="AN1167" s="458"/>
      <c r="AO1167" s="458"/>
      <c r="AP1167" s="459"/>
      <c r="AQ1167" s="460"/>
      <c r="AR1167" s="458"/>
      <c r="AS1167" s="458"/>
      <c r="AT1167" s="458"/>
      <c r="AU1167" s="458"/>
      <c r="AV1167" s="458"/>
      <c r="AW1167" s="458"/>
      <c r="AX1167" s="458"/>
      <c r="AY1167" s="458"/>
      <c r="AZ1167" s="458"/>
      <c r="BA1167" s="458"/>
      <c r="BB1167" s="459"/>
      <c r="BC1167" s="460"/>
      <c r="BD1167" s="458"/>
      <c r="BE1167" s="458"/>
      <c r="BF1167" s="458"/>
      <c r="BG1167" s="458"/>
      <c r="BH1167" s="458"/>
      <c r="BI1167" s="458"/>
      <c r="BJ1167" s="458"/>
      <c r="BK1167" s="458"/>
      <c r="BL1167" s="458"/>
      <c r="BM1167" s="458"/>
      <c r="BN1167" s="459"/>
      <c r="BO1167" s="460"/>
      <c r="BP1167" s="458"/>
      <c r="BQ1167" s="458"/>
      <c r="BR1167" s="458"/>
      <c r="BS1167" s="458"/>
      <c r="BT1167" s="434"/>
      <c r="BU1167" s="434"/>
      <c r="BV1167" s="434"/>
      <c r="BW1167" s="434"/>
      <c r="BX1167" s="434"/>
      <c r="BY1167" s="434"/>
      <c r="BZ1167" s="435"/>
      <c r="CA1167" s="433"/>
      <c r="CB1167" s="434"/>
      <c r="CC1167" s="434"/>
      <c r="CD1167" s="434"/>
      <c r="CE1167" s="434"/>
      <c r="CF1167" s="434"/>
      <c r="CG1167" s="434"/>
      <c r="CH1167" s="434"/>
      <c r="CI1167" s="434"/>
      <c r="CJ1167" s="434"/>
      <c r="CK1167" s="434"/>
      <c r="CL1167" s="435"/>
    </row>
    <row r="1168" spans="1:90" x14ac:dyDescent="0.3">
      <c r="A1168" s="609" t="s">
        <v>473</v>
      </c>
      <c r="B1168" s="332">
        <v>261</v>
      </c>
      <c r="C1168" s="431" t="s">
        <v>570</v>
      </c>
      <c r="D1168" s="431" t="s">
        <v>112</v>
      </c>
      <c r="E1168" s="431"/>
      <c r="F1168" s="444"/>
      <c r="G1168" s="457"/>
      <c r="H1168" s="455"/>
      <c r="I1168" s="455"/>
      <c r="J1168" s="455"/>
      <c r="K1168" s="455"/>
      <c r="L1168" s="455"/>
      <c r="M1168" s="455"/>
      <c r="N1168" s="455"/>
      <c r="O1168" s="455"/>
      <c r="P1168" s="455"/>
      <c r="Q1168" s="455"/>
      <c r="R1168" s="456"/>
      <c r="S1168" s="457"/>
      <c r="T1168" s="455"/>
      <c r="U1168" s="455"/>
      <c r="V1168" s="455"/>
      <c r="W1168" s="455"/>
      <c r="X1168" s="455"/>
      <c r="Y1168" s="455"/>
      <c r="Z1168" s="455"/>
      <c r="AA1168" s="455"/>
      <c r="AB1168" s="455"/>
      <c r="AC1168" s="455"/>
      <c r="AD1168" s="456"/>
      <c r="AE1168" s="457"/>
      <c r="AF1168" s="455"/>
      <c r="AG1168" s="455"/>
      <c r="AH1168" s="455"/>
      <c r="AI1168" s="455"/>
      <c r="AJ1168" s="455"/>
      <c r="AK1168" s="455"/>
      <c r="AL1168" s="455"/>
      <c r="AM1168" s="455"/>
      <c r="AN1168" s="455"/>
      <c r="AO1168" s="455"/>
      <c r="AP1168" s="456"/>
      <c r="AQ1168" s="457"/>
      <c r="AR1168" s="455"/>
      <c r="AS1168" s="455"/>
      <c r="AT1168" s="455"/>
      <c r="AU1168" s="455"/>
      <c r="AV1168" s="455"/>
      <c r="AW1168" s="455"/>
      <c r="AX1168" s="455"/>
      <c r="AY1168" s="455"/>
      <c r="AZ1168" s="455"/>
      <c r="BA1168" s="455"/>
      <c r="BB1168" s="456"/>
      <c r="BC1168" s="457"/>
      <c r="BD1168" s="455"/>
      <c r="BE1168" s="455"/>
      <c r="BF1168" s="455"/>
      <c r="BG1168" s="455"/>
      <c r="BH1168" s="455"/>
      <c r="BI1168" s="455"/>
      <c r="BJ1168" s="455"/>
      <c r="BK1168" s="455"/>
      <c r="BL1168" s="455"/>
      <c r="BM1168" s="455"/>
      <c r="BN1168" s="456"/>
      <c r="BO1168" s="457"/>
      <c r="BP1168" s="455"/>
      <c r="BQ1168" s="455"/>
      <c r="BR1168" s="455"/>
      <c r="BS1168" s="455"/>
      <c r="BT1168" s="431"/>
      <c r="BU1168" s="431"/>
      <c r="BV1168" s="431"/>
      <c r="BW1168" s="431"/>
      <c r="BX1168" s="431"/>
      <c r="BY1168" s="431"/>
      <c r="BZ1168" s="432"/>
      <c r="CA1168" s="430"/>
      <c r="CB1168" s="431"/>
      <c r="CC1168" s="431"/>
      <c r="CD1168" s="431"/>
      <c r="CE1168" s="431"/>
      <c r="CF1168" s="431"/>
      <c r="CG1168" s="431"/>
      <c r="CH1168" s="431"/>
      <c r="CI1168" s="431"/>
      <c r="CJ1168" s="431"/>
      <c r="CK1168" s="431"/>
      <c r="CL1168" s="432"/>
    </row>
    <row r="1169" spans="1:90" x14ac:dyDescent="0.3">
      <c r="A1169" s="610"/>
      <c r="B1169" s="333"/>
      <c r="C1169" s="437"/>
      <c r="D1169" s="437"/>
      <c r="E1169" s="439" t="s">
        <v>565</v>
      </c>
      <c r="F1169" s="448"/>
      <c r="G1169" s="443"/>
      <c r="H1169" s="439"/>
      <c r="I1169" s="439"/>
      <c r="J1169" s="439"/>
      <c r="K1169" s="439"/>
      <c r="L1169" s="439"/>
      <c r="M1169" s="439"/>
      <c r="N1169" s="439"/>
      <c r="O1169" s="439"/>
      <c r="P1169" s="439"/>
      <c r="Q1169" s="439"/>
      <c r="R1169" s="446"/>
      <c r="S1169" s="443"/>
      <c r="T1169" s="439"/>
      <c r="U1169" s="439"/>
      <c r="V1169" s="439"/>
      <c r="W1169" s="439"/>
      <c r="X1169" s="439"/>
      <c r="Y1169" s="439"/>
      <c r="Z1169" s="439"/>
      <c r="AA1169" s="439"/>
      <c r="AB1169" s="439"/>
      <c r="AC1169" s="439"/>
      <c r="AD1169" s="446"/>
      <c r="AE1169" s="443"/>
      <c r="AF1169" s="439"/>
      <c r="AG1169" s="439"/>
      <c r="AH1169" s="439"/>
      <c r="AI1169" s="439"/>
      <c r="AJ1169" s="439"/>
      <c r="AK1169" s="439"/>
      <c r="AL1169" s="439"/>
      <c r="AM1169" s="439"/>
      <c r="AN1169" s="439"/>
      <c r="AO1169" s="439"/>
      <c r="AP1169" s="446"/>
      <c r="AQ1169" s="443"/>
      <c r="AR1169" s="439"/>
      <c r="AS1169" s="439"/>
      <c r="AT1169" s="439"/>
      <c r="AU1169" s="439"/>
      <c r="AV1169" s="439"/>
      <c r="AW1169" s="439"/>
      <c r="AX1169" s="439"/>
      <c r="AY1169" s="439"/>
      <c r="AZ1169" s="439"/>
      <c r="BA1169" s="439"/>
      <c r="BB1169" s="446"/>
      <c r="BC1169" s="443"/>
      <c r="BD1169" s="439"/>
      <c r="BE1169" s="439"/>
      <c r="BF1169" s="439"/>
      <c r="BG1169" s="439"/>
      <c r="BH1169" s="439"/>
      <c r="BI1169" s="439"/>
      <c r="BJ1169" s="439"/>
      <c r="BK1169" s="439"/>
      <c r="BL1169" s="439"/>
      <c r="BM1169" s="439"/>
      <c r="BN1169" s="446"/>
      <c r="BO1169" s="443"/>
      <c r="BP1169" s="439"/>
      <c r="BQ1169" s="439"/>
      <c r="BR1169" s="439"/>
      <c r="BS1169" s="439"/>
      <c r="BT1169" s="437"/>
      <c r="BU1169" s="437"/>
      <c r="BV1169" s="437"/>
      <c r="BW1169" s="437"/>
      <c r="BX1169" s="437"/>
      <c r="BY1169" s="437"/>
      <c r="BZ1169" s="438"/>
      <c r="CA1169" s="436"/>
      <c r="CB1169" s="437"/>
      <c r="CC1169" s="437"/>
      <c r="CD1169" s="437"/>
      <c r="CE1169" s="437"/>
      <c r="CF1169" s="437"/>
      <c r="CG1169" s="437"/>
      <c r="CH1169" s="437"/>
      <c r="CI1169" s="437"/>
      <c r="CJ1169" s="437"/>
      <c r="CK1169" s="437"/>
      <c r="CL1169" s="438"/>
    </row>
    <row r="1170" spans="1:90" x14ac:dyDescent="0.3">
      <c r="A1170" s="610"/>
      <c r="B1170" s="333"/>
      <c r="C1170" s="437"/>
      <c r="D1170" s="437"/>
      <c r="E1170" s="439" t="s">
        <v>108</v>
      </c>
      <c r="F1170" s="448"/>
      <c r="G1170" s="443"/>
      <c r="H1170" s="439"/>
      <c r="I1170" s="439"/>
      <c r="J1170" s="439"/>
      <c r="K1170" s="439"/>
      <c r="L1170" s="439"/>
      <c r="M1170" s="439"/>
      <c r="N1170" s="439"/>
      <c r="O1170" s="439"/>
      <c r="P1170" s="439"/>
      <c r="Q1170" s="439"/>
      <c r="R1170" s="446"/>
      <c r="S1170" s="443"/>
      <c r="T1170" s="439"/>
      <c r="U1170" s="439"/>
      <c r="V1170" s="439"/>
      <c r="W1170" s="439"/>
      <c r="X1170" s="439"/>
      <c r="Y1170" s="439"/>
      <c r="Z1170" s="439"/>
      <c r="AA1170" s="439"/>
      <c r="AB1170" s="439"/>
      <c r="AC1170" s="439"/>
      <c r="AD1170" s="446"/>
      <c r="AE1170" s="443"/>
      <c r="AF1170" s="439"/>
      <c r="AG1170" s="439"/>
      <c r="AH1170" s="439"/>
      <c r="AI1170" s="439"/>
      <c r="AJ1170" s="439"/>
      <c r="AK1170" s="439"/>
      <c r="AL1170" s="439"/>
      <c r="AM1170" s="439"/>
      <c r="AN1170" s="439"/>
      <c r="AO1170" s="439"/>
      <c r="AP1170" s="446"/>
      <c r="AQ1170" s="443"/>
      <c r="AR1170" s="439"/>
      <c r="AS1170" s="439"/>
      <c r="AT1170" s="439"/>
      <c r="AU1170" s="439"/>
      <c r="AV1170" s="439"/>
      <c r="AW1170" s="439"/>
      <c r="AX1170" s="439"/>
      <c r="AY1170" s="439"/>
      <c r="AZ1170" s="439"/>
      <c r="BA1170" s="439"/>
      <c r="BB1170" s="446"/>
      <c r="BC1170" s="443"/>
      <c r="BD1170" s="439"/>
      <c r="BE1170" s="439"/>
      <c r="BF1170" s="439"/>
      <c r="BG1170" s="439"/>
      <c r="BH1170" s="439"/>
      <c r="BI1170" s="439"/>
      <c r="BJ1170" s="439"/>
      <c r="BK1170" s="439"/>
      <c r="BL1170" s="439"/>
      <c r="BM1170" s="439"/>
      <c r="BN1170" s="446"/>
      <c r="BO1170" s="443"/>
      <c r="BP1170" s="439"/>
      <c r="BQ1170" s="439"/>
      <c r="BR1170" s="439"/>
      <c r="BS1170" s="439"/>
      <c r="BT1170" s="437"/>
      <c r="BU1170" s="437"/>
      <c r="BV1170" s="437"/>
      <c r="BW1170" s="437"/>
      <c r="BX1170" s="437"/>
      <c r="BY1170" s="437"/>
      <c r="BZ1170" s="438"/>
      <c r="CA1170" s="436"/>
      <c r="CB1170" s="437"/>
      <c r="CC1170" s="437"/>
      <c r="CD1170" s="437"/>
      <c r="CE1170" s="437"/>
      <c r="CF1170" s="437"/>
      <c r="CG1170" s="437"/>
      <c r="CH1170" s="437"/>
      <c r="CI1170" s="437"/>
      <c r="CJ1170" s="437"/>
      <c r="CK1170" s="437"/>
      <c r="CL1170" s="438"/>
    </row>
    <row r="1171" spans="1:90" x14ac:dyDescent="0.3">
      <c r="A1171" s="610"/>
      <c r="B1171" s="333"/>
      <c r="C1171" s="467" t="s">
        <v>259</v>
      </c>
      <c r="D1171" s="437"/>
      <c r="E1171" s="439" t="s">
        <v>566</v>
      </c>
      <c r="F1171" s="448"/>
      <c r="G1171" s="443"/>
      <c r="H1171" s="439"/>
      <c r="I1171" s="439"/>
      <c r="J1171" s="439"/>
      <c r="K1171" s="439"/>
      <c r="L1171" s="439"/>
      <c r="M1171" s="439"/>
      <c r="N1171" s="439"/>
      <c r="O1171" s="439"/>
      <c r="P1171" s="439"/>
      <c r="Q1171" s="439"/>
      <c r="R1171" s="446"/>
      <c r="S1171" s="443"/>
      <c r="T1171" s="439"/>
      <c r="U1171" s="439"/>
      <c r="V1171" s="439"/>
      <c r="W1171" s="439"/>
      <c r="X1171" s="439"/>
      <c r="Y1171" s="439"/>
      <c r="Z1171" s="439"/>
      <c r="AA1171" s="439"/>
      <c r="AB1171" s="439"/>
      <c r="AC1171" s="439"/>
      <c r="AD1171" s="446"/>
      <c r="AE1171" s="443"/>
      <c r="AF1171" s="439"/>
      <c r="AG1171" s="439"/>
      <c r="AH1171" s="439"/>
      <c r="AI1171" s="439"/>
      <c r="AJ1171" s="439"/>
      <c r="AK1171" s="439"/>
      <c r="AL1171" s="439"/>
      <c r="AM1171" s="439"/>
      <c r="AN1171" s="439"/>
      <c r="AO1171" s="439"/>
      <c r="AP1171" s="446"/>
      <c r="AQ1171" s="443"/>
      <c r="AR1171" s="439"/>
      <c r="AS1171" s="439"/>
      <c r="AT1171" s="439"/>
      <c r="AU1171" s="439"/>
      <c r="AV1171" s="439"/>
      <c r="AW1171" s="439"/>
      <c r="AX1171" s="439"/>
      <c r="AY1171" s="439"/>
      <c r="AZ1171" s="439"/>
      <c r="BA1171" s="439"/>
      <c r="BB1171" s="446"/>
      <c r="BC1171" s="443"/>
      <c r="BD1171" s="439"/>
      <c r="BE1171" s="439"/>
      <c r="BF1171" s="439"/>
      <c r="BG1171" s="439"/>
      <c r="BH1171" s="439"/>
      <c r="BI1171" s="439"/>
      <c r="BJ1171" s="439"/>
      <c r="BK1171" s="439"/>
      <c r="BL1171" s="439"/>
      <c r="BM1171" s="439"/>
      <c r="BN1171" s="446"/>
      <c r="BO1171" s="443"/>
      <c r="BP1171" s="439"/>
      <c r="BQ1171" s="439"/>
      <c r="BR1171" s="439"/>
      <c r="BS1171" s="439"/>
      <c r="BT1171" s="437"/>
      <c r="BU1171" s="437"/>
      <c r="BV1171" s="437"/>
      <c r="BW1171" s="437"/>
      <c r="BX1171" s="437"/>
      <c r="BY1171" s="437"/>
      <c r="BZ1171" s="438"/>
      <c r="CA1171" s="436"/>
      <c r="CB1171" s="437"/>
      <c r="CC1171" s="437"/>
      <c r="CD1171" s="437"/>
      <c r="CE1171" s="437"/>
      <c r="CF1171" s="437"/>
      <c r="CG1171" s="437"/>
      <c r="CH1171" s="437"/>
      <c r="CI1171" s="437"/>
      <c r="CJ1171" s="437"/>
      <c r="CK1171" s="437"/>
      <c r="CL1171" s="438"/>
    </row>
    <row r="1172" spans="1:90" x14ac:dyDescent="0.3">
      <c r="A1172" s="610"/>
      <c r="B1172" s="333"/>
      <c r="C1172" s="467" t="s">
        <v>576</v>
      </c>
      <c r="D1172" s="437"/>
      <c r="E1172" s="439" t="s">
        <v>106</v>
      </c>
      <c r="F1172" s="445">
        <v>285000</v>
      </c>
      <c r="G1172" s="442" t="s">
        <v>569</v>
      </c>
      <c r="H1172" s="440"/>
      <c r="I1172" s="440"/>
      <c r="J1172" s="440"/>
      <c r="K1172" s="440"/>
      <c r="L1172" s="439"/>
      <c r="M1172" s="439"/>
      <c r="N1172" s="439"/>
      <c r="O1172" s="439"/>
      <c r="P1172" s="439"/>
      <c r="Q1172" s="439"/>
      <c r="R1172" s="446"/>
      <c r="S1172" s="443"/>
      <c r="T1172" s="439"/>
      <c r="U1172" s="439"/>
      <c r="V1172" s="439"/>
      <c r="W1172" s="439"/>
      <c r="X1172" s="439"/>
      <c r="Y1172" s="439"/>
      <c r="Z1172" s="439"/>
      <c r="AA1172" s="439"/>
      <c r="AB1172" s="439"/>
      <c r="AC1172" s="439"/>
      <c r="AD1172" s="446"/>
      <c r="AE1172" s="443"/>
      <c r="AF1172" s="439"/>
      <c r="AG1172" s="439"/>
      <c r="AH1172" s="439"/>
      <c r="AI1172" s="439"/>
      <c r="AJ1172" s="439"/>
      <c r="AK1172" s="439"/>
      <c r="AL1172" s="439"/>
      <c r="AM1172" s="439"/>
      <c r="AN1172" s="439"/>
      <c r="AO1172" s="439"/>
      <c r="AP1172" s="446"/>
      <c r="AQ1172" s="443"/>
      <c r="AR1172" s="439"/>
      <c r="AS1172" s="439"/>
      <c r="AT1172" s="439"/>
      <c r="AU1172" s="439"/>
      <c r="AV1172" s="439"/>
      <c r="AW1172" s="439"/>
      <c r="AX1172" s="439"/>
      <c r="AY1172" s="439"/>
      <c r="AZ1172" s="439"/>
      <c r="BA1172" s="439"/>
      <c r="BB1172" s="446"/>
      <c r="BC1172" s="443"/>
      <c r="BD1172" s="439"/>
      <c r="BE1172" s="439"/>
      <c r="BF1172" s="439"/>
      <c r="BG1172" s="439"/>
      <c r="BH1172" s="439"/>
      <c r="BI1172" s="439"/>
      <c r="BJ1172" s="439"/>
      <c r="BK1172" s="439"/>
      <c r="BL1172" s="439"/>
      <c r="BM1172" s="439"/>
      <c r="BN1172" s="446"/>
      <c r="BO1172" s="443"/>
      <c r="BP1172" s="439"/>
      <c r="BQ1172" s="439"/>
      <c r="BR1172" s="439"/>
      <c r="BS1172" s="439"/>
      <c r="BT1172" s="437"/>
      <c r="BU1172" s="437"/>
      <c r="BV1172" s="437"/>
      <c r="BW1172" s="437"/>
      <c r="BX1172" s="437"/>
      <c r="BY1172" s="437"/>
      <c r="BZ1172" s="438"/>
      <c r="CA1172" s="436"/>
      <c r="CB1172" s="437"/>
      <c r="CC1172" s="437"/>
      <c r="CD1172" s="437"/>
      <c r="CE1172" s="437"/>
      <c r="CF1172" s="437"/>
      <c r="CG1172" s="437"/>
      <c r="CH1172" s="437"/>
      <c r="CI1172" s="437"/>
      <c r="CJ1172" s="437"/>
      <c r="CK1172" s="437"/>
      <c r="CL1172" s="438"/>
    </row>
    <row r="1173" spans="1:90" x14ac:dyDescent="0.3">
      <c r="A1173" s="610"/>
      <c r="B1173" s="333"/>
      <c r="C1173" s="469">
        <v>778724397</v>
      </c>
      <c r="D1173" s="437"/>
      <c r="E1173" s="439" t="s">
        <v>198</v>
      </c>
      <c r="F1173" s="445"/>
      <c r="G1173" s="443"/>
      <c r="H1173" s="439"/>
      <c r="I1173" s="439"/>
      <c r="J1173" s="439"/>
      <c r="K1173" s="439"/>
      <c r="L1173" s="439"/>
      <c r="M1173" s="439"/>
      <c r="N1173" s="439"/>
      <c r="O1173" s="439"/>
      <c r="P1173" s="439"/>
      <c r="Q1173" s="439"/>
      <c r="R1173" s="446"/>
      <c r="S1173" s="443"/>
      <c r="T1173" s="439"/>
      <c r="U1173" s="439"/>
      <c r="V1173" s="439"/>
      <c r="W1173" s="439"/>
      <c r="X1173" s="439"/>
      <c r="Y1173" s="439"/>
      <c r="Z1173" s="439"/>
      <c r="AA1173" s="439"/>
      <c r="AB1173" s="439"/>
      <c r="AC1173" s="439"/>
      <c r="AD1173" s="446"/>
      <c r="AE1173" s="443"/>
      <c r="AF1173" s="439"/>
      <c r="AG1173" s="439"/>
      <c r="AH1173" s="439"/>
      <c r="AI1173" s="439"/>
      <c r="AJ1173" s="439"/>
      <c r="AK1173" s="439"/>
      <c r="AL1173" s="439"/>
      <c r="AM1173" s="439"/>
      <c r="AN1173" s="439"/>
      <c r="AO1173" s="439"/>
      <c r="AP1173" s="446"/>
      <c r="AQ1173" s="443"/>
      <c r="AR1173" s="439"/>
      <c r="AS1173" s="439"/>
      <c r="AT1173" s="439"/>
      <c r="AU1173" s="439"/>
      <c r="AV1173" s="439"/>
      <c r="AW1173" s="439"/>
      <c r="AX1173" s="439"/>
      <c r="AY1173" s="439"/>
      <c r="AZ1173" s="439"/>
      <c r="BA1173" s="439"/>
      <c r="BB1173" s="446"/>
      <c r="BC1173" s="443"/>
      <c r="BD1173" s="439"/>
      <c r="BE1173" s="439"/>
      <c r="BF1173" s="439"/>
      <c r="BG1173" s="439"/>
      <c r="BH1173" s="439"/>
      <c r="BI1173" s="439"/>
      <c r="BJ1173" s="439"/>
      <c r="BK1173" s="439"/>
      <c r="BL1173" s="439"/>
      <c r="BM1173" s="439"/>
      <c r="BN1173" s="446"/>
      <c r="BO1173" s="443"/>
      <c r="BP1173" s="439"/>
      <c r="BQ1173" s="439"/>
      <c r="BR1173" s="439"/>
      <c r="BS1173" s="439"/>
      <c r="BT1173" s="437"/>
      <c r="BU1173" s="437"/>
      <c r="BV1173" s="437"/>
      <c r="BW1173" s="437"/>
      <c r="BX1173" s="437"/>
      <c r="BY1173" s="437"/>
      <c r="BZ1173" s="438"/>
      <c r="CA1173" s="436"/>
      <c r="CB1173" s="437"/>
      <c r="CC1173" s="437"/>
      <c r="CD1173" s="437"/>
      <c r="CE1173" s="437"/>
      <c r="CF1173" s="437"/>
      <c r="CG1173" s="437"/>
      <c r="CH1173" s="437"/>
      <c r="CI1173" s="437"/>
      <c r="CJ1173" s="437"/>
      <c r="CK1173" s="437"/>
      <c r="CL1173" s="438"/>
    </row>
    <row r="1174" spans="1:90" x14ac:dyDescent="0.3">
      <c r="A1174" s="610"/>
      <c r="B1174" s="333"/>
      <c r="C1174" s="468" t="s">
        <v>577</v>
      </c>
      <c r="D1174" s="437"/>
      <c r="E1174" s="439" t="s">
        <v>567</v>
      </c>
      <c r="F1174" s="445"/>
      <c r="G1174" s="443"/>
      <c r="H1174" s="439"/>
      <c r="I1174" s="439"/>
      <c r="J1174" s="439"/>
      <c r="K1174" s="439"/>
      <c r="L1174" s="439"/>
      <c r="M1174" s="439"/>
      <c r="N1174" s="439"/>
      <c r="O1174" s="439"/>
      <c r="P1174" s="439"/>
      <c r="Q1174" s="439"/>
      <c r="R1174" s="446"/>
      <c r="S1174" s="443"/>
      <c r="T1174" s="439"/>
      <c r="U1174" s="439"/>
      <c r="V1174" s="439"/>
      <c r="W1174" s="439"/>
      <c r="X1174" s="439"/>
      <c r="Y1174" s="439"/>
      <c r="Z1174" s="439"/>
      <c r="AA1174" s="439"/>
      <c r="AB1174" s="439"/>
      <c r="AC1174" s="439"/>
      <c r="AD1174" s="446"/>
      <c r="AE1174" s="443"/>
      <c r="AF1174" s="439"/>
      <c r="AG1174" s="439"/>
      <c r="AH1174" s="439"/>
      <c r="AI1174" s="439"/>
      <c r="AJ1174" s="439"/>
      <c r="AK1174" s="439"/>
      <c r="AL1174" s="439"/>
      <c r="AM1174" s="439"/>
      <c r="AN1174" s="439"/>
      <c r="AO1174" s="439"/>
      <c r="AP1174" s="446"/>
      <c r="AQ1174" s="443"/>
      <c r="AR1174" s="439"/>
      <c r="AS1174" s="439"/>
      <c r="AT1174" s="439"/>
      <c r="AU1174" s="439"/>
      <c r="AV1174" s="439"/>
      <c r="AW1174" s="439"/>
      <c r="AX1174" s="439"/>
      <c r="AY1174" s="439"/>
      <c r="AZ1174" s="439"/>
      <c r="BA1174" s="439"/>
      <c r="BB1174" s="446"/>
      <c r="BC1174" s="443"/>
      <c r="BD1174" s="439"/>
      <c r="BE1174" s="439"/>
      <c r="BF1174" s="439"/>
      <c r="BG1174" s="439"/>
      <c r="BH1174" s="439"/>
      <c r="BI1174" s="439"/>
      <c r="BJ1174" s="439"/>
      <c r="BK1174" s="439"/>
      <c r="BL1174" s="439"/>
      <c r="BM1174" s="439"/>
      <c r="BN1174" s="446"/>
      <c r="BO1174" s="443"/>
      <c r="BP1174" s="439"/>
      <c r="BQ1174" s="439"/>
      <c r="BR1174" s="439"/>
      <c r="BS1174" s="439"/>
      <c r="BT1174" s="437"/>
      <c r="BU1174" s="437"/>
      <c r="BV1174" s="437"/>
      <c r="BW1174" s="437"/>
      <c r="BX1174" s="437"/>
      <c r="BY1174" s="437"/>
      <c r="BZ1174" s="438"/>
      <c r="CA1174" s="436"/>
      <c r="CB1174" s="437"/>
      <c r="CC1174" s="437"/>
      <c r="CD1174" s="437"/>
      <c r="CE1174" s="437"/>
      <c r="CF1174" s="437"/>
      <c r="CG1174" s="437"/>
      <c r="CH1174" s="437"/>
      <c r="CI1174" s="437"/>
      <c r="CJ1174" s="437"/>
      <c r="CK1174" s="437"/>
      <c r="CL1174" s="438"/>
    </row>
    <row r="1175" spans="1:90" x14ac:dyDescent="0.3">
      <c r="A1175" s="610"/>
      <c r="B1175" s="333"/>
      <c r="C1175" s="437"/>
      <c r="D1175" s="437" t="s">
        <v>113</v>
      </c>
      <c r="E1175" s="437"/>
      <c r="F1175" s="445"/>
      <c r="G1175" s="443"/>
      <c r="H1175" s="439"/>
      <c r="I1175" s="439"/>
      <c r="J1175" s="439"/>
      <c r="K1175" s="439"/>
      <c r="L1175" s="439"/>
      <c r="M1175" s="439"/>
      <c r="N1175" s="439"/>
      <c r="O1175" s="439"/>
      <c r="P1175" s="439"/>
      <c r="Q1175" s="439"/>
      <c r="R1175" s="446"/>
      <c r="S1175" s="443"/>
      <c r="T1175" s="439"/>
      <c r="U1175" s="439"/>
      <c r="V1175" s="439"/>
      <c r="W1175" s="439"/>
      <c r="X1175" s="439"/>
      <c r="Y1175" s="439"/>
      <c r="Z1175" s="439"/>
      <c r="AA1175" s="439"/>
      <c r="AB1175" s="439"/>
      <c r="AC1175" s="439"/>
      <c r="AD1175" s="446"/>
      <c r="AE1175" s="443"/>
      <c r="AF1175" s="439"/>
      <c r="AG1175" s="439"/>
      <c r="AH1175" s="439"/>
      <c r="AI1175" s="439"/>
      <c r="AJ1175" s="439"/>
      <c r="AK1175" s="439"/>
      <c r="AL1175" s="439"/>
      <c r="AM1175" s="439"/>
      <c r="AN1175" s="439"/>
      <c r="AO1175" s="439"/>
      <c r="AP1175" s="446"/>
      <c r="AQ1175" s="443"/>
      <c r="AR1175" s="439"/>
      <c r="AS1175" s="439"/>
      <c r="AT1175" s="439"/>
      <c r="AU1175" s="439"/>
      <c r="AV1175" s="439"/>
      <c r="AW1175" s="439"/>
      <c r="AX1175" s="439"/>
      <c r="AY1175" s="439"/>
      <c r="AZ1175" s="439"/>
      <c r="BA1175" s="439"/>
      <c r="BB1175" s="446"/>
      <c r="BC1175" s="443"/>
      <c r="BD1175" s="439"/>
      <c r="BE1175" s="439"/>
      <c r="BF1175" s="439"/>
      <c r="BG1175" s="439"/>
      <c r="BH1175" s="439"/>
      <c r="BI1175" s="439"/>
      <c r="BJ1175" s="439"/>
      <c r="BK1175" s="439"/>
      <c r="BL1175" s="439"/>
      <c r="BM1175" s="439"/>
      <c r="BN1175" s="446"/>
      <c r="BO1175" s="443"/>
      <c r="BP1175" s="439"/>
      <c r="BQ1175" s="439"/>
      <c r="BR1175" s="439"/>
      <c r="BS1175" s="439"/>
      <c r="BT1175" s="437"/>
      <c r="BU1175" s="437"/>
      <c r="BV1175" s="437"/>
      <c r="BW1175" s="437"/>
      <c r="BX1175" s="437"/>
      <c r="BY1175" s="437"/>
      <c r="BZ1175" s="438"/>
      <c r="CA1175" s="436"/>
      <c r="CB1175" s="437"/>
      <c r="CC1175" s="437"/>
      <c r="CD1175" s="437"/>
      <c r="CE1175" s="437"/>
      <c r="CF1175" s="437"/>
      <c r="CG1175" s="437"/>
      <c r="CH1175" s="437"/>
      <c r="CI1175" s="437"/>
      <c r="CJ1175" s="437"/>
      <c r="CK1175" s="437"/>
      <c r="CL1175" s="438"/>
    </row>
    <row r="1176" spans="1:90" x14ac:dyDescent="0.3">
      <c r="A1176" s="610"/>
      <c r="B1176" s="333"/>
      <c r="C1176" s="437"/>
      <c r="D1176" s="437"/>
      <c r="E1176" s="439" t="s">
        <v>163</v>
      </c>
      <c r="F1176" s="445" t="s">
        <v>96</v>
      </c>
      <c r="G1176" s="443"/>
      <c r="H1176" s="439"/>
      <c r="I1176" s="439"/>
      <c r="J1176" s="439"/>
      <c r="K1176" s="439"/>
      <c r="L1176" s="439"/>
      <c r="M1176" s="439"/>
      <c r="N1176" s="439"/>
      <c r="O1176" s="439"/>
      <c r="P1176" s="439"/>
      <c r="Q1176" s="439"/>
      <c r="R1176" s="446"/>
      <c r="S1176" s="443"/>
      <c r="T1176" s="439"/>
      <c r="U1176" s="439"/>
      <c r="V1176" s="439"/>
      <c r="W1176" s="439"/>
      <c r="X1176" s="439"/>
      <c r="Y1176" s="439"/>
      <c r="Z1176" s="439"/>
      <c r="AA1176" s="439"/>
      <c r="AB1176" s="439"/>
      <c r="AC1176" s="439"/>
      <c r="AD1176" s="446"/>
      <c r="AE1176" s="443"/>
      <c r="AF1176" s="439"/>
      <c r="AG1176" s="439"/>
      <c r="AH1176" s="439"/>
      <c r="AI1176" s="439"/>
      <c r="AJ1176" s="439"/>
      <c r="AK1176" s="439"/>
      <c r="AL1176" s="439"/>
      <c r="AM1176" s="439"/>
      <c r="AN1176" s="439"/>
      <c r="AO1176" s="439"/>
      <c r="AP1176" s="446"/>
      <c r="AQ1176" s="443"/>
      <c r="AR1176" s="439"/>
      <c r="AS1176" s="439"/>
      <c r="AT1176" s="439"/>
      <c r="AU1176" s="439"/>
      <c r="AV1176" s="439"/>
      <c r="AW1176" s="439"/>
      <c r="AX1176" s="439"/>
      <c r="AY1176" s="439"/>
      <c r="AZ1176" s="439"/>
      <c r="BA1176" s="439"/>
      <c r="BB1176" s="446"/>
      <c r="BC1176" s="443"/>
      <c r="BD1176" s="439"/>
      <c r="BE1176" s="439"/>
      <c r="BF1176" s="439"/>
      <c r="BG1176" s="439"/>
      <c r="BH1176" s="439"/>
      <c r="BI1176" s="439"/>
      <c r="BJ1176" s="439"/>
      <c r="BK1176" s="439"/>
      <c r="BL1176" s="439"/>
      <c r="BM1176" s="439"/>
      <c r="BN1176" s="446"/>
      <c r="BO1176" s="443"/>
      <c r="BP1176" s="439"/>
      <c r="BQ1176" s="439"/>
      <c r="BR1176" s="439"/>
      <c r="BS1176" s="439"/>
      <c r="BT1176" s="437"/>
      <c r="BU1176" s="437"/>
      <c r="BV1176" s="437"/>
      <c r="BW1176" s="437"/>
      <c r="BX1176" s="437"/>
      <c r="BY1176" s="437"/>
      <c r="BZ1176" s="438"/>
      <c r="CA1176" s="436"/>
      <c r="CB1176" s="437"/>
      <c r="CC1176" s="437"/>
      <c r="CD1176" s="437"/>
      <c r="CE1176" s="437"/>
      <c r="CF1176" s="437"/>
      <c r="CG1176" s="437"/>
      <c r="CH1176" s="437"/>
      <c r="CI1176" s="437"/>
      <c r="CJ1176" s="437"/>
      <c r="CK1176" s="437"/>
      <c r="CL1176" s="438"/>
    </row>
    <row r="1177" spans="1:90" ht="15" thickBot="1" x14ac:dyDescent="0.35">
      <c r="A1177" s="611"/>
      <c r="B1177" s="307"/>
      <c r="C1177" s="434"/>
      <c r="D1177" s="434"/>
      <c r="E1177" s="447" t="s">
        <v>160</v>
      </c>
      <c r="F1177" s="450">
        <v>285000</v>
      </c>
      <c r="G1177" s="460"/>
      <c r="H1177" s="458"/>
      <c r="I1177" s="458"/>
      <c r="J1177" s="458"/>
      <c r="K1177" s="458"/>
      <c r="L1177" s="458"/>
      <c r="M1177" s="458"/>
      <c r="N1177" s="458"/>
      <c r="O1177" s="458"/>
      <c r="P1177" s="458"/>
      <c r="Q1177" s="458"/>
      <c r="R1177" s="459"/>
      <c r="S1177" s="460"/>
      <c r="T1177" s="458"/>
      <c r="U1177" s="458"/>
      <c r="V1177" s="458"/>
      <c r="W1177" s="458"/>
      <c r="X1177" s="458"/>
      <c r="Y1177" s="458"/>
      <c r="Z1177" s="458"/>
      <c r="AA1177" s="458"/>
      <c r="AB1177" s="458"/>
      <c r="AC1177" s="458"/>
      <c r="AD1177" s="459"/>
      <c r="AE1177" s="460"/>
      <c r="AF1177" s="458"/>
      <c r="AG1177" s="458"/>
      <c r="AH1177" s="458"/>
      <c r="AI1177" s="458"/>
      <c r="AJ1177" s="458"/>
      <c r="AK1177" s="458"/>
      <c r="AL1177" s="458"/>
      <c r="AM1177" s="458"/>
      <c r="AN1177" s="458"/>
      <c r="AO1177" s="458"/>
      <c r="AP1177" s="459"/>
      <c r="AQ1177" s="460"/>
      <c r="AR1177" s="458"/>
      <c r="AS1177" s="458"/>
      <c r="AT1177" s="458"/>
      <c r="AU1177" s="458"/>
      <c r="AV1177" s="458"/>
      <c r="AW1177" s="458"/>
      <c r="AX1177" s="458"/>
      <c r="AY1177" s="458"/>
      <c r="AZ1177" s="458"/>
      <c r="BA1177" s="458"/>
      <c r="BB1177" s="459"/>
      <c r="BC1177" s="460"/>
      <c r="BD1177" s="458"/>
      <c r="BE1177" s="458"/>
      <c r="BF1177" s="458"/>
      <c r="BG1177" s="458"/>
      <c r="BH1177" s="458"/>
      <c r="BI1177" s="458"/>
      <c r="BJ1177" s="458"/>
      <c r="BK1177" s="458"/>
      <c r="BL1177" s="458"/>
      <c r="BM1177" s="458"/>
      <c r="BN1177" s="459"/>
      <c r="BO1177" s="460"/>
      <c r="BP1177" s="458"/>
      <c r="BQ1177" s="458"/>
      <c r="BR1177" s="458"/>
      <c r="BS1177" s="458"/>
      <c r="BT1177" s="434"/>
      <c r="BU1177" s="434"/>
      <c r="BV1177" s="434"/>
      <c r="BW1177" s="434"/>
      <c r="BX1177" s="434"/>
      <c r="BY1177" s="434"/>
      <c r="BZ1177" s="435"/>
      <c r="CA1177" s="433"/>
      <c r="CB1177" s="434"/>
      <c r="CC1177" s="434"/>
      <c r="CD1177" s="434"/>
      <c r="CE1177" s="434"/>
      <c r="CF1177" s="434"/>
      <c r="CG1177" s="434"/>
      <c r="CH1177" s="434"/>
      <c r="CI1177" s="434"/>
      <c r="CJ1177" s="434"/>
      <c r="CK1177" s="434"/>
      <c r="CL1177" s="435"/>
    </row>
    <row r="1178" spans="1:90" x14ac:dyDescent="0.3">
      <c r="A1178" s="609" t="s">
        <v>467</v>
      </c>
      <c r="B1178" s="332">
        <v>262</v>
      </c>
      <c r="C1178" s="431" t="s">
        <v>571</v>
      </c>
      <c r="D1178" s="431" t="s">
        <v>112</v>
      </c>
      <c r="E1178" s="431"/>
      <c r="F1178" s="444"/>
      <c r="G1178" s="457"/>
      <c r="H1178" s="455"/>
      <c r="I1178" s="455"/>
      <c r="J1178" s="455"/>
      <c r="K1178" s="455"/>
      <c r="L1178" s="455"/>
      <c r="M1178" s="455"/>
      <c r="N1178" s="455"/>
      <c r="O1178" s="455"/>
      <c r="P1178" s="455"/>
      <c r="Q1178" s="455"/>
      <c r="R1178" s="456"/>
      <c r="S1178" s="457"/>
      <c r="T1178" s="455"/>
      <c r="U1178" s="455"/>
      <c r="V1178" s="455"/>
      <c r="W1178" s="455"/>
      <c r="X1178" s="455"/>
      <c r="Y1178" s="455"/>
      <c r="Z1178" s="455"/>
      <c r="AA1178" s="455"/>
      <c r="AB1178" s="455"/>
      <c r="AC1178" s="455"/>
      <c r="AD1178" s="456"/>
      <c r="AE1178" s="457"/>
      <c r="AF1178" s="455"/>
      <c r="AG1178" s="455"/>
      <c r="AH1178" s="455"/>
      <c r="AI1178" s="455"/>
      <c r="AJ1178" s="455"/>
      <c r="AK1178" s="455"/>
      <c r="AL1178" s="455"/>
      <c r="AM1178" s="455"/>
      <c r="AN1178" s="455"/>
      <c r="AO1178" s="455"/>
      <c r="AP1178" s="456"/>
      <c r="AQ1178" s="457"/>
      <c r="AR1178" s="455"/>
      <c r="AS1178" s="455"/>
      <c r="AT1178" s="455"/>
      <c r="AU1178" s="455"/>
      <c r="AV1178" s="455"/>
      <c r="AW1178" s="455"/>
      <c r="AX1178" s="455"/>
      <c r="AY1178" s="455"/>
      <c r="AZ1178" s="455"/>
      <c r="BA1178" s="455"/>
      <c r="BB1178" s="456"/>
      <c r="BC1178" s="457"/>
      <c r="BD1178" s="455"/>
      <c r="BE1178" s="455"/>
      <c r="BF1178" s="455"/>
      <c r="BG1178" s="455"/>
      <c r="BH1178" s="455"/>
      <c r="BI1178" s="455"/>
      <c r="BJ1178" s="455"/>
      <c r="BK1178" s="455"/>
      <c r="BL1178" s="455"/>
      <c r="BM1178" s="455"/>
      <c r="BN1178" s="456"/>
      <c r="BO1178" s="457"/>
      <c r="BP1178" s="455"/>
      <c r="BQ1178" s="455"/>
      <c r="BR1178" s="455"/>
      <c r="BS1178" s="455"/>
      <c r="BT1178" s="431"/>
      <c r="BU1178" s="431"/>
      <c r="BV1178" s="431"/>
      <c r="BW1178" s="431"/>
      <c r="BX1178" s="431"/>
      <c r="BY1178" s="431"/>
      <c r="BZ1178" s="432"/>
      <c r="CA1178" s="430"/>
      <c r="CB1178" s="431"/>
      <c r="CC1178" s="431"/>
      <c r="CD1178" s="431"/>
      <c r="CE1178" s="431"/>
      <c r="CF1178" s="431"/>
      <c r="CG1178" s="431"/>
      <c r="CH1178" s="431"/>
      <c r="CI1178" s="431"/>
      <c r="CJ1178" s="431"/>
      <c r="CK1178" s="431"/>
      <c r="CL1178" s="432"/>
    </row>
    <row r="1179" spans="1:90" x14ac:dyDescent="0.3">
      <c r="A1179" s="610"/>
      <c r="B1179" s="333"/>
      <c r="C1179" s="437"/>
      <c r="D1179" s="437"/>
      <c r="E1179" s="439" t="s">
        <v>565</v>
      </c>
      <c r="F1179" s="448"/>
      <c r="G1179" s="443"/>
      <c r="H1179" s="439"/>
      <c r="I1179" s="439"/>
      <c r="J1179" s="439"/>
      <c r="K1179" s="439"/>
      <c r="L1179" s="439"/>
      <c r="M1179" s="439"/>
      <c r="N1179" s="439"/>
      <c r="O1179" s="439"/>
      <c r="P1179" s="439"/>
      <c r="Q1179" s="439"/>
      <c r="R1179" s="446"/>
      <c r="S1179" s="443"/>
      <c r="T1179" s="439"/>
      <c r="U1179" s="439"/>
      <c r="V1179" s="439"/>
      <c r="W1179" s="439"/>
      <c r="X1179" s="439"/>
      <c r="Y1179" s="439"/>
      <c r="Z1179" s="439"/>
      <c r="AA1179" s="439"/>
      <c r="AB1179" s="439"/>
      <c r="AC1179" s="439"/>
      <c r="AD1179" s="446"/>
      <c r="AE1179" s="443"/>
      <c r="AF1179" s="439"/>
      <c r="AG1179" s="439"/>
      <c r="AH1179" s="439"/>
      <c r="AI1179" s="439"/>
      <c r="AJ1179" s="439"/>
      <c r="AK1179" s="439"/>
      <c r="AL1179" s="439"/>
      <c r="AM1179" s="439"/>
      <c r="AN1179" s="439"/>
      <c r="AO1179" s="439"/>
      <c r="AP1179" s="446"/>
      <c r="AQ1179" s="443"/>
      <c r="AR1179" s="439"/>
      <c r="AS1179" s="439"/>
      <c r="AT1179" s="439"/>
      <c r="AU1179" s="439"/>
      <c r="AV1179" s="439"/>
      <c r="AW1179" s="439"/>
      <c r="AX1179" s="439"/>
      <c r="AY1179" s="439"/>
      <c r="AZ1179" s="439"/>
      <c r="BA1179" s="439"/>
      <c r="BB1179" s="446"/>
      <c r="BC1179" s="443"/>
      <c r="BD1179" s="439"/>
      <c r="BE1179" s="439"/>
      <c r="BF1179" s="439"/>
      <c r="BG1179" s="439"/>
      <c r="BH1179" s="439"/>
      <c r="BI1179" s="439"/>
      <c r="BJ1179" s="439"/>
      <c r="BK1179" s="439"/>
      <c r="BL1179" s="439"/>
      <c r="BM1179" s="439"/>
      <c r="BN1179" s="446"/>
      <c r="BO1179" s="443"/>
      <c r="BP1179" s="439"/>
      <c r="BQ1179" s="439"/>
      <c r="BR1179" s="439"/>
      <c r="BS1179" s="439"/>
      <c r="BT1179" s="437"/>
      <c r="BU1179" s="437"/>
      <c r="BV1179" s="437"/>
      <c r="BW1179" s="437"/>
      <c r="BX1179" s="437"/>
      <c r="BY1179" s="437"/>
      <c r="BZ1179" s="438"/>
      <c r="CA1179" s="436"/>
      <c r="CB1179" s="437"/>
      <c r="CC1179" s="437"/>
      <c r="CD1179" s="437"/>
      <c r="CE1179" s="437"/>
      <c r="CF1179" s="437"/>
      <c r="CG1179" s="437"/>
      <c r="CH1179" s="437"/>
      <c r="CI1179" s="437"/>
      <c r="CJ1179" s="437"/>
      <c r="CK1179" s="437"/>
      <c r="CL1179" s="438"/>
    </row>
    <row r="1180" spans="1:90" x14ac:dyDescent="0.3">
      <c r="A1180" s="610"/>
      <c r="B1180" s="333"/>
      <c r="C1180" s="437"/>
      <c r="D1180" s="437"/>
      <c r="E1180" s="439" t="s">
        <v>108</v>
      </c>
      <c r="F1180" s="448"/>
      <c r="G1180" s="443"/>
      <c r="H1180" s="439"/>
      <c r="I1180" s="439"/>
      <c r="J1180" s="439"/>
      <c r="K1180" s="439"/>
      <c r="L1180" s="439"/>
      <c r="M1180" s="439"/>
      <c r="N1180" s="439"/>
      <c r="O1180" s="439"/>
      <c r="P1180" s="439"/>
      <c r="Q1180" s="439"/>
      <c r="R1180" s="446"/>
      <c r="S1180" s="443"/>
      <c r="T1180" s="439"/>
      <c r="U1180" s="439"/>
      <c r="V1180" s="439"/>
      <c r="W1180" s="439"/>
      <c r="X1180" s="439"/>
      <c r="Y1180" s="439"/>
      <c r="Z1180" s="439"/>
      <c r="AA1180" s="439"/>
      <c r="AB1180" s="439"/>
      <c r="AC1180" s="439"/>
      <c r="AD1180" s="446"/>
      <c r="AE1180" s="443"/>
      <c r="AF1180" s="439"/>
      <c r="AG1180" s="439"/>
      <c r="AH1180" s="439"/>
      <c r="AI1180" s="439"/>
      <c r="AJ1180" s="439"/>
      <c r="AK1180" s="439"/>
      <c r="AL1180" s="439"/>
      <c r="AM1180" s="439"/>
      <c r="AN1180" s="439"/>
      <c r="AO1180" s="439"/>
      <c r="AP1180" s="446"/>
      <c r="AQ1180" s="443"/>
      <c r="AR1180" s="439"/>
      <c r="AS1180" s="439"/>
      <c r="AT1180" s="439"/>
      <c r="AU1180" s="439"/>
      <c r="AV1180" s="439"/>
      <c r="AW1180" s="439"/>
      <c r="AX1180" s="439"/>
      <c r="AY1180" s="439"/>
      <c r="AZ1180" s="439"/>
      <c r="BA1180" s="439"/>
      <c r="BB1180" s="446"/>
      <c r="BC1180" s="443"/>
      <c r="BD1180" s="439"/>
      <c r="BE1180" s="439"/>
      <c r="BF1180" s="439"/>
      <c r="BG1180" s="439"/>
      <c r="BH1180" s="439"/>
      <c r="BI1180" s="439"/>
      <c r="BJ1180" s="439"/>
      <c r="BK1180" s="439"/>
      <c r="BL1180" s="439"/>
      <c r="BM1180" s="439"/>
      <c r="BN1180" s="446"/>
      <c r="BO1180" s="443"/>
      <c r="BP1180" s="439"/>
      <c r="BQ1180" s="439"/>
      <c r="BR1180" s="439"/>
      <c r="BS1180" s="439"/>
      <c r="BT1180" s="437"/>
      <c r="BU1180" s="437"/>
      <c r="BV1180" s="437"/>
      <c r="BW1180" s="437"/>
      <c r="BX1180" s="437"/>
      <c r="BY1180" s="437"/>
      <c r="BZ1180" s="438"/>
      <c r="CA1180" s="436"/>
      <c r="CB1180" s="437"/>
      <c r="CC1180" s="437"/>
      <c r="CD1180" s="437"/>
      <c r="CE1180" s="437"/>
      <c r="CF1180" s="437"/>
      <c r="CG1180" s="437"/>
      <c r="CH1180" s="437"/>
      <c r="CI1180" s="437"/>
      <c r="CJ1180" s="437"/>
      <c r="CK1180" s="437"/>
      <c r="CL1180" s="438"/>
    </row>
    <row r="1181" spans="1:90" x14ac:dyDescent="0.3">
      <c r="A1181" s="610"/>
      <c r="B1181" s="333"/>
      <c r="C1181" s="470" t="s">
        <v>259</v>
      </c>
      <c r="D1181" s="437"/>
      <c r="E1181" s="439" t="s">
        <v>566</v>
      </c>
      <c r="F1181" s="448"/>
      <c r="G1181" s="443"/>
      <c r="H1181" s="439"/>
      <c r="I1181" s="439"/>
      <c r="J1181" s="439"/>
      <c r="K1181" s="439"/>
      <c r="L1181" s="439"/>
      <c r="M1181" s="439"/>
      <c r="N1181" s="439"/>
      <c r="O1181" s="439"/>
      <c r="P1181" s="439"/>
      <c r="Q1181" s="439"/>
      <c r="R1181" s="446"/>
      <c r="S1181" s="443"/>
      <c r="T1181" s="439"/>
      <c r="U1181" s="439"/>
      <c r="V1181" s="439"/>
      <c r="W1181" s="439"/>
      <c r="X1181" s="439"/>
      <c r="Y1181" s="439"/>
      <c r="Z1181" s="439"/>
      <c r="AA1181" s="439"/>
      <c r="AB1181" s="439"/>
      <c r="AC1181" s="439"/>
      <c r="AD1181" s="446"/>
      <c r="AE1181" s="443"/>
      <c r="AF1181" s="439"/>
      <c r="AG1181" s="439"/>
      <c r="AH1181" s="439"/>
      <c r="AI1181" s="439"/>
      <c r="AJ1181" s="439"/>
      <c r="AK1181" s="439"/>
      <c r="AL1181" s="439"/>
      <c r="AM1181" s="439"/>
      <c r="AN1181" s="439"/>
      <c r="AO1181" s="439"/>
      <c r="AP1181" s="446"/>
      <c r="AQ1181" s="443"/>
      <c r="AR1181" s="439"/>
      <c r="AS1181" s="439"/>
      <c r="AT1181" s="439"/>
      <c r="AU1181" s="439"/>
      <c r="AV1181" s="439"/>
      <c r="AW1181" s="439"/>
      <c r="AX1181" s="439"/>
      <c r="AY1181" s="439"/>
      <c r="AZ1181" s="439"/>
      <c r="BA1181" s="439"/>
      <c r="BB1181" s="446"/>
      <c r="BC1181" s="443"/>
      <c r="BD1181" s="439"/>
      <c r="BE1181" s="439"/>
      <c r="BF1181" s="439"/>
      <c r="BG1181" s="439"/>
      <c r="BH1181" s="439"/>
      <c r="BI1181" s="439"/>
      <c r="BJ1181" s="439"/>
      <c r="BK1181" s="439"/>
      <c r="BL1181" s="439"/>
      <c r="BM1181" s="439"/>
      <c r="BN1181" s="446"/>
      <c r="BO1181" s="443"/>
      <c r="BP1181" s="439"/>
      <c r="BQ1181" s="439"/>
      <c r="BR1181" s="439"/>
      <c r="BS1181" s="439"/>
      <c r="BT1181" s="437"/>
      <c r="BU1181" s="437"/>
      <c r="BV1181" s="437"/>
      <c r="BW1181" s="437"/>
      <c r="BX1181" s="437"/>
      <c r="BY1181" s="437"/>
      <c r="BZ1181" s="438"/>
      <c r="CA1181" s="436"/>
      <c r="CB1181" s="437"/>
      <c r="CC1181" s="437"/>
      <c r="CD1181" s="437"/>
      <c r="CE1181" s="437"/>
      <c r="CF1181" s="437"/>
      <c r="CG1181" s="437"/>
      <c r="CH1181" s="437"/>
      <c r="CI1181" s="437"/>
      <c r="CJ1181" s="437"/>
      <c r="CK1181" s="437"/>
      <c r="CL1181" s="438"/>
    </row>
    <row r="1182" spans="1:90" x14ac:dyDescent="0.3">
      <c r="A1182" s="610"/>
      <c r="B1182" s="333"/>
      <c r="C1182" s="470" t="s">
        <v>576</v>
      </c>
      <c r="D1182" s="437"/>
      <c r="E1182" s="439" t="s">
        <v>106</v>
      </c>
      <c r="F1182" s="445">
        <v>2265120</v>
      </c>
      <c r="G1182" s="442"/>
      <c r="H1182" s="440"/>
      <c r="I1182" s="440"/>
      <c r="J1182" s="439"/>
      <c r="K1182" s="439"/>
      <c r="L1182" s="439"/>
      <c r="M1182" s="439"/>
      <c r="N1182" s="439"/>
      <c r="O1182" s="439"/>
      <c r="P1182" s="439"/>
      <c r="Q1182" s="439"/>
      <c r="R1182" s="446"/>
      <c r="S1182" s="443"/>
      <c r="T1182" s="439"/>
      <c r="U1182" s="439"/>
      <c r="V1182" s="439"/>
      <c r="W1182" s="439"/>
      <c r="X1182" s="439"/>
      <c r="Y1182" s="439"/>
      <c r="Z1182" s="439"/>
      <c r="AA1182" s="439"/>
      <c r="AB1182" s="439"/>
      <c r="AC1182" s="439"/>
      <c r="AD1182" s="446"/>
      <c r="AE1182" s="443"/>
      <c r="AF1182" s="439"/>
      <c r="AG1182" s="439"/>
      <c r="AH1182" s="439"/>
      <c r="AI1182" s="439"/>
      <c r="AJ1182" s="439"/>
      <c r="AK1182" s="439"/>
      <c r="AL1182" s="439"/>
      <c r="AM1182" s="439"/>
      <c r="AN1182" s="439"/>
      <c r="AO1182" s="439"/>
      <c r="AP1182" s="446"/>
      <c r="AQ1182" s="443"/>
      <c r="AR1182" s="439"/>
      <c r="AS1182" s="439"/>
      <c r="AT1182" s="439"/>
      <c r="AU1182" s="439"/>
      <c r="AV1182" s="439"/>
      <c r="AW1182" s="439"/>
      <c r="AX1182" s="439"/>
      <c r="AY1182" s="439"/>
      <c r="AZ1182" s="439"/>
      <c r="BA1182" s="439"/>
      <c r="BB1182" s="446"/>
      <c r="BC1182" s="443"/>
      <c r="BD1182" s="439"/>
      <c r="BE1182" s="439"/>
      <c r="BF1182" s="439"/>
      <c r="BG1182" s="439"/>
      <c r="BH1182" s="439"/>
      <c r="BI1182" s="439"/>
      <c r="BJ1182" s="439"/>
      <c r="BK1182" s="439"/>
      <c r="BL1182" s="439"/>
      <c r="BM1182" s="439"/>
      <c r="BN1182" s="446"/>
      <c r="BO1182" s="443"/>
      <c r="BP1182" s="439"/>
      <c r="BQ1182" s="439"/>
      <c r="BR1182" s="439"/>
      <c r="BS1182" s="439"/>
      <c r="BT1182" s="437"/>
      <c r="BU1182" s="437"/>
      <c r="BV1182" s="437"/>
      <c r="BW1182" s="437"/>
      <c r="BX1182" s="437"/>
      <c r="BY1182" s="437"/>
      <c r="BZ1182" s="438"/>
      <c r="CA1182" s="436"/>
      <c r="CB1182" s="437"/>
      <c r="CC1182" s="437"/>
      <c r="CD1182" s="437"/>
      <c r="CE1182" s="437"/>
      <c r="CF1182" s="437"/>
      <c r="CG1182" s="437"/>
      <c r="CH1182" s="437"/>
      <c r="CI1182" s="437"/>
      <c r="CJ1182" s="437"/>
      <c r="CK1182" s="437"/>
      <c r="CL1182" s="438"/>
    </row>
    <row r="1183" spans="1:90" x14ac:dyDescent="0.3">
      <c r="A1183" s="610"/>
      <c r="B1183" s="333"/>
      <c r="C1183" s="472">
        <v>778724397</v>
      </c>
      <c r="D1183" s="437"/>
      <c r="E1183" s="439" t="s">
        <v>198</v>
      </c>
      <c r="F1183" s="445"/>
      <c r="G1183" s="443"/>
      <c r="H1183" s="439"/>
      <c r="I1183" s="439"/>
      <c r="J1183" s="439"/>
      <c r="K1183" s="439"/>
      <c r="L1183" s="439"/>
      <c r="M1183" s="439"/>
      <c r="N1183" s="439"/>
      <c r="O1183" s="439"/>
      <c r="P1183" s="439"/>
      <c r="Q1183" s="439"/>
      <c r="R1183" s="446"/>
      <c r="S1183" s="443"/>
      <c r="T1183" s="439"/>
      <c r="U1183" s="439"/>
      <c r="V1183" s="439"/>
      <c r="W1183" s="439"/>
      <c r="X1183" s="439"/>
      <c r="Y1183" s="439"/>
      <c r="Z1183" s="439"/>
      <c r="AA1183" s="439"/>
      <c r="AB1183" s="439"/>
      <c r="AC1183" s="439"/>
      <c r="AD1183" s="446"/>
      <c r="AE1183" s="443"/>
      <c r="AF1183" s="439"/>
      <c r="AG1183" s="439"/>
      <c r="AH1183" s="439"/>
      <c r="AI1183" s="439"/>
      <c r="AJ1183" s="439"/>
      <c r="AK1183" s="439"/>
      <c r="AL1183" s="439"/>
      <c r="AM1183" s="439"/>
      <c r="AN1183" s="439"/>
      <c r="AO1183" s="439"/>
      <c r="AP1183" s="446"/>
      <c r="AQ1183" s="443"/>
      <c r="AR1183" s="439"/>
      <c r="AS1183" s="439"/>
      <c r="AT1183" s="439"/>
      <c r="AU1183" s="439"/>
      <c r="AV1183" s="439"/>
      <c r="AW1183" s="439"/>
      <c r="AX1183" s="439"/>
      <c r="AY1183" s="439"/>
      <c r="AZ1183" s="439"/>
      <c r="BA1183" s="439"/>
      <c r="BB1183" s="446"/>
      <c r="BC1183" s="443"/>
      <c r="BD1183" s="439"/>
      <c r="BE1183" s="439"/>
      <c r="BF1183" s="439"/>
      <c r="BG1183" s="439"/>
      <c r="BH1183" s="439"/>
      <c r="BI1183" s="439"/>
      <c r="BJ1183" s="439"/>
      <c r="BK1183" s="439"/>
      <c r="BL1183" s="439"/>
      <c r="BM1183" s="439"/>
      <c r="BN1183" s="446"/>
      <c r="BO1183" s="443"/>
      <c r="BP1183" s="439"/>
      <c r="BQ1183" s="439"/>
      <c r="BR1183" s="439"/>
      <c r="BS1183" s="439"/>
      <c r="BT1183" s="437"/>
      <c r="BU1183" s="437"/>
      <c r="BV1183" s="437"/>
      <c r="BW1183" s="437"/>
      <c r="BX1183" s="437"/>
      <c r="BY1183" s="437"/>
      <c r="BZ1183" s="438"/>
      <c r="CA1183" s="436"/>
      <c r="CB1183" s="437"/>
      <c r="CC1183" s="437"/>
      <c r="CD1183" s="437"/>
      <c r="CE1183" s="437"/>
      <c r="CF1183" s="437"/>
      <c r="CG1183" s="437"/>
      <c r="CH1183" s="437"/>
      <c r="CI1183" s="437"/>
      <c r="CJ1183" s="437"/>
      <c r="CK1183" s="437"/>
      <c r="CL1183" s="438"/>
    </row>
    <row r="1184" spans="1:90" x14ac:dyDescent="0.3">
      <c r="A1184" s="610"/>
      <c r="B1184" s="333"/>
      <c r="C1184" s="471" t="s">
        <v>577</v>
      </c>
      <c r="D1184" s="437"/>
      <c r="E1184" s="439" t="s">
        <v>567</v>
      </c>
      <c r="F1184" s="445"/>
      <c r="G1184" s="443"/>
      <c r="H1184" s="439"/>
      <c r="I1184" s="439"/>
      <c r="J1184" s="439"/>
      <c r="K1184" s="439"/>
      <c r="L1184" s="439"/>
      <c r="M1184" s="439"/>
      <c r="N1184" s="439"/>
      <c r="O1184" s="439"/>
      <c r="P1184" s="439"/>
      <c r="Q1184" s="439"/>
      <c r="R1184" s="446"/>
      <c r="S1184" s="443"/>
      <c r="T1184" s="439"/>
      <c r="U1184" s="439"/>
      <c r="V1184" s="439"/>
      <c r="W1184" s="439"/>
      <c r="X1184" s="439"/>
      <c r="Y1184" s="439"/>
      <c r="Z1184" s="439"/>
      <c r="AA1184" s="439"/>
      <c r="AB1184" s="439"/>
      <c r="AC1184" s="439"/>
      <c r="AD1184" s="446"/>
      <c r="AE1184" s="443"/>
      <c r="AF1184" s="439"/>
      <c r="AG1184" s="439"/>
      <c r="AH1184" s="439"/>
      <c r="AI1184" s="439"/>
      <c r="AJ1184" s="439"/>
      <c r="AK1184" s="439"/>
      <c r="AL1184" s="439"/>
      <c r="AM1184" s="439"/>
      <c r="AN1184" s="439"/>
      <c r="AO1184" s="439"/>
      <c r="AP1184" s="446"/>
      <c r="AQ1184" s="443"/>
      <c r="AR1184" s="439"/>
      <c r="AS1184" s="439"/>
      <c r="AT1184" s="439"/>
      <c r="AU1184" s="439"/>
      <c r="AV1184" s="439"/>
      <c r="AW1184" s="439"/>
      <c r="AX1184" s="439"/>
      <c r="AY1184" s="439"/>
      <c r="AZ1184" s="439"/>
      <c r="BA1184" s="439"/>
      <c r="BB1184" s="446"/>
      <c r="BC1184" s="443"/>
      <c r="BD1184" s="439"/>
      <c r="BE1184" s="439"/>
      <c r="BF1184" s="439"/>
      <c r="BG1184" s="439"/>
      <c r="BH1184" s="439"/>
      <c r="BI1184" s="439"/>
      <c r="BJ1184" s="439"/>
      <c r="BK1184" s="439"/>
      <c r="BL1184" s="439"/>
      <c r="BM1184" s="439"/>
      <c r="BN1184" s="446"/>
      <c r="BO1184" s="443"/>
      <c r="BP1184" s="439"/>
      <c r="BQ1184" s="439"/>
      <c r="BR1184" s="439"/>
      <c r="BS1184" s="439"/>
      <c r="BT1184" s="437"/>
      <c r="BU1184" s="437"/>
      <c r="BV1184" s="437"/>
      <c r="BW1184" s="437"/>
      <c r="BX1184" s="437"/>
      <c r="BY1184" s="437"/>
      <c r="BZ1184" s="438"/>
      <c r="CA1184" s="436"/>
      <c r="CB1184" s="437"/>
      <c r="CC1184" s="437"/>
      <c r="CD1184" s="437"/>
      <c r="CE1184" s="437"/>
      <c r="CF1184" s="437"/>
      <c r="CG1184" s="437"/>
      <c r="CH1184" s="437"/>
      <c r="CI1184" s="437"/>
      <c r="CJ1184" s="437"/>
      <c r="CK1184" s="437"/>
      <c r="CL1184" s="438"/>
    </row>
    <row r="1185" spans="1:90" x14ac:dyDescent="0.3">
      <c r="A1185" s="610"/>
      <c r="B1185" s="333"/>
      <c r="C1185" s="437"/>
      <c r="D1185" s="437" t="s">
        <v>113</v>
      </c>
      <c r="E1185" s="437"/>
      <c r="F1185" s="445"/>
      <c r="G1185" s="443"/>
      <c r="H1185" s="439"/>
      <c r="I1185" s="439"/>
      <c r="J1185" s="439"/>
      <c r="K1185" s="439"/>
      <c r="L1185" s="439"/>
      <c r="M1185" s="439"/>
      <c r="N1185" s="439"/>
      <c r="O1185" s="439"/>
      <c r="P1185" s="439"/>
      <c r="Q1185" s="439"/>
      <c r="R1185" s="446"/>
      <c r="S1185" s="443"/>
      <c r="T1185" s="439"/>
      <c r="U1185" s="439"/>
      <c r="V1185" s="439"/>
      <c r="W1185" s="439"/>
      <c r="X1185" s="439"/>
      <c r="Y1185" s="439"/>
      <c r="Z1185" s="439"/>
      <c r="AA1185" s="439"/>
      <c r="AB1185" s="439"/>
      <c r="AC1185" s="439"/>
      <c r="AD1185" s="446"/>
      <c r="AE1185" s="443"/>
      <c r="AF1185" s="439"/>
      <c r="AG1185" s="439"/>
      <c r="AH1185" s="439"/>
      <c r="AI1185" s="439"/>
      <c r="AJ1185" s="439"/>
      <c r="AK1185" s="439"/>
      <c r="AL1185" s="439"/>
      <c r="AM1185" s="439"/>
      <c r="AN1185" s="439"/>
      <c r="AO1185" s="439"/>
      <c r="AP1185" s="446"/>
      <c r="AQ1185" s="443"/>
      <c r="AR1185" s="439"/>
      <c r="AS1185" s="439"/>
      <c r="AT1185" s="439"/>
      <c r="AU1185" s="439"/>
      <c r="AV1185" s="439"/>
      <c r="AW1185" s="439"/>
      <c r="AX1185" s="439"/>
      <c r="AY1185" s="439"/>
      <c r="AZ1185" s="439"/>
      <c r="BA1185" s="439"/>
      <c r="BB1185" s="446"/>
      <c r="BC1185" s="443"/>
      <c r="BD1185" s="439"/>
      <c r="BE1185" s="439"/>
      <c r="BF1185" s="439"/>
      <c r="BG1185" s="439"/>
      <c r="BH1185" s="439"/>
      <c r="BI1185" s="439"/>
      <c r="BJ1185" s="439"/>
      <c r="BK1185" s="439"/>
      <c r="BL1185" s="439"/>
      <c r="BM1185" s="439"/>
      <c r="BN1185" s="446"/>
      <c r="BO1185" s="443"/>
      <c r="BP1185" s="439"/>
      <c r="BQ1185" s="439"/>
      <c r="BR1185" s="439"/>
      <c r="BS1185" s="439"/>
      <c r="BT1185" s="437"/>
      <c r="BU1185" s="437"/>
      <c r="BV1185" s="437"/>
      <c r="BW1185" s="437"/>
      <c r="BX1185" s="437"/>
      <c r="BY1185" s="437"/>
      <c r="BZ1185" s="438"/>
      <c r="CA1185" s="436"/>
      <c r="CB1185" s="437"/>
      <c r="CC1185" s="437"/>
      <c r="CD1185" s="437"/>
      <c r="CE1185" s="437"/>
      <c r="CF1185" s="437"/>
      <c r="CG1185" s="437"/>
      <c r="CH1185" s="437"/>
      <c r="CI1185" s="437"/>
      <c r="CJ1185" s="437"/>
      <c r="CK1185" s="437"/>
      <c r="CL1185" s="438"/>
    </row>
    <row r="1186" spans="1:90" x14ac:dyDescent="0.3">
      <c r="A1186" s="610"/>
      <c r="B1186" s="333"/>
      <c r="C1186" s="437"/>
      <c r="D1186" s="437"/>
      <c r="E1186" s="439" t="s">
        <v>163</v>
      </c>
      <c r="F1186" s="445">
        <v>51362355.299999997</v>
      </c>
      <c r="G1186" s="443"/>
      <c r="H1186" s="439"/>
      <c r="I1186" s="439"/>
      <c r="J1186" s="439"/>
      <c r="K1186" s="439"/>
      <c r="L1186" s="451"/>
      <c r="M1186" s="451"/>
      <c r="N1186" s="451"/>
      <c r="O1186" s="451"/>
      <c r="P1186" s="451"/>
      <c r="Q1186" s="451"/>
      <c r="R1186" s="453"/>
      <c r="S1186" s="452"/>
      <c r="T1186" s="451"/>
      <c r="U1186" s="451"/>
      <c r="V1186" s="451"/>
      <c r="W1186" s="451"/>
      <c r="X1186" s="451"/>
      <c r="Y1186" s="451"/>
      <c r="Z1186" s="451"/>
      <c r="AA1186" s="451"/>
      <c r="AB1186" s="451"/>
      <c r="AC1186" s="451"/>
      <c r="AD1186" s="453"/>
      <c r="AE1186" s="452"/>
      <c r="AF1186" s="451"/>
      <c r="AG1186" s="451"/>
      <c r="AH1186" s="451"/>
      <c r="AI1186" s="451"/>
      <c r="AJ1186" s="451"/>
      <c r="AK1186" s="451"/>
      <c r="AL1186" s="451"/>
      <c r="AM1186" s="451"/>
      <c r="AN1186" s="451"/>
      <c r="AO1186" s="451"/>
      <c r="AP1186" s="453"/>
      <c r="AQ1186" s="452"/>
      <c r="AR1186" s="451"/>
      <c r="AS1186" s="451"/>
      <c r="AT1186" s="451"/>
      <c r="AU1186" s="451"/>
      <c r="AV1186" s="451"/>
      <c r="AW1186" s="451"/>
      <c r="AX1186" s="451"/>
      <c r="AY1186" s="439"/>
      <c r="AZ1186" s="439"/>
      <c r="BA1186" s="439"/>
      <c r="BB1186" s="446"/>
      <c r="BC1186" s="443"/>
      <c r="BD1186" s="439"/>
      <c r="BE1186" s="439"/>
      <c r="BF1186" s="439"/>
      <c r="BG1186" s="439"/>
      <c r="BH1186" s="439"/>
      <c r="BI1186" s="439"/>
      <c r="BJ1186" s="439"/>
      <c r="BK1186" s="439"/>
      <c r="BL1186" s="439"/>
      <c r="BM1186" s="439"/>
      <c r="BN1186" s="446"/>
      <c r="BO1186" s="443"/>
      <c r="BP1186" s="439"/>
      <c r="BQ1186" s="439"/>
      <c r="BR1186" s="439"/>
      <c r="BS1186" s="439"/>
      <c r="BT1186" s="437"/>
      <c r="BU1186" s="437"/>
      <c r="BV1186" s="437"/>
      <c r="BW1186" s="437"/>
      <c r="BX1186" s="437"/>
      <c r="BY1186" s="437"/>
      <c r="BZ1186" s="438"/>
      <c r="CA1186" s="436"/>
      <c r="CB1186" s="437"/>
      <c r="CC1186" s="437"/>
      <c r="CD1186" s="437"/>
      <c r="CE1186" s="437"/>
      <c r="CF1186" s="437"/>
      <c r="CG1186" s="437"/>
      <c r="CH1186" s="437"/>
      <c r="CI1186" s="437"/>
      <c r="CJ1186" s="437"/>
      <c r="CK1186" s="437"/>
      <c r="CL1186" s="438"/>
    </row>
    <row r="1187" spans="1:90" ht="15" thickBot="1" x14ac:dyDescent="0.35">
      <c r="A1187" s="611"/>
      <c r="B1187" s="307"/>
      <c r="C1187" s="434"/>
      <c r="D1187" s="434"/>
      <c r="E1187" s="447" t="s">
        <v>160</v>
      </c>
      <c r="F1187" s="450">
        <v>53627475.299999997</v>
      </c>
      <c r="G1187" s="460"/>
      <c r="H1187" s="458"/>
      <c r="I1187" s="458"/>
      <c r="J1187" s="458"/>
      <c r="K1187" s="458"/>
      <c r="L1187" s="458"/>
      <c r="M1187" s="458"/>
      <c r="N1187" s="458"/>
      <c r="O1187" s="458"/>
      <c r="P1187" s="458"/>
      <c r="Q1187" s="458"/>
      <c r="R1187" s="459"/>
      <c r="S1187" s="460"/>
      <c r="T1187" s="458"/>
      <c r="U1187" s="458"/>
      <c r="V1187" s="458"/>
      <c r="W1187" s="458"/>
      <c r="X1187" s="458"/>
      <c r="Y1187" s="458"/>
      <c r="Z1187" s="458"/>
      <c r="AA1187" s="458"/>
      <c r="AB1187" s="458"/>
      <c r="AC1187" s="458"/>
      <c r="AD1187" s="459"/>
      <c r="AE1187" s="460"/>
      <c r="AF1187" s="458"/>
      <c r="AG1187" s="458"/>
      <c r="AH1187" s="458"/>
      <c r="AI1187" s="458"/>
      <c r="AJ1187" s="458"/>
      <c r="AK1187" s="458"/>
      <c r="AL1187" s="458"/>
      <c r="AM1187" s="458"/>
      <c r="AN1187" s="458"/>
      <c r="AO1187" s="458"/>
      <c r="AP1187" s="459"/>
      <c r="AQ1187" s="460"/>
      <c r="AR1187" s="458"/>
      <c r="AS1187" s="458"/>
      <c r="AT1187" s="458"/>
      <c r="AU1187" s="458"/>
      <c r="AV1187" s="458"/>
      <c r="AW1187" s="458"/>
      <c r="AX1187" s="458"/>
      <c r="AY1187" s="458"/>
      <c r="AZ1187" s="458"/>
      <c r="BA1187" s="458"/>
      <c r="BB1187" s="459"/>
      <c r="BC1187" s="460"/>
      <c r="BD1187" s="458"/>
      <c r="BE1187" s="458"/>
      <c r="BF1187" s="458"/>
      <c r="BG1187" s="458"/>
      <c r="BH1187" s="458"/>
      <c r="BI1187" s="458"/>
      <c r="BJ1187" s="458"/>
      <c r="BK1187" s="458"/>
      <c r="BL1187" s="458"/>
      <c r="BM1187" s="458"/>
      <c r="BN1187" s="459"/>
      <c r="BO1187" s="460"/>
      <c r="BP1187" s="458"/>
      <c r="BQ1187" s="458"/>
      <c r="BR1187" s="458"/>
      <c r="BS1187" s="458"/>
      <c r="BT1187" s="434"/>
      <c r="BU1187" s="434"/>
      <c r="BV1187" s="434"/>
      <c r="BW1187" s="434"/>
      <c r="BX1187" s="434"/>
      <c r="BY1187" s="434"/>
      <c r="BZ1187" s="435"/>
      <c r="CA1187" s="433"/>
      <c r="CB1187" s="434"/>
      <c r="CC1187" s="434"/>
      <c r="CD1187" s="434"/>
      <c r="CE1187" s="434"/>
      <c r="CF1187" s="434"/>
      <c r="CG1187" s="434"/>
      <c r="CH1187" s="434"/>
      <c r="CI1187" s="434"/>
      <c r="CJ1187" s="434"/>
      <c r="CK1187" s="434"/>
      <c r="CL1187" s="435"/>
    </row>
    <row r="1188" spans="1:90" ht="15" thickBot="1" x14ac:dyDescent="0.35">
      <c r="B1188" s="436"/>
      <c r="C1188" s="437"/>
      <c r="D1188" s="437"/>
      <c r="E1188" s="454"/>
      <c r="F1188" s="449"/>
      <c r="G1188" s="443"/>
      <c r="H1188" s="439"/>
      <c r="I1188" s="439"/>
      <c r="J1188" s="439"/>
      <c r="K1188" s="439"/>
      <c r="L1188" s="439"/>
      <c r="M1188" s="439"/>
      <c r="N1188" s="439"/>
      <c r="O1188" s="439"/>
      <c r="P1188" s="439"/>
      <c r="Q1188" s="439"/>
      <c r="R1188" s="446"/>
      <c r="S1188" s="443"/>
      <c r="T1188" s="439"/>
      <c r="U1188" s="439"/>
      <c r="V1188" s="439"/>
      <c r="W1188" s="439"/>
      <c r="X1188" s="439"/>
      <c r="Y1188" s="439"/>
      <c r="Z1188" s="439"/>
      <c r="AA1188" s="439"/>
      <c r="AB1188" s="439"/>
      <c r="AC1188" s="439"/>
      <c r="AD1188" s="446"/>
      <c r="AE1188" s="443"/>
      <c r="AF1188" s="439"/>
      <c r="AG1188" s="439"/>
      <c r="AH1188" s="439"/>
      <c r="AI1188" s="439"/>
      <c r="AJ1188" s="439"/>
      <c r="AK1188" s="439"/>
      <c r="AL1188" s="439"/>
      <c r="AM1188" s="439"/>
      <c r="AN1188" s="439"/>
      <c r="AO1188" s="439"/>
      <c r="AP1188" s="446"/>
      <c r="AQ1188" s="443"/>
      <c r="AR1188" s="439"/>
      <c r="AS1188" s="439"/>
      <c r="AT1188" s="439"/>
      <c r="AU1188" s="439"/>
      <c r="AV1188" s="439"/>
      <c r="AW1188" s="439"/>
      <c r="AX1188" s="439"/>
      <c r="AY1188" s="439"/>
      <c r="AZ1188" s="439"/>
      <c r="BA1188" s="439"/>
      <c r="BB1188" s="446"/>
      <c r="BC1188" s="443"/>
      <c r="BD1188" s="439"/>
      <c r="BE1188" s="439"/>
      <c r="BF1188" s="439"/>
      <c r="BG1188" s="439"/>
      <c r="BH1188" s="439"/>
      <c r="BI1188" s="439"/>
      <c r="BJ1188" s="439"/>
      <c r="BK1188" s="439"/>
      <c r="BL1188" s="439"/>
      <c r="BM1188" s="439"/>
      <c r="BN1188" s="446"/>
      <c r="BO1188" s="443"/>
      <c r="BP1188" s="439"/>
      <c r="BQ1188" s="439"/>
      <c r="BR1188" s="439"/>
      <c r="BS1188" s="439"/>
      <c r="BT1188" s="437"/>
      <c r="BU1188" s="437"/>
      <c r="BV1188" s="437"/>
      <c r="BW1188" s="437"/>
      <c r="BX1188" s="437"/>
      <c r="BY1188" s="437"/>
      <c r="BZ1188" s="438"/>
      <c r="CA1188" s="436"/>
      <c r="CB1188" s="437"/>
      <c r="CC1188" s="437"/>
      <c r="CD1188" s="437"/>
      <c r="CE1188" s="437"/>
      <c r="CF1188" s="437"/>
      <c r="CG1188" s="437"/>
      <c r="CH1188" s="437"/>
      <c r="CI1188" s="437"/>
      <c r="CJ1188" s="437"/>
      <c r="CK1188" s="437"/>
      <c r="CL1188" s="438"/>
    </row>
    <row r="1189" spans="1:90" x14ac:dyDescent="0.3">
      <c r="A1189" s="609" t="s">
        <v>467</v>
      </c>
      <c r="B1189" s="332">
        <v>263</v>
      </c>
      <c r="C1189" s="431" t="s">
        <v>572</v>
      </c>
      <c r="D1189" s="431" t="s">
        <v>112</v>
      </c>
      <c r="E1189" s="431"/>
      <c r="F1189" s="444"/>
      <c r="G1189" s="457"/>
      <c r="H1189" s="455"/>
      <c r="I1189" s="455"/>
      <c r="J1189" s="455"/>
      <c r="K1189" s="455"/>
      <c r="L1189" s="455"/>
      <c r="M1189" s="455"/>
      <c r="N1189" s="455"/>
      <c r="O1189" s="455"/>
      <c r="P1189" s="455"/>
      <c r="Q1189" s="455"/>
      <c r="R1189" s="456"/>
      <c r="S1189" s="457"/>
      <c r="T1189" s="455"/>
      <c r="U1189" s="455"/>
      <c r="V1189" s="455"/>
      <c r="W1189" s="455"/>
      <c r="X1189" s="455"/>
      <c r="Y1189" s="455"/>
      <c r="Z1189" s="455"/>
      <c r="AA1189" s="455"/>
      <c r="AB1189" s="455"/>
      <c r="AC1189" s="455"/>
      <c r="AD1189" s="456"/>
      <c r="AE1189" s="457"/>
      <c r="AF1189" s="455"/>
      <c r="AG1189" s="455"/>
      <c r="AH1189" s="455"/>
      <c r="AI1189" s="455"/>
      <c r="AJ1189" s="455"/>
      <c r="AK1189" s="455"/>
      <c r="AL1189" s="455"/>
      <c r="AM1189" s="455"/>
      <c r="AN1189" s="455"/>
      <c r="AO1189" s="455"/>
      <c r="AP1189" s="456"/>
      <c r="AQ1189" s="457"/>
      <c r="AR1189" s="455"/>
      <c r="AS1189" s="455"/>
      <c r="AT1189" s="455"/>
      <c r="AU1189" s="455"/>
      <c r="AV1189" s="455"/>
      <c r="AW1189" s="455"/>
      <c r="AX1189" s="455"/>
      <c r="AY1189" s="455"/>
      <c r="AZ1189" s="455"/>
      <c r="BA1189" s="455"/>
      <c r="BB1189" s="456"/>
      <c r="BC1189" s="457"/>
      <c r="BD1189" s="455"/>
      <c r="BE1189" s="455"/>
      <c r="BF1189" s="455"/>
      <c r="BG1189" s="455"/>
      <c r="BH1189" s="455"/>
      <c r="BI1189" s="455"/>
      <c r="BJ1189" s="455"/>
      <c r="BK1189" s="455"/>
      <c r="BL1189" s="455"/>
      <c r="BM1189" s="455"/>
      <c r="BN1189" s="456"/>
      <c r="BO1189" s="457"/>
      <c r="BP1189" s="455"/>
      <c r="BQ1189" s="455"/>
      <c r="BR1189" s="455"/>
      <c r="BS1189" s="455"/>
      <c r="BT1189" s="431"/>
      <c r="BU1189" s="431"/>
      <c r="BV1189" s="431"/>
      <c r="BW1189" s="431"/>
      <c r="BX1189" s="431"/>
      <c r="BY1189" s="431"/>
      <c r="BZ1189" s="432"/>
      <c r="CA1189" s="430"/>
      <c r="CB1189" s="431"/>
      <c r="CC1189" s="431"/>
      <c r="CD1189" s="431"/>
      <c r="CE1189" s="431"/>
      <c r="CF1189" s="431"/>
      <c r="CG1189" s="431"/>
      <c r="CH1189" s="431"/>
      <c r="CI1189" s="431"/>
      <c r="CJ1189" s="431"/>
      <c r="CK1189" s="431"/>
      <c r="CL1189" s="432"/>
    </row>
    <row r="1190" spans="1:90" x14ac:dyDescent="0.3">
      <c r="A1190" s="610"/>
      <c r="B1190" s="333"/>
      <c r="C1190" s="437"/>
      <c r="D1190" s="437"/>
      <c r="E1190" s="439" t="s">
        <v>565</v>
      </c>
      <c r="F1190" s="448"/>
      <c r="G1190" s="443"/>
      <c r="H1190" s="439"/>
      <c r="I1190" s="439"/>
      <c r="J1190" s="439"/>
      <c r="K1190" s="439"/>
      <c r="L1190" s="439"/>
      <c r="M1190" s="439"/>
      <c r="N1190" s="439"/>
      <c r="O1190" s="439"/>
      <c r="P1190" s="439"/>
      <c r="Q1190" s="439"/>
      <c r="R1190" s="446"/>
      <c r="S1190" s="443"/>
      <c r="T1190" s="439"/>
      <c r="U1190" s="439"/>
      <c r="V1190" s="439"/>
      <c r="W1190" s="439"/>
      <c r="X1190" s="439"/>
      <c r="Y1190" s="439"/>
      <c r="Z1190" s="439"/>
      <c r="AA1190" s="439"/>
      <c r="AB1190" s="439"/>
      <c r="AC1190" s="439"/>
      <c r="AD1190" s="446"/>
      <c r="AE1190" s="443"/>
      <c r="AF1190" s="439"/>
      <c r="AG1190" s="439"/>
      <c r="AH1190" s="439"/>
      <c r="AI1190" s="439"/>
      <c r="AJ1190" s="439"/>
      <c r="AK1190" s="439"/>
      <c r="AL1190" s="439"/>
      <c r="AM1190" s="439"/>
      <c r="AN1190" s="439"/>
      <c r="AO1190" s="439"/>
      <c r="AP1190" s="446"/>
      <c r="AQ1190" s="443"/>
      <c r="AR1190" s="439"/>
      <c r="AS1190" s="439"/>
      <c r="AT1190" s="439"/>
      <c r="AU1190" s="439"/>
      <c r="AV1190" s="439"/>
      <c r="AW1190" s="439"/>
      <c r="AX1190" s="439"/>
      <c r="AY1190" s="439"/>
      <c r="AZ1190" s="439"/>
      <c r="BA1190" s="439"/>
      <c r="BB1190" s="446"/>
      <c r="BC1190" s="443"/>
      <c r="BD1190" s="439"/>
      <c r="BE1190" s="439"/>
      <c r="BF1190" s="439"/>
      <c r="BG1190" s="439"/>
      <c r="BH1190" s="439"/>
      <c r="BI1190" s="439"/>
      <c r="BJ1190" s="439"/>
      <c r="BK1190" s="439"/>
      <c r="BL1190" s="439"/>
      <c r="BM1190" s="439"/>
      <c r="BN1190" s="446"/>
      <c r="BO1190" s="443"/>
      <c r="BP1190" s="439"/>
      <c r="BQ1190" s="439"/>
      <c r="BR1190" s="439"/>
      <c r="BS1190" s="439"/>
      <c r="BT1190" s="437"/>
      <c r="BU1190" s="437"/>
      <c r="BV1190" s="437"/>
      <c r="BW1190" s="437"/>
      <c r="BX1190" s="437"/>
      <c r="BY1190" s="437"/>
      <c r="BZ1190" s="438"/>
      <c r="CA1190" s="436"/>
      <c r="CB1190" s="437"/>
      <c r="CC1190" s="437"/>
      <c r="CD1190" s="437"/>
      <c r="CE1190" s="437"/>
      <c r="CF1190" s="437"/>
      <c r="CG1190" s="437"/>
      <c r="CH1190" s="437"/>
      <c r="CI1190" s="437"/>
      <c r="CJ1190" s="437"/>
      <c r="CK1190" s="437"/>
      <c r="CL1190" s="438"/>
    </row>
    <row r="1191" spans="1:90" x14ac:dyDescent="0.3">
      <c r="A1191" s="610"/>
      <c r="B1191" s="333"/>
      <c r="C1191" s="437"/>
      <c r="D1191" s="437"/>
      <c r="E1191" s="439" t="s">
        <v>108</v>
      </c>
      <c r="F1191" s="448"/>
      <c r="G1191" s="443"/>
      <c r="H1191" s="439"/>
      <c r="I1191" s="439"/>
      <c r="J1191" s="439"/>
      <c r="K1191" s="439"/>
      <c r="L1191" s="439"/>
      <c r="M1191" s="439"/>
      <c r="N1191" s="439"/>
      <c r="O1191" s="439"/>
      <c r="P1191" s="439"/>
      <c r="Q1191" s="439"/>
      <c r="R1191" s="446"/>
      <c r="S1191" s="443"/>
      <c r="T1191" s="439"/>
      <c r="U1191" s="439"/>
      <c r="V1191" s="439"/>
      <c r="W1191" s="439"/>
      <c r="X1191" s="439"/>
      <c r="Y1191" s="439"/>
      <c r="Z1191" s="439"/>
      <c r="AA1191" s="439"/>
      <c r="AB1191" s="439"/>
      <c r="AC1191" s="439"/>
      <c r="AD1191" s="446"/>
      <c r="AE1191" s="443"/>
      <c r="AF1191" s="439"/>
      <c r="AG1191" s="439"/>
      <c r="AH1191" s="439"/>
      <c r="AI1191" s="439"/>
      <c r="AJ1191" s="439"/>
      <c r="AK1191" s="439"/>
      <c r="AL1191" s="439"/>
      <c r="AM1191" s="439"/>
      <c r="AN1191" s="439"/>
      <c r="AO1191" s="439"/>
      <c r="AP1191" s="446"/>
      <c r="AQ1191" s="443"/>
      <c r="AR1191" s="439"/>
      <c r="AS1191" s="439"/>
      <c r="AT1191" s="439"/>
      <c r="AU1191" s="439"/>
      <c r="AV1191" s="439"/>
      <c r="AW1191" s="439"/>
      <c r="AX1191" s="439"/>
      <c r="AY1191" s="439"/>
      <c r="AZ1191" s="439"/>
      <c r="BA1191" s="439"/>
      <c r="BB1191" s="446"/>
      <c r="BC1191" s="443"/>
      <c r="BD1191" s="439"/>
      <c r="BE1191" s="439"/>
      <c r="BF1191" s="439"/>
      <c r="BG1191" s="439"/>
      <c r="BH1191" s="439"/>
      <c r="BI1191" s="439"/>
      <c r="BJ1191" s="439"/>
      <c r="BK1191" s="439"/>
      <c r="BL1191" s="439"/>
      <c r="BM1191" s="439"/>
      <c r="BN1191" s="446"/>
      <c r="BO1191" s="443"/>
      <c r="BP1191" s="439"/>
      <c r="BQ1191" s="439"/>
      <c r="BR1191" s="439"/>
      <c r="BS1191" s="439"/>
      <c r="BT1191" s="437"/>
      <c r="BU1191" s="437"/>
      <c r="BV1191" s="437"/>
      <c r="BW1191" s="437"/>
      <c r="BX1191" s="437"/>
      <c r="BY1191" s="437"/>
      <c r="BZ1191" s="438"/>
      <c r="CA1191" s="436"/>
      <c r="CB1191" s="437"/>
      <c r="CC1191" s="437"/>
      <c r="CD1191" s="437"/>
      <c r="CE1191" s="437"/>
      <c r="CF1191" s="437"/>
      <c r="CG1191" s="437"/>
      <c r="CH1191" s="437"/>
      <c r="CI1191" s="437"/>
      <c r="CJ1191" s="437"/>
      <c r="CK1191" s="437"/>
      <c r="CL1191" s="438"/>
    </row>
    <row r="1192" spans="1:90" x14ac:dyDescent="0.3">
      <c r="A1192" s="610"/>
      <c r="B1192" s="333"/>
      <c r="C1192" s="473" t="s">
        <v>259</v>
      </c>
      <c r="D1192" s="437"/>
      <c r="E1192" s="439" t="s">
        <v>566</v>
      </c>
      <c r="F1192" s="448"/>
      <c r="G1192" s="443"/>
      <c r="H1192" s="439"/>
      <c r="I1192" s="439"/>
      <c r="J1192" s="439"/>
      <c r="K1192" s="439"/>
      <c r="L1192" s="439"/>
      <c r="M1192" s="439"/>
      <c r="N1192" s="439"/>
      <c r="O1192" s="439"/>
      <c r="P1192" s="439"/>
      <c r="Q1192" s="439"/>
      <c r="R1192" s="446"/>
      <c r="S1192" s="443"/>
      <c r="T1192" s="439"/>
      <c r="U1192" s="439"/>
      <c r="V1192" s="439"/>
      <c r="W1192" s="439"/>
      <c r="X1192" s="439"/>
      <c r="Y1192" s="439"/>
      <c r="Z1192" s="439"/>
      <c r="AA1192" s="439"/>
      <c r="AB1192" s="439"/>
      <c r="AC1192" s="439"/>
      <c r="AD1192" s="446"/>
      <c r="AE1192" s="443"/>
      <c r="AF1192" s="439"/>
      <c r="AG1192" s="439"/>
      <c r="AH1192" s="439"/>
      <c r="AI1192" s="439"/>
      <c r="AJ1192" s="439"/>
      <c r="AK1192" s="439"/>
      <c r="AL1192" s="439"/>
      <c r="AM1192" s="439"/>
      <c r="AN1192" s="439"/>
      <c r="AO1192" s="439"/>
      <c r="AP1192" s="446"/>
      <c r="AQ1192" s="443"/>
      <c r="AR1192" s="439"/>
      <c r="AS1192" s="439"/>
      <c r="AT1192" s="439"/>
      <c r="AU1192" s="439"/>
      <c r="AV1192" s="439"/>
      <c r="AW1192" s="439"/>
      <c r="AX1192" s="439"/>
      <c r="AY1192" s="439"/>
      <c r="AZ1192" s="439"/>
      <c r="BA1192" s="439"/>
      <c r="BB1192" s="446"/>
      <c r="BC1192" s="443"/>
      <c r="BD1192" s="439"/>
      <c r="BE1192" s="439"/>
      <c r="BF1192" s="439"/>
      <c r="BG1192" s="439"/>
      <c r="BH1192" s="439"/>
      <c r="BI1192" s="439"/>
      <c r="BJ1192" s="439"/>
      <c r="BK1192" s="439"/>
      <c r="BL1192" s="439"/>
      <c r="BM1192" s="439"/>
      <c r="BN1192" s="446"/>
      <c r="BO1192" s="443"/>
      <c r="BP1192" s="439"/>
      <c r="BQ1192" s="439"/>
      <c r="BR1192" s="439"/>
      <c r="BS1192" s="439"/>
      <c r="BT1192" s="437"/>
      <c r="BU1192" s="437"/>
      <c r="BV1192" s="437"/>
      <c r="BW1192" s="437"/>
      <c r="BX1192" s="437"/>
      <c r="BY1192" s="437"/>
      <c r="BZ1192" s="438"/>
      <c r="CA1192" s="436"/>
      <c r="CB1192" s="437"/>
      <c r="CC1192" s="437"/>
      <c r="CD1192" s="437"/>
      <c r="CE1192" s="437"/>
      <c r="CF1192" s="437"/>
      <c r="CG1192" s="437"/>
      <c r="CH1192" s="437"/>
      <c r="CI1192" s="437"/>
      <c r="CJ1192" s="437"/>
      <c r="CK1192" s="437"/>
      <c r="CL1192" s="438"/>
    </row>
    <row r="1193" spans="1:90" x14ac:dyDescent="0.3">
      <c r="A1193" s="610"/>
      <c r="B1193" s="333"/>
      <c r="C1193" s="473" t="s">
        <v>574</v>
      </c>
      <c r="D1193" s="437"/>
      <c r="E1193" s="439" t="s">
        <v>106</v>
      </c>
      <c r="F1193" s="445">
        <v>589270</v>
      </c>
      <c r="G1193" s="442"/>
      <c r="H1193" s="440"/>
      <c r="I1193" s="440"/>
      <c r="J1193" s="439"/>
      <c r="K1193" s="439"/>
      <c r="L1193" s="439"/>
      <c r="M1193" s="439"/>
      <c r="N1193" s="439"/>
      <c r="O1193" s="439"/>
      <c r="P1193" s="439"/>
      <c r="Q1193" s="439"/>
      <c r="R1193" s="446"/>
      <c r="S1193" s="443"/>
      <c r="T1193" s="439"/>
      <c r="U1193" s="439"/>
      <c r="V1193" s="439"/>
      <c r="W1193" s="439"/>
      <c r="X1193" s="439"/>
      <c r="Y1193" s="439"/>
      <c r="Z1193" s="439"/>
      <c r="AA1193" s="439"/>
      <c r="AB1193" s="439"/>
      <c r="AC1193" s="439"/>
      <c r="AD1193" s="446"/>
      <c r="AE1193" s="443"/>
      <c r="AF1193" s="439"/>
      <c r="AG1193" s="439"/>
      <c r="AH1193" s="439"/>
      <c r="AI1193" s="439"/>
      <c r="AJ1193" s="439"/>
      <c r="AK1193" s="439"/>
      <c r="AL1193" s="439"/>
      <c r="AM1193" s="439"/>
      <c r="AN1193" s="439"/>
      <c r="AO1193" s="439"/>
      <c r="AP1193" s="446"/>
      <c r="AQ1193" s="443"/>
      <c r="AR1193" s="439"/>
      <c r="AS1193" s="439"/>
      <c r="AT1193" s="439"/>
      <c r="AU1193" s="439"/>
      <c r="AV1193" s="439"/>
      <c r="AW1193" s="439"/>
      <c r="AX1193" s="439"/>
      <c r="AY1193" s="439"/>
      <c r="AZ1193" s="439"/>
      <c r="BA1193" s="439"/>
      <c r="BB1193" s="446"/>
      <c r="BC1193" s="443"/>
      <c r="BD1193" s="439"/>
      <c r="BE1193" s="439"/>
      <c r="BF1193" s="439"/>
      <c r="BG1193" s="439"/>
      <c r="BH1193" s="439"/>
      <c r="BI1193" s="439"/>
      <c r="BJ1193" s="439"/>
      <c r="BK1193" s="439"/>
      <c r="BL1193" s="439"/>
      <c r="BM1193" s="439"/>
      <c r="BN1193" s="446"/>
      <c r="BO1193" s="443"/>
      <c r="BP1193" s="439"/>
      <c r="BQ1193" s="439"/>
      <c r="BR1193" s="439"/>
      <c r="BS1193" s="439"/>
      <c r="BT1193" s="437"/>
      <c r="BU1193" s="437"/>
      <c r="BV1193" s="437"/>
      <c r="BW1193" s="437"/>
      <c r="BX1193" s="437"/>
      <c r="BY1193" s="437"/>
      <c r="BZ1193" s="438"/>
      <c r="CA1193" s="436"/>
      <c r="CB1193" s="437"/>
      <c r="CC1193" s="437"/>
      <c r="CD1193" s="437"/>
      <c r="CE1193" s="437"/>
      <c r="CF1193" s="437"/>
      <c r="CG1193" s="437"/>
      <c r="CH1193" s="437"/>
      <c r="CI1193" s="437"/>
      <c r="CJ1193" s="437"/>
      <c r="CK1193" s="437"/>
      <c r="CL1193" s="438"/>
    </row>
    <row r="1194" spans="1:90" x14ac:dyDescent="0.3">
      <c r="A1194" s="610"/>
      <c r="B1194" s="333"/>
      <c r="C1194" s="475">
        <v>770125571</v>
      </c>
      <c r="D1194" s="437"/>
      <c r="E1194" s="439" t="s">
        <v>198</v>
      </c>
      <c r="F1194" s="445"/>
      <c r="G1194" s="443"/>
      <c r="H1194" s="439"/>
      <c r="I1194" s="439"/>
      <c r="J1194" s="439"/>
      <c r="K1194" s="439"/>
      <c r="L1194" s="439"/>
      <c r="M1194" s="439"/>
      <c r="N1194" s="439"/>
      <c r="O1194" s="439"/>
      <c r="P1194" s="439"/>
      <c r="Q1194" s="439"/>
      <c r="R1194" s="446"/>
      <c r="S1194" s="443"/>
      <c r="T1194" s="439"/>
      <c r="U1194" s="439"/>
      <c r="V1194" s="439"/>
      <c r="W1194" s="439"/>
      <c r="X1194" s="439"/>
      <c r="Y1194" s="439"/>
      <c r="Z1194" s="439"/>
      <c r="AA1194" s="439"/>
      <c r="AB1194" s="439"/>
      <c r="AC1194" s="439"/>
      <c r="AD1194" s="446"/>
      <c r="AE1194" s="443"/>
      <c r="AF1194" s="439"/>
      <c r="AG1194" s="439"/>
      <c r="AH1194" s="439"/>
      <c r="AI1194" s="439"/>
      <c r="AJ1194" s="439"/>
      <c r="AK1194" s="439"/>
      <c r="AL1194" s="439"/>
      <c r="AM1194" s="439"/>
      <c r="AN1194" s="439"/>
      <c r="AO1194" s="439"/>
      <c r="AP1194" s="446"/>
      <c r="AQ1194" s="443"/>
      <c r="AR1194" s="439"/>
      <c r="AS1194" s="439"/>
      <c r="AT1194" s="439"/>
      <c r="AU1194" s="439"/>
      <c r="AV1194" s="439"/>
      <c r="AW1194" s="439"/>
      <c r="AX1194" s="439"/>
      <c r="AY1194" s="439"/>
      <c r="AZ1194" s="439"/>
      <c r="BA1194" s="439"/>
      <c r="BB1194" s="446"/>
      <c r="BC1194" s="443"/>
      <c r="BD1194" s="439"/>
      <c r="BE1194" s="439"/>
      <c r="BF1194" s="439"/>
      <c r="BG1194" s="439"/>
      <c r="BH1194" s="439"/>
      <c r="BI1194" s="439"/>
      <c r="BJ1194" s="439"/>
      <c r="BK1194" s="439"/>
      <c r="BL1194" s="439"/>
      <c r="BM1194" s="439"/>
      <c r="BN1194" s="446"/>
      <c r="BO1194" s="443"/>
      <c r="BP1194" s="439"/>
      <c r="BQ1194" s="439"/>
      <c r="BR1194" s="439"/>
      <c r="BS1194" s="439"/>
      <c r="BT1194" s="437"/>
      <c r="BU1194" s="437"/>
      <c r="BV1194" s="437"/>
      <c r="BW1194" s="437"/>
      <c r="BX1194" s="437"/>
      <c r="BY1194" s="437"/>
      <c r="BZ1194" s="438"/>
      <c r="CA1194" s="436"/>
      <c r="CB1194" s="437"/>
      <c r="CC1194" s="437"/>
      <c r="CD1194" s="437"/>
      <c r="CE1194" s="437"/>
      <c r="CF1194" s="437"/>
      <c r="CG1194" s="437"/>
      <c r="CH1194" s="437"/>
      <c r="CI1194" s="437"/>
      <c r="CJ1194" s="437"/>
      <c r="CK1194" s="437"/>
      <c r="CL1194" s="438"/>
    </row>
    <row r="1195" spans="1:90" x14ac:dyDescent="0.3">
      <c r="A1195" s="610"/>
      <c r="B1195" s="333"/>
      <c r="C1195" s="474" t="s">
        <v>575</v>
      </c>
      <c r="D1195" s="437"/>
      <c r="E1195" s="439" t="s">
        <v>567</v>
      </c>
      <c r="F1195" s="445"/>
      <c r="G1195" s="443"/>
      <c r="H1195" s="439"/>
      <c r="I1195" s="439"/>
      <c r="J1195" s="439"/>
      <c r="K1195" s="439"/>
      <c r="L1195" s="439"/>
      <c r="M1195" s="439"/>
      <c r="N1195" s="439"/>
      <c r="O1195" s="439"/>
      <c r="P1195" s="439"/>
      <c r="Q1195" s="439"/>
      <c r="R1195" s="446"/>
      <c r="S1195" s="443"/>
      <c r="T1195" s="439"/>
      <c r="U1195" s="439"/>
      <c r="V1195" s="439"/>
      <c r="W1195" s="439"/>
      <c r="X1195" s="439"/>
      <c r="Y1195" s="439"/>
      <c r="Z1195" s="439"/>
      <c r="AA1195" s="439"/>
      <c r="AB1195" s="439"/>
      <c r="AC1195" s="439"/>
      <c r="AD1195" s="446"/>
      <c r="AE1195" s="443"/>
      <c r="AF1195" s="439"/>
      <c r="AG1195" s="439"/>
      <c r="AH1195" s="439"/>
      <c r="AI1195" s="439"/>
      <c r="AJ1195" s="439"/>
      <c r="AK1195" s="439"/>
      <c r="AL1195" s="439"/>
      <c r="AM1195" s="439"/>
      <c r="AN1195" s="439"/>
      <c r="AO1195" s="439"/>
      <c r="AP1195" s="446"/>
      <c r="AQ1195" s="443"/>
      <c r="AR1195" s="439"/>
      <c r="AS1195" s="439"/>
      <c r="AT1195" s="439"/>
      <c r="AU1195" s="439"/>
      <c r="AV1195" s="439"/>
      <c r="AW1195" s="439"/>
      <c r="AX1195" s="439"/>
      <c r="AY1195" s="439"/>
      <c r="AZ1195" s="439"/>
      <c r="BA1195" s="439"/>
      <c r="BB1195" s="446"/>
      <c r="BC1195" s="443"/>
      <c r="BD1195" s="439"/>
      <c r="BE1195" s="439"/>
      <c r="BF1195" s="439"/>
      <c r="BG1195" s="439"/>
      <c r="BH1195" s="439"/>
      <c r="BI1195" s="439"/>
      <c r="BJ1195" s="439"/>
      <c r="BK1195" s="439"/>
      <c r="BL1195" s="439"/>
      <c r="BM1195" s="439"/>
      <c r="BN1195" s="446"/>
      <c r="BO1195" s="443"/>
      <c r="BP1195" s="439"/>
      <c r="BQ1195" s="439"/>
      <c r="BR1195" s="439"/>
      <c r="BS1195" s="439"/>
      <c r="BT1195" s="437"/>
      <c r="BU1195" s="437"/>
      <c r="BV1195" s="437"/>
      <c r="BW1195" s="437"/>
      <c r="BX1195" s="437"/>
      <c r="BY1195" s="437"/>
      <c r="BZ1195" s="438"/>
      <c r="CA1195" s="436"/>
      <c r="CB1195" s="437"/>
      <c r="CC1195" s="437"/>
      <c r="CD1195" s="437"/>
      <c r="CE1195" s="437"/>
      <c r="CF1195" s="437"/>
      <c r="CG1195" s="437"/>
      <c r="CH1195" s="437"/>
      <c r="CI1195" s="437"/>
      <c r="CJ1195" s="437"/>
      <c r="CK1195" s="437"/>
      <c r="CL1195" s="438"/>
    </row>
    <row r="1196" spans="1:90" x14ac:dyDescent="0.3">
      <c r="A1196" s="610"/>
      <c r="B1196" s="333"/>
      <c r="C1196" s="437"/>
      <c r="D1196" s="437" t="s">
        <v>113</v>
      </c>
      <c r="E1196" s="437"/>
      <c r="F1196" s="445"/>
      <c r="G1196" s="443"/>
      <c r="H1196" s="439"/>
      <c r="I1196" s="439"/>
      <c r="J1196" s="439"/>
      <c r="K1196" s="439"/>
      <c r="L1196" s="439"/>
      <c r="M1196" s="439"/>
      <c r="N1196" s="439"/>
      <c r="O1196" s="439"/>
      <c r="P1196" s="439"/>
      <c r="Q1196" s="439"/>
      <c r="R1196" s="446"/>
      <c r="S1196" s="443"/>
      <c r="T1196" s="439"/>
      <c r="U1196" s="439"/>
      <c r="V1196" s="439"/>
      <c r="W1196" s="439"/>
      <c r="X1196" s="439"/>
      <c r="Y1196" s="439"/>
      <c r="Z1196" s="439"/>
      <c r="AA1196" s="439"/>
      <c r="AB1196" s="439"/>
      <c r="AC1196" s="439"/>
      <c r="AD1196" s="446"/>
      <c r="AE1196" s="443"/>
      <c r="AF1196" s="439"/>
      <c r="AG1196" s="439"/>
      <c r="AH1196" s="439"/>
      <c r="AI1196" s="439"/>
      <c r="AJ1196" s="439"/>
      <c r="AK1196" s="439"/>
      <c r="AL1196" s="439"/>
      <c r="AM1196" s="439"/>
      <c r="AN1196" s="439"/>
      <c r="AO1196" s="439"/>
      <c r="AP1196" s="446"/>
      <c r="AQ1196" s="443"/>
      <c r="AR1196" s="439"/>
      <c r="AS1196" s="439"/>
      <c r="AT1196" s="439"/>
      <c r="AU1196" s="439"/>
      <c r="AV1196" s="439"/>
      <c r="AW1196" s="439"/>
      <c r="AX1196" s="439"/>
      <c r="AY1196" s="439"/>
      <c r="AZ1196" s="439"/>
      <c r="BA1196" s="439"/>
      <c r="BB1196" s="446"/>
      <c r="BC1196" s="443"/>
      <c r="BD1196" s="439"/>
      <c r="BE1196" s="439"/>
      <c r="BF1196" s="439"/>
      <c r="BG1196" s="439"/>
      <c r="BH1196" s="439"/>
      <c r="BI1196" s="439"/>
      <c r="BJ1196" s="439"/>
      <c r="BK1196" s="439"/>
      <c r="BL1196" s="439"/>
      <c r="BM1196" s="439"/>
      <c r="BN1196" s="446"/>
      <c r="BO1196" s="443"/>
      <c r="BP1196" s="439"/>
      <c r="BQ1196" s="439"/>
      <c r="BR1196" s="439"/>
      <c r="BS1196" s="439"/>
      <c r="BT1196" s="437"/>
      <c r="BU1196" s="437"/>
      <c r="BV1196" s="437"/>
      <c r="BW1196" s="437"/>
      <c r="BX1196" s="437"/>
      <c r="BY1196" s="437"/>
      <c r="BZ1196" s="438"/>
      <c r="CA1196" s="436"/>
      <c r="CB1196" s="437"/>
      <c r="CC1196" s="437"/>
      <c r="CD1196" s="437"/>
      <c r="CE1196" s="437"/>
      <c r="CF1196" s="437"/>
      <c r="CG1196" s="437"/>
      <c r="CH1196" s="437"/>
      <c r="CI1196" s="437"/>
      <c r="CJ1196" s="437"/>
      <c r="CK1196" s="437"/>
      <c r="CL1196" s="438"/>
    </row>
    <row r="1197" spans="1:90" x14ac:dyDescent="0.3">
      <c r="A1197" s="610"/>
      <c r="B1197" s="333"/>
      <c r="C1197" s="437"/>
      <c r="D1197" s="437"/>
      <c r="E1197" s="439" t="s">
        <v>163</v>
      </c>
      <c r="F1197" s="445">
        <v>31074637</v>
      </c>
      <c r="G1197" s="443"/>
      <c r="H1197" s="439"/>
      <c r="I1197" s="439"/>
      <c r="J1197" s="439"/>
      <c r="K1197" s="439"/>
      <c r="L1197" s="439"/>
      <c r="M1197" s="439"/>
      <c r="N1197" s="439"/>
      <c r="O1197" s="439"/>
      <c r="P1197" s="439"/>
      <c r="Q1197" s="439"/>
      <c r="R1197" s="446"/>
      <c r="S1197" s="443"/>
      <c r="T1197" s="439"/>
      <c r="U1197" s="439"/>
      <c r="V1197" s="439"/>
      <c r="W1197" s="439"/>
      <c r="X1197" s="451"/>
      <c r="Y1197" s="451"/>
      <c r="Z1197" s="451"/>
      <c r="AA1197" s="451"/>
      <c r="AB1197" s="439"/>
      <c r="AC1197" s="439"/>
      <c r="AD1197" s="446"/>
      <c r="AE1197" s="443"/>
      <c r="AF1197" s="439"/>
      <c r="AG1197" s="439"/>
      <c r="AH1197" s="439"/>
      <c r="AI1197" s="439"/>
      <c r="AJ1197" s="439"/>
      <c r="AK1197" s="439"/>
      <c r="AL1197" s="439"/>
      <c r="AM1197" s="439"/>
      <c r="AN1197" s="439"/>
      <c r="AO1197" s="439"/>
      <c r="AP1197" s="446"/>
      <c r="AQ1197" s="443"/>
      <c r="AR1197" s="439"/>
      <c r="AS1197" s="439"/>
      <c r="AT1197" s="439"/>
      <c r="AU1197" s="439"/>
      <c r="AV1197" s="439"/>
      <c r="AW1197" s="439"/>
      <c r="AX1197" s="439"/>
      <c r="AY1197" s="439"/>
      <c r="AZ1197" s="439"/>
      <c r="BA1197" s="439"/>
      <c r="BB1197" s="446"/>
      <c r="BC1197" s="443"/>
      <c r="BD1197" s="439"/>
      <c r="BE1197" s="439"/>
      <c r="BF1197" s="439"/>
      <c r="BG1197" s="439"/>
      <c r="BH1197" s="439"/>
      <c r="BI1197" s="439"/>
      <c r="BJ1197" s="439"/>
      <c r="BK1197" s="439"/>
      <c r="BL1197" s="439"/>
      <c r="BM1197" s="439"/>
      <c r="BN1197" s="446"/>
      <c r="BO1197" s="443"/>
      <c r="BP1197" s="439"/>
      <c r="BQ1197" s="439"/>
      <c r="BR1197" s="439"/>
      <c r="BS1197" s="439"/>
      <c r="BT1197" s="437"/>
      <c r="BU1197" s="437"/>
      <c r="BV1197" s="437"/>
      <c r="BW1197" s="437"/>
      <c r="BX1197" s="437"/>
      <c r="BY1197" s="437"/>
      <c r="BZ1197" s="438"/>
      <c r="CA1197" s="436"/>
      <c r="CB1197" s="437"/>
      <c r="CC1197" s="437"/>
      <c r="CD1197" s="437"/>
      <c r="CE1197" s="437"/>
      <c r="CF1197" s="437"/>
      <c r="CG1197" s="437"/>
      <c r="CH1197" s="437"/>
      <c r="CI1197" s="437"/>
      <c r="CJ1197" s="437"/>
      <c r="CK1197" s="437"/>
      <c r="CL1197" s="438"/>
    </row>
    <row r="1198" spans="1:90" ht="15" thickBot="1" x14ac:dyDescent="0.35">
      <c r="A1198" s="611"/>
      <c r="B1198" s="307"/>
      <c r="C1198" s="434"/>
      <c r="D1198" s="434"/>
      <c r="E1198" s="447" t="s">
        <v>160</v>
      </c>
      <c r="F1198" s="450">
        <v>31663907</v>
      </c>
      <c r="G1198" s="460"/>
      <c r="H1198" s="458"/>
      <c r="I1198" s="458"/>
      <c r="J1198" s="458"/>
      <c r="K1198" s="458"/>
      <c r="L1198" s="458"/>
      <c r="M1198" s="458"/>
      <c r="N1198" s="458"/>
      <c r="O1198" s="458"/>
      <c r="P1198" s="458"/>
      <c r="Q1198" s="458"/>
      <c r="R1198" s="459"/>
      <c r="S1198" s="460"/>
      <c r="T1198" s="458"/>
      <c r="U1198" s="458"/>
      <c r="V1198" s="458"/>
      <c r="W1198" s="458"/>
      <c r="X1198" s="458"/>
      <c r="Y1198" s="458"/>
      <c r="Z1198" s="458"/>
      <c r="AA1198" s="458"/>
      <c r="AB1198" s="458"/>
      <c r="AC1198" s="458"/>
      <c r="AD1198" s="459"/>
      <c r="AE1198" s="460"/>
      <c r="AF1198" s="458"/>
      <c r="AG1198" s="458"/>
      <c r="AH1198" s="458"/>
      <c r="AI1198" s="458"/>
      <c r="AJ1198" s="458"/>
      <c r="AK1198" s="458"/>
      <c r="AL1198" s="458"/>
      <c r="AM1198" s="458"/>
      <c r="AN1198" s="458"/>
      <c r="AO1198" s="458"/>
      <c r="AP1198" s="459"/>
      <c r="AQ1198" s="460"/>
      <c r="AR1198" s="458"/>
      <c r="AS1198" s="458"/>
      <c r="AT1198" s="458"/>
      <c r="AU1198" s="458"/>
      <c r="AV1198" s="458"/>
      <c r="AW1198" s="458"/>
      <c r="AX1198" s="458"/>
      <c r="AY1198" s="458"/>
      <c r="AZ1198" s="458"/>
      <c r="BA1198" s="458"/>
      <c r="BB1198" s="459"/>
      <c r="BC1198" s="460"/>
      <c r="BD1198" s="458"/>
      <c r="BE1198" s="458"/>
      <c r="BF1198" s="458"/>
      <c r="BG1198" s="458"/>
      <c r="BH1198" s="458"/>
      <c r="BI1198" s="458"/>
      <c r="BJ1198" s="458"/>
      <c r="BK1198" s="458"/>
      <c r="BL1198" s="458"/>
      <c r="BM1198" s="458"/>
      <c r="BN1198" s="459"/>
      <c r="BO1198" s="460"/>
      <c r="BP1198" s="458"/>
      <c r="BQ1198" s="458"/>
      <c r="BR1198" s="458"/>
      <c r="BS1198" s="458"/>
      <c r="BT1198" s="434"/>
      <c r="BU1198" s="434"/>
      <c r="BV1198" s="434"/>
      <c r="BW1198" s="434"/>
      <c r="BX1198" s="434"/>
      <c r="BY1198" s="434"/>
      <c r="BZ1198" s="435"/>
      <c r="CA1198" s="433"/>
      <c r="CB1198" s="434"/>
      <c r="CC1198" s="434"/>
      <c r="CD1198" s="434"/>
      <c r="CE1198" s="434"/>
      <c r="CF1198" s="434"/>
      <c r="CG1198" s="434"/>
      <c r="CH1198" s="434"/>
      <c r="CI1198" s="434"/>
      <c r="CJ1198" s="434"/>
      <c r="CK1198" s="434"/>
      <c r="CL1198" s="435"/>
    </row>
    <row r="1199" spans="1:90" x14ac:dyDescent="0.3">
      <c r="A1199" s="609" t="s">
        <v>461</v>
      </c>
      <c r="B1199" s="332">
        <v>265</v>
      </c>
      <c r="C1199" s="431" t="s">
        <v>573</v>
      </c>
      <c r="D1199" s="431" t="s">
        <v>112</v>
      </c>
      <c r="E1199" s="431"/>
      <c r="F1199" s="444"/>
      <c r="G1199" s="457"/>
      <c r="H1199" s="455"/>
      <c r="I1199" s="455"/>
      <c r="J1199" s="455"/>
      <c r="K1199" s="455"/>
      <c r="L1199" s="455"/>
      <c r="M1199" s="455"/>
      <c r="N1199" s="455"/>
      <c r="O1199" s="455"/>
      <c r="P1199" s="455"/>
      <c r="Q1199" s="455"/>
      <c r="R1199" s="456"/>
      <c r="S1199" s="457"/>
      <c r="T1199" s="455"/>
      <c r="U1199" s="455"/>
      <c r="V1199" s="455"/>
      <c r="W1199" s="455"/>
      <c r="X1199" s="455"/>
      <c r="Y1199" s="455"/>
      <c r="Z1199" s="455"/>
      <c r="AA1199" s="455"/>
      <c r="AB1199" s="455"/>
      <c r="AC1199" s="455"/>
      <c r="AD1199" s="456"/>
      <c r="AE1199" s="457"/>
      <c r="AF1199" s="455"/>
      <c r="AG1199" s="455"/>
      <c r="AH1199" s="455"/>
      <c r="AI1199" s="455"/>
      <c r="AJ1199" s="455"/>
      <c r="AK1199" s="455"/>
      <c r="AL1199" s="455"/>
      <c r="AM1199" s="455"/>
      <c r="AN1199" s="455"/>
      <c r="AO1199" s="455"/>
      <c r="AP1199" s="456"/>
      <c r="AQ1199" s="457"/>
      <c r="AR1199" s="455"/>
      <c r="AS1199" s="455"/>
      <c r="AT1199" s="455"/>
      <c r="AU1199" s="455"/>
      <c r="AV1199" s="455"/>
      <c r="AW1199" s="455"/>
      <c r="AX1199" s="455"/>
      <c r="AY1199" s="455"/>
      <c r="AZ1199" s="455"/>
      <c r="BA1199" s="455"/>
      <c r="BB1199" s="456"/>
      <c r="BC1199" s="457"/>
      <c r="BD1199" s="455"/>
      <c r="BE1199" s="455"/>
      <c r="BF1199" s="455"/>
      <c r="BG1199" s="455"/>
      <c r="BH1199" s="455"/>
      <c r="BI1199" s="455"/>
      <c r="BJ1199" s="455"/>
      <c r="BK1199" s="455"/>
      <c r="BL1199" s="455"/>
      <c r="BM1199" s="455"/>
      <c r="BN1199" s="456"/>
      <c r="BO1199" s="457"/>
      <c r="BP1199" s="455"/>
      <c r="BQ1199" s="455"/>
      <c r="BR1199" s="455"/>
      <c r="BS1199" s="455"/>
      <c r="BT1199" s="431"/>
      <c r="BU1199" s="431"/>
      <c r="BV1199" s="431"/>
      <c r="BW1199" s="431"/>
      <c r="BX1199" s="431"/>
      <c r="BY1199" s="431"/>
      <c r="BZ1199" s="432"/>
      <c r="CA1199" s="430"/>
      <c r="CB1199" s="431"/>
      <c r="CC1199" s="431"/>
      <c r="CD1199" s="431"/>
      <c r="CE1199" s="431"/>
      <c r="CF1199" s="431"/>
      <c r="CG1199" s="431"/>
      <c r="CH1199" s="431"/>
      <c r="CI1199" s="431"/>
      <c r="CJ1199" s="431"/>
      <c r="CK1199" s="431"/>
      <c r="CL1199" s="432"/>
    </row>
    <row r="1200" spans="1:90" x14ac:dyDescent="0.3">
      <c r="A1200" s="610"/>
      <c r="B1200" s="333"/>
      <c r="C1200" s="437"/>
      <c r="D1200" s="437"/>
      <c r="E1200" s="439" t="s">
        <v>565</v>
      </c>
      <c r="F1200" s="448"/>
      <c r="G1200" s="443"/>
      <c r="H1200" s="439"/>
      <c r="I1200" s="439"/>
      <c r="J1200" s="439"/>
      <c r="K1200" s="439"/>
      <c r="L1200" s="439"/>
      <c r="M1200" s="439"/>
      <c r="N1200" s="439"/>
      <c r="O1200" s="439"/>
      <c r="P1200" s="439"/>
      <c r="Q1200" s="439"/>
      <c r="R1200" s="446"/>
      <c r="S1200" s="443"/>
      <c r="T1200" s="439"/>
      <c r="U1200" s="439"/>
      <c r="V1200" s="439"/>
      <c r="W1200" s="439"/>
      <c r="X1200" s="439"/>
      <c r="Y1200" s="439"/>
      <c r="Z1200" s="439"/>
      <c r="AA1200" s="439"/>
      <c r="AB1200" s="439"/>
      <c r="AC1200" s="439"/>
      <c r="AD1200" s="446"/>
      <c r="AE1200" s="443"/>
      <c r="AF1200" s="439"/>
      <c r="AG1200" s="439"/>
      <c r="AH1200" s="439"/>
      <c r="AI1200" s="439"/>
      <c r="AJ1200" s="439"/>
      <c r="AK1200" s="439"/>
      <c r="AL1200" s="439"/>
      <c r="AM1200" s="439"/>
      <c r="AN1200" s="439"/>
      <c r="AO1200" s="439"/>
      <c r="AP1200" s="446"/>
      <c r="AQ1200" s="443"/>
      <c r="AR1200" s="439"/>
      <c r="AS1200" s="439"/>
      <c r="AT1200" s="439"/>
      <c r="AU1200" s="439"/>
      <c r="AV1200" s="439"/>
      <c r="AW1200" s="439"/>
      <c r="AX1200" s="439"/>
      <c r="AY1200" s="439"/>
      <c r="AZ1200" s="439"/>
      <c r="BA1200" s="439"/>
      <c r="BB1200" s="446"/>
      <c r="BC1200" s="443"/>
      <c r="BD1200" s="439"/>
      <c r="BE1200" s="439"/>
      <c r="BF1200" s="439"/>
      <c r="BG1200" s="439"/>
      <c r="BH1200" s="439"/>
      <c r="BI1200" s="439"/>
      <c r="BJ1200" s="439"/>
      <c r="BK1200" s="439"/>
      <c r="BL1200" s="439"/>
      <c r="BM1200" s="439"/>
      <c r="BN1200" s="446"/>
      <c r="BO1200" s="443"/>
      <c r="BP1200" s="439"/>
      <c r="BQ1200" s="439"/>
      <c r="BR1200" s="439"/>
      <c r="BS1200" s="439"/>
      <c r="BT1200" s="437"/>
      <c r="BU1200" s="437"/>
      <c r="BV1200" s="437"/>
      <c r="BW1200" s="437"/>
      <c r="BX1200" s="437"/>
      <c r="BY1200" s="437"/>
      <c r="BZ1200" s="438"/>
      <c r="CA1200" s="436"/>
      <c r="CB1200" s="437"/>
      <c r="CC1200" s="437"/>
      <c r="CD1200" s="437"/>
      <c r="CE1200" s="437"/>
      <c r="CF1200" s="437"/>
      <c r="CG1200" s="437"/>
      <c r="CH1200" s="437"/>
      <c r="CI1200" s="437"/>
      <c r="CJ1200" s="437"/>
      <c r="CK1200" s="437"/>
      <c r="CL1200" s="438"/>
    </row>
    <row r="1201" spans="1:90" x14ac:dyDescent="0.3">
      <c r="A1201" s="610"/>
      <c r="B1201" s="333"/>
      <c r="C1201" s="437"/>
      <c r="D1201" s="437"/>
      <c r="E1201" s="439" t="s">
        <v>108</v>
      </c>
      <c r="F1201" s="448"/>
      <c r="G1201" s="443"/>
      <c r="H1201" s="439"/>
      <c r="I1201" s="439"/>
      <c r="J1201" s="439"/>
      <c r="K1201" s="439"/>
      <c r="L1201" s="439"/>
      <c r="M1201" s="439"/>
      <c r="N1201" s="439"/>
      <c r="O1201" s="439"/>
      <c r="P1201" s="439"/>
      <c r="Q1201" s="439"/>
      <c r="R1201" s="446"/>
      <c r="S1201" s="443"/>
      <c r="T1201" s="439"/>
      <c r="U1201" s="439"/>
      <c r="V1201" s="439"/>
      <c r="W1201" s="439"/>
      <c r="X1201" s="439"/>
      <c r="Y1201" s="439"/>
      <c r="Z1201" s="439"/>
      <c r="AA1201" s="439"/>
      <c r="AB1201" s="439"/>
      <c r="AC1201" s="439"/>
      <c r="AD1201" s="446"/>
      <c r="AE1201" s="443"/>
      <c r="AF1201" s="439"/>
      <c r="AG1201" s="439"/>
      <c r="AH1201" s="439"/>
      <c r="AI1201" s="439"/>
      <c r="AJ1201" s="439"/>
      <c r="AK1201" s="439"/>
      <c r="AL1201" s="439"/>
      <c r="AM1201" s="439"/>
      <c r="AN1201" s="439"/>
      <c r="AO1201" s="439"/>
      <c r="AP1201" s="446"/>
      <c r="AQ1201" s="443"/>
      <c r="AR1201" s="439"/>
      <c r="AS1201" s="439"/>
      <c r="AT1201" s="439"/>
      <c r="AU1201" s="439"/>
      <c r="AV1201" s="439"/>
      <c r="AW1201" s="439"/>
      <c r="AX1201" s="439"/>
      <c r="AY1201" s="439"/>
      <c r="AZ1201" s="439"/>
      <c r="BA1201" s="439"/>
      <c r="BB1201" s="446"/>
      <c r="BC1201" s="443"/>
      <c r="BD1201" s="439"/>
      <c r="BE1201" s="439"/>
      <c r="BF1201" s="439"/>
      <c r="BG1201" s="439"/>
      <c r="BH1201" s="439"/>
      <c r="BI1201" s="439"/>
      <c r="BJ1201" s="439"/>
      <c r="BK1201" s="439"/>
      <c r="BL1201" s="439"/>
      <c r="BM1201" s="439"/>
      <c r="BN1201" s="446"/>
      <c r="BO1201" s="443"/>
      <c r="BP1201" s="439"/>
      <c r="BQ1201" s="439"/>
      <c r="BR1201" s="439"/>
      <c r="BS1201" s="439"/>
      <c r="BT1201" s="437"/>
      <c r="BU1201" s="437"/>
      <c r="BV1201" s="437"/>
      <c r="BW1201" s="437"/>
      <c r="BX1201" s="437"/>
      <c r="BY1201" s="437"/>
      <c r="BZ1201" s="438"/>
      <c r="CA1201" s="436"/>
      <c r="CB1201" s="437"/>
      <c r="CC1201" s="437"/>
      <c r="CD1201" s="437"/>
      <c r="CE1201" s="437"/>
      <c r="CF1201" s="437"/>
      <c r="CG1201" s="437"/>
      <c r="CH1201" s="437"/>
      <c r="CI1201" s="437"/>
      <c r="CJ1201" s="437"/>
      <c r="CK1201" s="437"/>
      <c r="CL1201" s="438"/>
    </row>
    <row r="1202" spans="1:90" x14ac:dyDescent="0.3">
      <c r="A1202" s="610"/>
      <c r="B1202" s="333"/>
      <c r="C1202" s="476" t="s">
        <v>259</v>
      </c>
      <c r="D1202" s="437"/>
      <c r="E1202" s="439" t="s">
        <v>566</v>
      </c>
      <c r="F1202" s="448"/>
      <c r="G1202" s="443"/>
      <c r="H1202" s="439"/>
      <c r="I1202" s="439"/>
      <c r="J1202" s="439"/>
      <c r="K1202" s="439"/>
      <c r="L1202" s="439"/>
      <c r="M1202" s="439"/>
      <c r="N1202" s="439"/>
      <c r="O1202" s="439"/>
      <c r="P1202" s="439"/>
      <c r="Q1202" s="439"/>
      <c r="R1202" s="446"/>
      <c r="S1202" s="443"/>
      <c r="T1202" s="439"/>
      <c r="U1202" s="439"/>
      <c r="V1202" s="439"/>
      <c r="W1202" s="439"/>
      <c r="X1202" s="439"/>
      <c r="Y1202" s="439"/>
      <c r="Z1202" s="439"/>
      <c r="AA1202" s="439"/>
      <c r="AB1202" s="439"/>
      <c r="AC1202" s="439"/>
      <c r="AD1202" s="446"/>
      <c r="AE1202" s="443"/>
      <c r="AF1202" s="439"/>
      <c r="AG1202" s="439"/>
      <c r="AH1202" s="439"/>
      <c r="AI1202" s="439"/>
      <c r="AJ1202" s="439"/>
      <c r="AK1202" s="439"/>
      <c r="AL1202" s="439"/>
      <c r="AM1202" s="439"/>
      <c r="AN1202" s="439"/>
      <c r="AO1202" s="439"/>
      <c r="AP1202" s="446"/>
      <c r="AQ1202" s="443"/>
      <c r="AR1202" s="439"/>
      <c r="AS1202" s="439"/>
      <c r="AT1202" s="439"/>
      <c r="AU1202" s="439"/>
      <c r="AV1202" s="439"/>
      <c r="AW1202" s="439"/>
      <c r="AX1202" s="439"/>
      <c r="AY1202" s="439"/>
      <c r="AZ1202" s="439"/>
      <c r="BA1202" s="439"/>
      <c r="BB1202" s="446"/>
      <c r="BC1202" s="443"/>
      <c r="BD1202" s="439"/>
      <c r="BE1202" s="439"/>
      <c r="BF1202" s="439"/>
      <c r="BG1202" s="439"/>
      <c r="BH1202" s="439"/>
      <c r="BI1202" s="439"/>
      <c r="BJ1202" s="439"/>
      <c r="BK1202" s="439"/>
      <c r="BL1202" s="439"/>
      <c r="BM1202" s="439"/>
      <c r="BN1202" s="446"/>
      <c r="BO1202" s="443"/>
      <c r="BP1202" s="439"/>
      <c r="BQ1202" s="439"/>
      <c r="BR1202" s="439"/>
      <c r="BS1202" s="439"/>
      <c r="BT1202" s="437"/>
      <c r="BU1202" s="437"/>
      <c r="BV1202" s="437"/>
      <c r="BW1202" s="437"/>
      <c r="BX1202" s="437"/>
      <c r="BY1202" s="437"/>
      <c r="BZ1202" s="438"/>
      <c r="CA1202" s="436"/>
      <c r="CB1202" s="437"/>
      <c r="CC1202" s="437"/>
      <c r="CD1202" s="437"/>
      <c r="CE1202" s="437"/>
      <c r="CF1202" s="437"/>
      <c r="CG1202" s="437"/>
      <c r="CH1202" s="437"/>
      <c r="CI1202" s="437"/>
      <c r="CJ1202" s="437"/>
      <c r="CK1202" s="437"/>
      <c r="CL1202" s="438"/>
    </row>
    <row r="1203" spans="1:90" x14ac:dyDescent="0.3">
      <c r="A1203" s="610"/>
      <c r="B1203" s="333"/>
      <c r="C1203" s="476" t="s">
        <v>574</v>
      </c>
      <c r="D1203" s="437"/>
      <c r="E1203" s="439" t="s">
        <v>106</v>
      </c>
      <c r="F1203" s="445">
        <v>344850</v>
      </c>
      <c r="G1203" s="442"/>
      <c r="H1203" s="440"/>
      <c r="I1203" s="440"/>
      <c r="J1203" s="440"/>
      <c r="K1203" s="440"/>
      <c r="L1203" s="440"/>
      <c r="M1203" s="440"/>
      <c r="N1203" s="440"/>
      <c r="O1203" s="440"/>
      <c r="P1203" s="440"/>
      <c r="Q1203" s="440"/>
      <c r="R1203" s="441"/>
      <c r="S1203" s="442"/>
      <c r="T1203" s="440"/>
      <c r="U1203" s="439"/>
      <c r="V1203" s="439"/>
      <c r="W1203" s="439"/>
      <c r="X1203" s="439"/>
      <c r="Y1203" s="439"/>
      <c r="Z1203" s="439"/>
      <c r="AA1203" s="439"/>
      <c r="AB1203" s="439"/>
      <c r="AC1203" s="439"/>
      <c r="AD1203" s="446"/>
      <c r="AE1203" s="443"/>
      <c r="AF1203" s="439"/>
      <c r="AG1203" s="439"/>
      <c r="AH1203" s="439"/>
      <c r="AI1203" s="439"/>
      <c r="AJ1203" s="439"/>
      <c r="AK1203" s="439"/>
      <c r="AL1203" s="439"/>
      <c r="AM1203" s="439"/>
      <c r="AN1203" s="439"/>
      <c r="AO1203" s="439"/>
      <c r="AP1203" s="446"/>
      <c r="AQ1203" s="443"/>
      <c r="AR1203" s="439"/>
      <c r="AS1203" s="439"/>
      <c r="AT1203" s="439"/>
      <c r="AU1203" s="439"/>
      <c r="AV1203" s="439"/>
      <c r="AW1203" s="439"/>
      <c r="AX1203" s="439"/>
      <c r="AY1203" s="439"/>
      <c r="AZ1203" s="439"/>
      <c r="BA1203" s="439"/>
      <c r="BB1203" s="446"/>
      <c r="BC1203" s="443"/>
      <c r="BD1203" s="439"/>
      <c r="BE1203" s="439"/>
      <c r="BF1203" s="439"/>
      <c r="BG1203" s="439"/>
      <c r="BH1203" s="439"/>
      <c r="BI1203" s="439"/>
      <c r="BJ1203" s="439"/>
      <c r="BK1203" s="439"/>
      <c r="BL1203" s="439"/>
      <c r="BM1203" s="439"/>
      <c r="BN1203" s="446"/>
      <c r="BO1203" s="443"/>
      <c r="BP1203" s="439"/>
      <c r="BQ1203" s="439"/>
      <c r="BR1203" s="439"/>
      <c r="BS1203" s="439"/>
      <c r="BT1203" s="437"/>
      <c r="BU1203" s="437"/>
      <c r="BV1203" s="437"/>
      <c r="BW1203" s="437"/>
      <c r="BX1203" s="437"/>
      <c r="BY1203" s="437"/>
      <c r="BZ1203" s="438"/>
      <c r="CA1203" s="436"/>
      <c r="CB1203" s="437"/>
      <c r="CC1203" s="437"/>
      <c r="CD1203" s="437"/>
      <c r="CE1203" s="437"/>
      <c r="CF1203" s="437"/>
      <c r="CG1203" s="437"/>
      <c r="CH1203" s="437"/>
      <c r="CI1203" s="437"/>
      <c r="CJ1203" s="437"/>
      <c r="CK1203" s="437"/>
      <c r="CL1203" s="438"/>
    </row>
    <row r="1204" spans="1:90" x14ac:dyDescent="0.3">
      <c r="A1204" s="610"/>
      <c r="B1204" s="333"/>
      <c r="C1204" s="478">
        <v>770125571</v>
      </c>
      <c r="D1204" s="437"/>
      <c r="E1204" s="439" t="s">
        <v>198</v>
      </c>
      <c r="F1204" s="445"/>
      <c r="G1204" s="443"/>
      <c r="H1204" s="439"/>
      <c r="I1204" s="439"/>
      <c r="J1204" s="439"/>
      <c r="K1204" s="439"/>
      <c r="L1204" s="439"/>
      <c r="M1204" s="439"/>
      <c r="N1204" s="439"/>
      <c r="O1204" s="439"/>
      <c r="P1204" s="439"/>
      <c r="Q1204" s="439"/>
      <c r="R1204" s="446"/>
      <c r="S1204" s="443"/>
      <c r="T1204" s="439"/>
      <c r="U1204" s="439"/>
      <c r="V1204" s="439"/>
      <c r="W1204" s="439"/>
      <c r="X1204" s="439"/>
      <c r="Y1204" s="439"/>
      <c r="Z1204" s="439"/>
      <c r="AA1204" s="439"/>
      <c r="AB1204" s="439"/>
      <c r="AC1204" s="439"/>
      <c r="AD1204" s="446"/>
      <c r="AE1204" s="443"/>
      <c r="AF1204" s="439"/>
      <c r="AG1204" s="439"/>
      <c r="AH1204" s="439"/>
      <c r="AI1204" s="439"/>
      <c r="AJ1204" s="439"/>
      <c r="AK1204" s="439"/>
      <c r="AL1204" s="439"/>
      <c r="AM1204" s="439"/>
      <c r="AN1204" s="439"/>
      <c r="AO1204" s="439"/>
      <c r="AP1204" s="446"/>
      <c r="AQ1204" s="443"/>
      <c r="AR1204" s="439"/>
      <c r="AS1204" s="439"/>
      <c r="AT1204" s="439"/>
      <c r="AU1204" s="439"/>
      <c r="AV1204" s="439"/>
      <c r="AW1204" s="439"/>
      <c r="AX1204" s="439"/>
      <c r="AY1204" s="439"/>
      <c r="AZ1204" s="439"/>
      <c r="BA1204" s="439"/>
      <c r="BB1204" s="446"/>
      <c r="BC1204" s="443"/>
      <c r="BD1204" s="439"/>
      <c r="BE1204" s="439"/>
      <c r="BF1204" s="439"/>
      <c r="BG1204" s="439"/>
      <c r="BH1204" s="439"/>
      <c r="BI1204" s="439"/>
      <c r="BJ1204" s="439"/>
      <c r="BK1204" s="439"/>
      <c r="BL1204" s="439"/>
      <c r="BM1204" s="439"/>
      <c r="BN1204" s="446"/>
      <c r="BO1204" s="443"/>
      <c r="BP1204" s="439"/>
      <c r="BQ1204" s="439"/>
      <c r="BR1204" s="439"/>
      <c r="BS1204" s="439"/>
      <c r="BT1204" s="437"/>
      <c r="BU1204" s="437"/>
      <c r="BV1204" s="437"/>
      <c r="BW1204" s="437"/>
      <c r="BX1204" s="437"/>
      <c r="BY1204" s="437"/>
      <c r="BZ1204" s="438"/>
      <c r="CA1204" s="436"/>
      <c r="CB1204" s="437"/>
      <c r="CC1204" s="437"/>
      <c r="CD1204" s="437"/>
      <c r="CE1204" s="437"/>
      <c r="CF1204" s="437"/>
      <c r="CG1204" s="437"/>
      <c r="CH1204" s="437"/>
      <c r="CI1204" s="437"/>
      <c r="CJ1204" s="437"/>
      <c r="CK1204" s="437"/>
      <c r="CL1204" s="438"/>
    </row>
    <row r="1205" spans="1:90" x14ac:dyDescent="0.3">
      <c r="A1205" s="610"/>
      <c r="B1205" s="333"/>
      <c r="C1205" s="477" t="s">
        <v>575</v>
      </c>
      <c r="D1205" s="437"/>
      <c r="E1205" s="439" t="s">
        <v>567</v>
      </c>
      <c r="F1205" s="445"/>
      <c r="G1205" s="443"/>
      <c r="H1205" s="439"/>
      <c r="I1205" s="439"/>
      <c r="J1205" s="439"/>
      <c r="K1205" s="439"/>
      <c r="L1205" s="439"/>
      <c r="M1205" s="439"/>
      <c r="N1205" s="439"/>
      <c r="O1205" s="439"/>
      <c r="P1205" s="439"/>
      <c r="Q1205" s="439"/>
      <c r="R1205" s="446"/>
      <c r="S1205" s="443"/>
      <c r="T1205" s="439"/>
      <c r="U1205" s="439"/>
      <c r="V1205" s="439"/>
      <c r="W1205" s="439"/>
      <c r="X1205" s="439"/>
      <c r="Y1205" s="439"/>
      <c r="Z1205" s="439"/>
      <c r="AA1205" s="439"/>
      <c r="AB1205" s="439"/>
      <c r="AC1205" s="439"/>
      <c r="AD1205" s="446"/>
      <c r="AE1205" s="443"/>
      <c r="AF1205" s="439"/>
      <c r="AG1205" s="439"/>
      <c r="AH1205" s="439"/>
      <c r="AI1205" s="439"/>
      <c r="AJ1205" s="439"/>
      <c r="AK1205" s="439"/>
      <c r="AL1205" s="439"/>
      <c r="AM1205" s="439"/>
      <c r="AN1205" s="439"/>
      <c r="AO1205" s="439"/>
      <c r="AP1205" s="446"/>
      <c r="AQ1205" s="443"/>
      <c r="AR1205" s="439"/>
      <c r="AS1205" s="439"/>
      <c r="AT1205" s="439"/>
      <c r="AU1205" s="439"/>
      <c r="AV1205" s="439"/>
      <c r="AW1205" s="439"/>
      <c r="AX1205" s="439"/>
      <c r="AY1205" s="439"/>
      <c r="AZ1205" s="439"/>
      <c r="BA1205" s="439"/>
      <c r="BB1205" s="446"/>
      <c r="BC1205" s="443"/>
      <c r="BD1205" s="439"/>
      <c r="BE1205" s="439"/>
      <c r="BF1205" s="439"/>
      <c r="BG1205" s="439"/>
      <c r="BH1205" s="439"/>
      <c r="BI1205" s="439"/>
      <c r="BJ1205" s="439"/>
      <c r="BK1205" s="439"/>
      <c r="BL1205" s="439"/>
      <c r="BM1205" s="439"/>
      <c r="BN1205" s="446"/>
      <c r="BO1205" s="443"/>
      <c r="BP1205" s="439"/>
      <c r="BQ1205" s="439"/>
      <c r="BR1205" s="439"/>
      <c r="BS1205" s="439"/>
      <c r="BT1205" s="437"/>
      <c r="BU1205" s="437"/>
      <c r="BV1205" s="437"/>
      <c r="BW1205" s="437"/>
      <c r="BX1205" s="437"/>
      <c r="BY1205" s="437"/>
      <c r="BZ1205" s="438"/>
      <c r="CA1205" s="436"/>
      <c r="CB1205" s="437"/>
      <c r="CC1205" s="437"/>
      <c r="CD1205" s="437"/>
      <c r="CE1205" s="437"/>
      <c r="CF1205" s="437"/>
      <c r="CG1205" s="437"/>
      <c r="CH1205" s="437"/>
      <c r="CI1205" s="437"/>
      <c r="CJ1205" s="437"/>
      <c r="CK1205" s="437"/>
      <c r="CL1205" s="438"/>
    </row>
    <row r="1206" spans="1:90" x14ac:dyDescent="0.3">
      <c r="A1206" s="610"/>
      <c r="B1206" s="333"/>
      <c r="C1206" s="437"/>
      <c r="D1206" s="437" t="s">
        <v>113</v>
      </c>
      <c r="E1206" s="437"/>
      <c r="F1206" s="445"/>
      <c r="G1206" s="443"/>
      <c r="H1206" s="439"/>
      <c r="I1206" s="439"/>
      <c r="J1206" s="439"/>
      <c r="K1206" s="439"/>
      <c r="L1206" s="439"/>
      <c r="M1206" s="439"/>
      <c r="N1206" s="439"/>
      <c r="O1206" s="439"/>
      <c r="P1206" s="439"/>
      <c r="Q1206" s="439"/>
      <c r="R1206" s="446"/>
      <c r="S1206" s="443"/>
      <c r="T1206" s="439"/>
      <c r="U1206" s="439"/>
      <c r="V1206" s="439"/>
      <c r="W1206" s="439"/>
      <c r="X1206" s="439"/>
      <c r="Y1206" s="439"/>
      <c r="Z1206" s="439"/>
      <c r="AA1206" s="439"/>
      <c r="AB1206" s="439"/>
      <c r="AC1206" s="439"/>
      <c r="AD1206" s="446"/>
      <c r="AE1206" s="443"/>
      <c r="AF1206" s="439"/>
      <c r="AG1206" s="439"/>
      <c r="AH1206" s="439"/>
      <c r="AI1206" s="439"/>
      <c r="AJ1206" s="439"/>
      <c r="AK1206" s="439"/>
      <c r="AL1206" s="439"/>
      <c r="AM1206" s="439"/>
      <c r="AN1206" s="439"/>
      <c r="AO1206" s="439"/>
      <c r="AP1206" s="446"/>
      <c r="AQ1206" s="443"/>
      <c r="AR1206" s="439"/>
      <c r="AS1206" s="439"/>
      <c r="AT1206" s="439"/>
      <c r="AU1206" s="439"/>
      <c r="AV1206" s="439"/>
      <c r="AW1206" s="439"/>
      <c r="AX1206" s="439"/>
      <c r="AY1206" s="439"/>
      <c r="AZ1206" s="439"/>
      <c r="BA1206" s="439"/>
      <c r="BB1206" s="446"/>
      <c r="BC1206" s="443"/>
      <c r="BD1206" s="439"/>
      <c r="BE1206" s="439"/>
      <c r="BF1206" s="439"/>
      <c r="BG1206" s="439"/>
      <c r="BH1206" s="439"/>
      <c r="BI1206" s="439"/>
      <c r="BJ1206" s="439"/>
      <c r="BK1206" s="439"/>
      <c r="BL1206" s="439"/>
      <c r="BM1206" s="439"/>
      <c r="BN1206" s="446"/>
      <c r="BO1206" s="443"/>
      <c r="BP1206" s="439"/>
      <c r="BQ1206" s="439"/>
      <c r="BR1206" s="439"/>
      <c r="BS1206" s="439"/>
      <c r="BT1206" s="437"/>
      <c r="BU1206" s="437"/>
      <c r="BV1206" s="437"/>
      <c r="BW1206" s="437"/>
      <c r="BX1206" s="437"/>
      <c r="BY1206" s="437"/>
      <c r="BZ1206" s="438"/>
      <c r="CA1206" s="436"/>
      <c r="CB1206" s="437"/>
      <c r="CC1206" s="437"/>
      <c r="CD1206" s="437"/>
      <c r="CE1206" s="437"/>
      <c r="CF1206" s="437"/>
      <c r="CG1206" s="437"/>
      <c r="CH1206" s="437"/>
      <c r="CI1206" s="437"/>
      <c r="CJ1206" s="437"/>
      <c r="CK1206" s="437"/>
      <c r="CL1206" s="438"/>
    </row>
    <row r="1207" spans="1:90" x14ac:dyDescent="0.3">
      <c r="A1207" s="610"/>
      <c r="B1207" s="333"/>
      <c r="C1207" s="437"/>
      <c r="D1207" s="437"/>
      <c r="E1207" s="439" t="s">
        <v>163</v>
      </c>
      <c r="F1207" s="445">
        <v>12000000</v>
      </c>
      <c r="G1207" s="443"/>
      <c r="H1207" s="439"/>
      <c r="I1207" s="439"/>
      <c r="J1207" s="439"/>
      <c r="K1207" s="439"/>
      <c r="L1207" s="439"/>
      <c r="M1207" s="439"/>
      <c r="N1207" s="439"/>
      <c r="O1207" s="439"/>
      <c r="P1207" s="439"/>
      <c r="Q1207" s="439"/>
      <c r="R1207" s="446"/>
      <c r="S1207" s="443"/>
      <c r="T1207" s="439"/>
      <c r="U1207" s="439"/>
      <c r="V1207" s="451"/>
      <c r="W1207" s="451"/>
      <c r="X1207" s="451"/>
      <c r="Y1207" s="451"/>
      <c r="Z1207" s="451"/>
      <c r="AA1207" s="451"/>
      <c r="AB1207" s="451"/>
      <c r="AC1207" s="451"/>
      <c r="AD1207" s="446"/>
      <c r="AE1207" s="443"/>
      <c r="AF1207" s="439"/>
      <c r="AG1207" s="439"/>
      <c r="AH1207" s="439"/>
      <c r="AI1207" s="439"/>
      <c r="AJ1207" s="439"/>
      <c r="AK1207" s="439"/>
      <c r="AL1207" s="439"/>
      <c r="AM1207" s="439"/>
      <c r="AN1207" s="439"/>
      <c r="AO1207" s="439"/>
      <c r="AP1207" s="446"/>
      <c r="AQ1207" s="443"/>
      <c r="AR1207" s="439"/>
      <c r="AS1207" s="439"/>
      <c r="AT1207" s="439"/>
      <c r="AU1207" s="439"/>
      <c r="AV1207" s="439"/>
      <c r="AW1207" s="439"/>
      <c r="AX1207" s="439"/>
      <c r="AY1207" s="439"/>
      <c r="AZ1207" s="439"/>
      <c r="BA1207" s="439"/>
      <c r="BB1207" s="446"/>
      <c r="BC1207" s="443"/>
      <c r="BD1207" s="439"/>
      <c r="BE1207" s="439"/>
      <c r="BF1207" s="439"/>
      <c r="BG1207" s="439"/>
      <c r="BH1207" s="439"/>
      <c r="BI1207" s="439"/>
      <c r="BJ1207" s="439"/>
      <c r="BK1207" s="439"/>
      <c r="BL1207" s="439"/>
      <c r="BM1207" s="439"/>
      <c r="BN1207" s="446"/>
      <c r="BO1207" s="443"/>
      <c r="BP1207" s="439"/>
      <c r="BQ1207" s="439"/>
      <c r="BR1207" s="439"/>
      <c r="BS1207" s="439"/>
      <c r="BT1207" s="437"/>
      <c r="BU1207" s="437"/>
      <c r="BV1207" s="437"/>
      <c r="BW1207" s="437"/>
      <c r="BX1207" s="437"/>
      <c r="BY1207" s="437"/>
      <c r="BZ1207" s="438"/>
      <c r="CA1207" s="436"/>
      <c r="CB1207" s="437"/>
      <c r="CC1207" s="437"/>
      <c r="CD1207" s="437"/>
      <c r="CE1207" s="437"/>
      <c r="CF1207" s="437"/>
      <c r="CG1207" s="437"/>
      <c r="CH1207" s="437"/>
      <c r="CI1207" s="437"/>
      <c r="CJ1207" s="437"/>
      <c r="CK1207" s="437"/>
      <c r="CL1207" s="438"/>
    </row>
    <row r="1208" spans="1:90" ht="15" thickBot="1" x14ac:dyDescent="0.35">
      <c r="A1208" s="611"/>
      <c r="B1208" s="307"/>
      <c r="C1208" s="434"/>
      <c r="D1208" s="434"/>
      <c r="E1208" s="447" t="s">
        <v>160</v>
      </c>
      <c r="F1208" s="450">
        <v>12344850</v>
      </c>
      <c r="G1208" s="460"/>
      <c r="H1208" s="458"/>
      <c r="I1208" s="458"/>
      <c r="J1208" s="458"/>
      <c r="K1208" s="458"/>
      <c r="L1208" s="458"/>
      <c r="M1208" s="458"/>
      <c r="N1208" s="458"/>
      <c r="O1208" s="458"/>
      <c r="P1208" s="458"/>
      <c r="Q1208" s="458"/>
      <c r="R1208" s="459"/>
      <c r="S1208" s="460"/>
      <c r="T1208" s="458"/>
      <c r="U1208" s="458"/>
      <c r="V1208" s="458"/>
      <c r="W1208" s="458"/>
      <c r="X1208" s="458"/>
      <c r="Y1208" s="458"/>
      <c r="Z1208" s="458"/>
      <c r="AA1208" s="458"/>
      <c r="AB1208" s="458"/>
      <c r="AC1208" s="458"/>
      <c r="AD1208" s="459"/>
      <c r="AE1208" s="460"/>
      <c r="AF1208" s="458"/>
      <c r="AG1208" s="458"/>
      <c r="AH1208" s="458"/>
      <c r="AI1208" s="458"/>
      <c r="AJ1208" s="458"/>
      <c r="AK1208" s="458"/>
      <c r="AL1208" s="458"/>
      <c r="AM1208" s="458"/>
      <c r="AN1208" s="458"/>
      <c r="AO1208" s="458"/>
      <c r="AP1208" s="459"/>
      <c r="AQ1208" s="460"/>
      <c r="AR1208" s="458"/>
      <c r="AS1208" s="458"/>
      <c r="AT1208" s="458"/>
      <c r="AU1208" s="458"/>
      <c r="AV1208" s="458"/>
      <c r="AW1208" s="458"/>
      <c r="AX1208" s="458"/>
      <c r="AY1208" s="458"/>
      <c r="AZ1208" s="458"/>
      <c r="BA1208" s="458"/>
      <c r="BB1208" s="459"/>
      <c r="BC1208" s="460"/>
      <c r="BD1208" s="458"/>
      <c r="BE1208" s="458"/>
      <c r="BF1208" s="458"/>
      <c r="BG1208" s="458"/>
      <c r="BH1208" s="458"/>
      <c r="BI1208" s="458"/>
      <c r="BJ1208" s="458"/>
      <c r="BK1208" s="458"/>
      <c r="BL1208" s="458"/>
      <c r="BM1208" s="458"/>
      <c r="BN1208" s="459"/>
      <c r="BO1208" s="460"/>
      <c r="BP1208" s="458"/>
      <c r="BQ1208" s="458"/>
      <c r="BR1208" s="458"/>
      <c r="BS1208" s="458"/>
      <c r="BT1208" s="434"/>
      <c r="BU1208" s="434"/>
      <c r="BV1208" s="434"/>
      <c r="BW1208" s="434"/>
      <c r="BX1208" s="434"/>
      <c r="BY1208" s="434"/>
      <c r="BZ1208" s="435"/>
      <c r="CA1208" s="433"/>
      <c r="CB1208" s="434"/>
      <c r="CC1208" s="434"/>
      <c r="CD1208" s="434"/>
      <c r="CE1208" s="434"/>
      <c r="CF1208" s="434"/>
      <c r="CG1208" s="434"/>
      <c r="CH1208" s="434"/>
      <c r="CI1208" s="434"/>
      <c r="CJ1208" s="434"/>
      <c r="CK1208" s="434"/>
      <c r="CL1208" s="435"/>
    </row>
    <row r="1209" spans="1:90" x14ac:dyDescent="0.3">
      <c r="B1209" s="480"/>
      <c r="C1209" s="479"/>
      <c r="D1209" s="480"/>
      <c r="E1209" s="480"/>
      <c r="F1209" s="494" t="s">
        <v>153</v>
      </c>
      <c r="G1209" s="598">
        <v>2021</v>
      </c>
      <c r="H1209" s="599"/>
      <c r="I1209" s="599"/>
      <c r="J1209" s="599"/>
      <c r="K1209" s="599"/>
      <c r="L1209" s="599"/>
      <c r="M1209" s="599"/>
      <c r="N1209" s="599"/>
      <c r="O1209" s="599"/>
      <c r="P1209" s="599"/>
      <c r="Q1209" s="599"/>
      <c r="R1209" s="600"/>
      <c r="S1209" s="598">
        <v>2022</v>
      </c>
      <c r="T1209" s="599"/>
      <c r="U1209" s="599"/>
      <c r="V1209" s="599"/>
      <c r="W1209" s="599"/>
      <c r="X1209" s="599"/>
      <c r="Y1209" s="599"/>
      <c r="Z1209" s="599"/>
      <c r="AA1209" s="599"/>
      <c r="AB1209" s="599"/>
      <c r="AC1209" s="599"/>
      <c r="AD1209" s="600"/>
      <c r="AE1209" s="598">
        <v>2023</v>
      </c>
      <c r="AF1209" s="599"/>
      <c r="AG1209" s="599"/>
      <c r="AH1209" s="599"/>
      <c r="AI1209" s="599"/>
      <c r="AJ1209" s="599"/>
      <c r="AK1209" s="599"/>
      <c r="AL1209" s="599"/>
      <c r="AM1209" s="599"/>
      <c r="AN1209" s="599"/>
      <c r="AO1209" s="599"/>
      <c r="AP1209" s="600"/>
      <c r="AQ1209" s="598">
        <v>2024</v>
      </c>
      <c r="AR1209" s="599"/>
      <c r="AS1209" s="599"/>
      <c r="AT1209" s="599"/>
      <c r="AU1209" s="599"/>
      <c r="AV1209" s="599"/>
      <c r="AW1209" s="599"/>
      <c r="AX1209" s="599"/>
      <c r="AY1209" s="599"/>
      <c r="AZ1209" s="599"/>
      <c r="BA1209" s="599"/>
      <c r="BB1209" s="600"/>
      <c r="BC1209" s="598">
        <v>2025</v>
      </c>
      <c r="BD1209" s="599"/>
      <c r="BE1209" s="599"/>
      <c r="BF1209" s="599"/>
      <c r="BG1209" s="599"/>
      <c r="BH1209" s="599"/>
      <c r="BI1209" s="599"/>
      <c r="BJ1209" s="599"/>
      <c r="BK1209" s="599"/>
      <c r="BL1209" s="599"/>
      <c r="BM1209" s="599"/>
      <c r="BN1209" s="600"/>
      <c r="BO1209" s="598">
        <v>2026</v>
      </c>
      <c r="BP1209" s="599"/>
      <c r="BQ1209" s="599"/>
      <c r="BR1209" s="599"/>
      <c r="BS1209" s="599"/>
      <c r="BT1209" s="599"/>
      <c r="BU1209" s="599"/>
      <c r="BV1209" s="599"/>
      <c r="BW1209" s="599"/>
      <c r="BX1209" s="599"/>
      <c r="BY1209" s="599"/>
      <c r="BZ1209" s="600"/>
      <c r="CA1209" s="598">
        <v>2027</v>
      </c>
      <c r="CB1209" s="599"/>
      <c r="CC1209" s="599"/>
      <c r="CD1209" s="599"/>
      <c r="CE1209" s="599"/>
      <c r="CF1209" s="599"/>
      <c r="CG1209" s="599"/>
      <c r="CH1209" s="599"/>
      <c r="CI1209" s="599"/>
      <c r="CJ1209" s="599"/>
      <c r="CK1209" s="599"/>
      <c r="CL1209" s="600"/>
    </row>
    <row r="1210" spans="1:90" ht="15" thickBot="1" x14ac:dyDescent="0.35">
      <c r="B1210" s="480"/>
      <c r="C1210" s="480" t="s">
        <v>154</v>
      </c>
      <c r="D1210" s="480"/>
      <c r="E1210" s="480"/>
      <c r="F1210" s="495"/>
      <c r="G1210" s="487">
        <v>1</v>
      </c>
      <c r="H1210" s="488">
        <v>2</v>
      </c>
      <c r="I1210" s="488">
        <v>3</v>
      </c>
      <c r="J1210" s="488">
        <v>4</v>
      </c>
      <c r="K1210" s="488">
        <v>5</v>
      </c>
      <c r="L1210" s="488">
        <v>6</v>
      </c>
      <c r="M1210" s="488">
        <v>7</v>
      </c>
      <c r="N1210" s="488">
        <v>8</v>
      </c>
      <c r="O1210" s="488">
        <v>9</v>
      </c>
      <c r="P1210" s="488">
        <v>10</v>
      </c>
      <c r="Q1210" s="488">
        <v>11</v>
      </c>
      <c r="R1210" s="489">
        <v>12</v>
      </c>
      <c r="S1210" s="487">
        <v>1</v>
      </c>
      <c r="T1210" s="488">
        <v>2</v>
      </c>
      <c r="U1210" s="488">
        <v>3</v>
      </c>
      <c r="V1210" s="488">
        <v>4</v>
      </c>
      <c r="W1210" s="488">
        <v>5</v>
      </c>
      <c r="X1210" s="488">
        <v>6</v>
      </c>
      <c r="Y1210" s="488">
        <v>7</v>
      </c>
      <c r="Z1210" s="488">
        <v>8</v>
      </c>
      <c r="AA1210" s="488">
        <v>9</v>
      </c>
      <c r="AB1210" s="488">
        <v>10</v>
      </c>
      <c r="AC1210" s="488">
        <v>11</v>
      </c>
      <c r="AD1210" s="489">
        <v>12</v>
      </c>
      <c r="AE1210" s="487">
        <v>1</v>
      </c>
      <c r="AF1210" s="488">
        <v>2</v>
      </c>
      <c r="AG1210" s="488">
        <v>3</v>
      </c>
      <c r="AH1210" s="488">
        <v>4</v>
      </c>
      <c r="AI1210" s="488">
        <v>5</v>
      </c>
      <c r="AJ1210" s="488">
        <v>6</v>
      </c>
      <c r="AK1210" s="488">
        <v>7</v>
      </c>
      <c r="AL1210" s="488">
        <v>8</v>
      </c>
      <c r="AM1210" s="488">
        <v>9</v>
      </c>
      <c r="AN1210" s="488">
        <v>10</v>
      </c>
      <c r="AO1210" s="488">
        <v>11</v>
      </c>
      <c r="AP1210" s="489">
        <v>12</v>
      </c>
      <c r="AQ1210" s="487">
        <v>1</v>
      </c>
      <c r="AR1210" s="488">
        <v>2</v>
      </c>
      <c r="AS1210" s="488">
        <v>3</v>
      </c>
      <c r="AT1210" s="488">
        <v>4</v>
      </c>
      <c r="AU1210" s="488">
        <v>5</v>
      </c>
      <c r="AV1210" s="488">
        <v>6</v>
      </c>
      <c r="AW1210" s="488">
        <v>7</v>
      </c>
      <c r="AX1210" s="488">
        <v>8</v>
      </c>
      <c r="AY1210" s="488">
        <v>9</v>
      </c>
      <c r="AZ1210" s="488">
        <v>10</v>
      </c>
      <c r="BA1210" s="488">
        <v>11</v>
      </c>
      <c r="BB1210" s="489">
        <v>12</v>
      </c>
      <c r="BC1210" s="487">
        <v>1</v>
      </c>
      <c r="BD1210" s="488">
        <v>2</v>
      </c>
      <c r="BE1210" s="488">
        <v>3</v>
      </c>
      <c r="BF1210" s="488">
        <v>4</v>
      </c>
      <c r="BG1210" s="488">
        <v>5</v>
      </c>
      <c r="BH1210" s="488">
        <v>6</v>
      </c>
      <c r="BI1210" s="488">
        <v>7</v>
      </c>
      <c r="BJ1210" s="488">
        <v>8</v>
      </c>
      <c r="BK1210" s="488">
        <v>9</v>
      </c>
      <c r="BL1210" s="488">
        <v>10</v>
      </c>
      <c r="BM1210" s="488">
        <v>11</v>
      </c>
      <c r="BN1210" s="489">
        <v>12</v>
      </c>
      <c r="BO1210" s="487">
        <v>1</v>
      </c>
      <c r="BP1210" s="488">
        <v>2</v>
      </c>
      <c r="BQ1210" s="488">
        <v>3</v>
      </c>
      <c r="BR1210" s="488">
        <v>4</v>
      </c>
      <c r="BS1210" s="488">
        <v>5</v>
      </c>
      <c r="BT1210" s="488">
        <v>6</v>
      </c>
      <c r="BU1210" s="488">
        <v>7</v>
      </c>
      <c r="BV1210" s="488">
        <v>8</v>
      </c>
      <c r="BW1210" s="488">
        <v>9</v>
      </c>
      <c r="BX1210" s="488">
        <v>10</v>
      </c>
      <c r="BY1210" s="488">
        <v>11</v>
      </c>
      <c r="BZ1210" s="489">
        <v>12</v>
      </c>
      <c r="CA1210" s="487">
        <v>1</v>
      </c>
      <c r="CB1210" s="488">
        <v>2</v>
      </c>
      <c r="CC1210" s="488">
        <v>3</v>
      </c>
      <c r="CD1210" s="488">
        <v>4</v>
      </c>
      <c r="CE1210" s="488">
        <v>5</v>
      </c>
      <c r="CF1210" s="488">
        <v>6</v>
      </c>
      <c r="CG1210" s="488">
        <v>7</v>
      </c>
      <c r="CH1210" s="488">
        <v>8</v>
      </c>
      <c r="CI1210" s="488">
        <v>9</v>
      </c>
      <c r="CJ1210" s="488">
        <v>10</v>
      </c>
      <c r="CK1210" s="488">
        <v>11</v>
      </c>
      <c r="CL1210" s="489">
        <v>12</v>
      </c>
    </row>
    <row r="1211" spans="1:90" ht="28.8" x14ac:dyDescent="0.3">
      <c r="A1211" s="609" t="s">
        <v>465</v>
      </c>
      <c r="B1211" s="526">
        <v>275</v>
      </c>
      <c r="C1211" s="525" t="s">
        <v>578</v>
      </c>
      <c r="D1211" s="482" t="s">
        <v>112</v>
      </c>
      <c r="E1211" s="482"/>
      <c r="F1211" s="494"/>
      <c r="G1211" s="481"/>
      <c r="H1211" s="482"/>
      <c r="I1211" s="482"/>
      <c r="J1211" s="482"/>
      <c r="K1211" s="482"/>
      <c r="L1211" s="482"/>
      <c r="M1211" s="482"/>
      <c r="N1211" s="482"/>
      <c r="O1211" s="482"/>
      <c r="P1211" s="482"/>
      <c r="Q1211" s="482"/>
      <c r="R1211" s="483"/>
      <c r="S1211" s="481"/>
      <c r="T1211" s="482"/>
      <c r="U1211" s="482"/>
      <c r="V1211" s="482"/>
      <c r="W1211" s="482"/>
      <c r="X1211" s="482"/>
      <c r="Y1211" s="482"/>
      <c r="Z1211" s="482"/>
      <c r="AA1211" s="482"/>
      <c r="AB1211" s="482"/>
      <c r="AC1211" s="482"/>
      <c r="AD1211" s="483"/>
      <c r="AE1211" s="481"/>
      <c r="AF1211" s="482"/>
      <c r="AG1211" s="482"/>
      <c r="AH1211" s="482"/>
      <c r="AI1211" s="482"/>
      <c r="AJ1211" s="482"/>
      <c r="AK1211" s="482"/>
      <c r="AL1211" s="482"/>
      <c r="AM1211" s="482"/>
      <c r="AN1211" s="482"/>
      <c r="AO1211" s="482"/>
      <c r="AP1211" s="483"/>
      <c r="AQ1211" s="481"/>
      <c r="AR1211" s="482"/>
      <c r="AS1211" s="482"/>
      <c r="AT1211" s="482"/>
      <c r="AU1211" s="482"/>
      <c r="AV1211" s="482"/>
      <c r="AW1211" s="482"/>
      <c r="AX1211" s="482"/>
      <c r="AY1211" s="482"/>
      <c r="AZ1211" s="482"/>
      <c r="BA1211" s="482"/>
      <c r="BB1211" s="483"/>
      <c r="BC1211" s="481"/>
      <c r="BD1211" s="482"/>
      <c r="BE1211" s="482"/>
      <c r="BF1211" s="482"/>
      <c r="BG1211" s="482"/>
      <c r="BH1211" s="482"/>
      <c r="BI1211" s="482"/>
      <c r="BJ1211" s="482"/>
      <c r="BK1211" s="482"/>
      <c r="BL1211" s="482"/>
      <c r="BM1211" s="482"/>
      <c r="BN1211" s="483"/>
      <c r="BO1211" s="481"/>
      <c r="BP1211" s="482"/>
      <c r="BQ1211" s="482"/>
      <c r="BR1211" s="482"/>
      <c r="BS1211" s="482"/>
      <c r="BT1211" s="482"/>
      <c r="BU1211" s="482"/>
      <c r="BV1211" s="482"/>
      <c r="BW1211" s="482"/>
      <c r="BX1211" s="482"/>
      <c r="BY1211" s="482"/>
      <c r="BZ1211" s="483"/>
      <c r="CA1211" s="481"/>
      <c r="CB1211" s="482"/>
      <c r="CC1211" s="482"/>
      <c r="CD1211" s="482"/>
      <c r="CE1211" s="482"/>
      <c r="CF1211" s="482"/>
      <c r="CG1211" s="482"/>
      <c r="CH1211" s="482"/>
      <c r="CI1211" s="482"/>
      <c r="CJ1211" s="482"/>
      <c r="CK1211" s="482"/>
      <c r="CL1211" s="483"/>
    </row>
    <row r="1212" spans="1:90" x14ac:dyDescent="0.3">
      <c r="A1212" s="610"/>
      <c r="B1212" s="333"/>
      <c r="C1212" s="488"/>
      <c r="D1212" s="488"/>
      <c r="E1212" s="514" t="s">
        <v>579</v>
      </c>
      <c r="F1212" s="495">
        <v>300000</v>
      </c>
      <c r="G1212" s="487"/>
      <c r="H1212" s="488"/>
      <c r="I1212" s="488"/>
      <c r="J1212" s="488"/>
      <c r="K1212" s="491"/>
      <c r="L1212" s="491"/>
      <c r="M1212" s="491"/>
      <c r="N1212" s="491"/>
      <c r="O1212" s="491"/>
      <c r="P1212" s="491"/>
      <c r="Q1212" s="491"/>
      <c r="R1212" s="492"/>
      <c r="S1212" s="493"/>
      <c r="T1212" s="491"/>
      <c r="U1212" s="491"/>
      <c r="V1212" s="491"/>
      <c r="W1212" s="491"/>
      <c r="X1212" s="491"/>
      <c r="Y1212" s="488"/>
      <c r="Z1212" s="488"/>
      <c r="AA1212" s="488"/>
      <c r="AB1212" s="488"/>
      <c r="AC1212" s="488"/>
      <c r="AD1212" s="489"/>
      <c r="AE1212" s="487"/>
      <c r="AF1212" s="488"/>
      <c r="AG1212" s="488"/>
      <c r="AH1212" s="488"/>
      <c r="AI1212" s="488"/>
      <c r="AJ1212" s="488"/>
      <c r="AK1212" s="488"/>
      <c r="AL1212" s="488"/>
      <c r="AM1212" s="488"/>
      <c r="AN1212" s="488"/>
      <c r="AO1212" s="488"/>
      <c r="AP1212" s="489"/>
      <c r="AQ1212" s="487"/>
      <c r="AR1212" s="488"/>
      <c r="AS1212" s="488"/>
      <c r="AT1212" s="488"/>
      <c r="AU1212" s="488"/>
      <c r="AV1212" s="488"/>
      <c r="AW1212" s="488"/>
      <c r="AX1212" s="488"/>
      <c r="AY1212" s="488"/>
      <c r="AZ1212" s="488"/>
      <c r="BA1212" s="488"/>
      <c r="BB1212" s="489"/>
      <c r="BC1212" s="487"/>
      <c r="BD1212" s="488"/>
      <c r="BE1212" s="488"/>
      <c r="BF1212" s="488"/>
      <c r="BG1212" s="488"/>
      <c r="BH1212" s="488"/>
      <c r="BI1212" s="488"/>
      <c r="BJ1212" s="488"/>
      <c r="BK1212" s="488"/>
      <c r="BL1212" s="488"/>
      <c r="BM1212" s="488"/>
      <c r="BN1212" s="489"/>
      <c r="BO1212" s="487"/>
      <c r="BP1212" s="488"/>
      <c r="BQ1212" s="488"/>
      <c r="BR1212" s="488"/>
      <c r="BS1212" s="488"/>
      <c r="BT1212" s="488"/>
      <c r="BU1212" s="488"/>
      <c r="BV1212" s="488"/>
      <c r="BW1212" s="488"/>
      <c r="BX1212" s="488"/>
      <c r="BY1212" s="488"/>
      <c r="BZ1212" s="489"/>
      <c r="CA1212" s="487"/>
      <c r="CB1212" s="488"/>
      <c r="CC1212" s="488"/>
      <c r="CD1212" s="488"/>
      <c r="CE1212" s="488"/>
      <c r="CF1212" s="488"/>
      <c r="CG1212" s="488"/>
      <c r="CH1212" s="488"/>
      <c r="CI1212" s="488"/>
      <c r="CJ1212" s="488"/>
      <c r="CK1212" s="488"/>
      <c r="CL1212" s="489"/>
    </row>
    <row r="1213" spans="1:90" x14ac:dyDescent="0.3">
      <c r="A1213" s="610"/>
      <c r="B1213" s="333"/>
      <c r="C1213" s="488"/>
      <c r="D1213" s="488"/>
      <c r="E1213" s="488" t="s">
        <v>580</v>
      </c>
      <c r="F1213" s="495">
        <v>50000</v>
      </c>
      <c r="G1213" s="487"/>
      <c r="H1213" s="488"/>
      <c r="I1213" s="488"/>
      <c r="J1213" s="488"/>
      <c r="K1213" s="488"/>
      <c r="L1213" s="488"/>
      <c r="M1213" s="488"/>
      <c r="N1213" s="488"/>
      <c r="O1213" s="488"/>
      <c r="P1213" s="488"/>
      <c r="Q1213" s="488"/>
      <c r="R1213" s="489"/>
      <c r="S1213" s="487"/>
      <c r="T1213" s="488"/>
      <c r="U1213" s="488"/>
      <c r="V1213" s="488"/>
      <c r="W1213" s="488"/>
      <c r="X1213" s="488"/>
      <c r="Y1213" s="491"/>
      <c r="Z1213" s="491"/>
      <c r="AA1213" s="491"/>
      <c r="AB1213" s="488"/>
      <c r="AC1213" s="488"/>
      <c r="AD1213" s="489"/>
      <c r="AE1213" s="487"/>
      <c r="AF1213" s="488"/>
      <c r="AG1213" s="488"/>
      <c r="AH1213" s="488"/>
      <c r="AI1213" s="488"/>
      <c r="AJ1213" s="488"/>
      <c r="AK1213" s="488"/>
      <c r="AL1213" s="488"/>
      <c r="AM1213" s="488"/>
      <c r="AN1213" s="488"/>
      <c r="AO1213" s="488"/>
      <c r="AP1213" s="489"/>
      <c r="AQ1213" s="487"/>
      <c r="AR1213" s="488"/>
      <c r="AS1213" s="488"/>
      <c r="AT1213" s="488"/>
      <c r="AU1213" s="488"/>
      <c r="AV1213" s="488"/>
      <c r="AW1213" s="488"/>
      <c r="AX1213" s="488"/>
      <c r="AY1213" s="488"/>
      <c r="AZ1213" s="488"/>
      <c r="BA1213" s="488"/>
      <c r="BB1213" s="489"/>
      <c r="BC1213" s="487"/>
      <c r="BD1213" s="488"/>
      <c r="BE1213" s="488"/>
      <c r="BF1213" s="488"/>
      <c r="BG1213" s="488"/>
      <c r="BH1213" s="488"/>
      <c r="BI1213" s="488"/>
      <c r="BJ1213" s="488"/>
      <c r="BK1213" s="488"/>
      <c r="BL1213" s="488"/>
      <c r="BM1213" s="488"/>
      <c r="BN1213" s="489"/>
      <c r="BO1213" s="487"/>
      <c r="BP1213" s="488"/>
      <c r="BQ1213" s="488"/>
      <c r="BR1213" s="488"/>
      <c r="BS1213" s="488"/>
      <c r="BT1213" s="488"/>
      <c r="BU1213" s="488"/>
      <c r="BV1213" s="488"/>
      <c r="BW1213" s="488"/>
      <c r="BX1213" s="488"/>
      <c r="BY1213" s="488"/>
      <c r="BZ1213" s="489"/>
      <c r="CA1213" s="487"/>
      <c r="CB1213" s="488"/>
      <c r="CC1213" s="488"/>
      <c r="CD1213" s="488"/>
      <c r="CE1213" s="488"/>
      <c r="CF1213" s="488"/>
      <c r="CG1213" s="488"/>
      <c r="CH1213" s="488"/>
      <c r="CI1213" s="488"/>
      <c r="CJ1213" s="488"/>
      <c r="CK1213" s="488"/>
      <c r="CL1213" s="489"/>
    </row>
    <row r="1214" spans="1:90" x14ac:dyDescent="0.3">
      <c r="A1214" s="610"/>
      <c r="B1214" s="333"/>
      <c r="C1214" s="488" t="s">
        <v>259</v>
      </c>
      <c r="D1214" s="488" t="s">
        <v>113</v>
      </c>
      <c r="E1214" s="488"/>
      <c r="F1214" s="495"/>
      <c r="G1214" s="487"/>
      <c r="H1214" s="488"/>
      <c r="I1214" s="488"/>
      <c r="J1214" s="488"/>
      <c r="K1214" s="488"/>
      <c r="L1214" s="488"/>
      <c r="M1214" s="488"/>
      <c r="N1214" s="488"/>
      <c r="O1214" s="488"/>
      <c r="P1214" s="488"/>
      <c r="Q1214" s="488"/>
      <c r="R1214" s="489"/>
      <c r="S1214" s="487"/>
      <c r="T1214" s="488"/>
      <c r="U1214" s="488"/>
      <c r="V1214" s="488"/>
      <c r="W1214" s="488"/>
      <c r="X1214" s="488"/>
      <c r="Y1214" s="488"/>
      <c r="Z1214" s="488"/>
      <c r="AA1214" s="488"/>
      <c r="AB1214" s="488"/>
      <c r="AC1214" s="488"/>
      <c r="AD1214" s="489"/>
      <c r="AE1214" s="487"/>
      <c r="AF1214" s="488"/>
      <c r="AG1214" s="488"/>
      <c r="AH1214" s="488"/>
      <c r="AI1214" s="488"/>
      <c r="AJ1214" s="488"/>
      <c r="AK1214" s="488"/>
      <c r="AL1214" s="488"/>
      <c r="AM1214" s="488"/>
      <c r="AN1214" s="488"/>
      <c r="AO1214" s="488"/>
      <c r="AP1214" s="489"/>
      <c r="AQ1214" s="487"/>
      <c r="AR1214" s="488"/>
      <c r="AS1214" s="488"/>
      <c r="AT1214" s="488"/>
      <c r="AU1214" s="488"/>
      <c r="AV1214" s="488"/>
      <c r="AW1214" s="488"/>
      <c r="AX1214" s="488"/>
      <c r="AY1214" s="488"/>
      <c r="AZ1214" s="488"/>
      <c r="BA1214" s="488"/>
      <c r="BB1214" s="489"/>
      <c r="BC1214" s="487"/>
      <c r="BD1214" s="488"/>
      <c r="BE1214" s="488"/>
      <c r="BF1214" s="488"/>
      <c r="BG1214" s="488"/>
      <c r="BH1214" s="488"/>
      <c r="BI1214" s="488"/>
      <c r="BJ1214" s="488"/>
      <c r="BK1214" s="488"/>
      <c r="BL1214" s="488"/>
      <c r="BM1214" s="488"/>
      <c r="BN1214" s="489"/>
      <c r="BO1214" s="487"/>
      <c r="BP1214" s="488"/>
      <c r="BQ1214" s="488"/>
      <c r="BR1214" s="488"/>
      <c r="BS1214" s="488"/>
      <c r="BT1214" s="488"/>
      <c r="BU1214" s="488"/>
      <c r="BV1214" s="488"/>
      <c r="BW1214" s="488"/>
      <c r="BX1214" s="488"/>
      <c r="BY1214" s="488"/>
      <c r="BZ1214" s="489"/>
      <c r="CA1214" s="487"/>
      <c r="CB1214" s="488"/>
      <c r="CC1214" s="488"/>
      <c r="CD1214" s="488"/>
      <c r="CE1214" s="488"/>
      <c r="CF1214" s="488"/>
      <c r="CG1214" s="488"/>
      <c r="CH1214" s="488"/>
      <c r="CI1214" s="488"/>
      <c r="CJ1214" s="488"/>
      <c r="CK1214" s="488"/>
      <c r="CL1214" s="489"/>
    </row>
    <row r="1215" spans="1:90" x14ac:dyDescent="0.3">
      <c r="A1215" s="610"/>
      <c r="B1215" s="333"/>
      <c r="C1215" s="488" t="s">
        <v>581</v>
      </c>
      <c r="D1215" s="488"/>
      <c r="E1215" s="490" t="s">
        <v>181</v>
      </c>
      <c r="F1215" s="495"/>
      <c r="G1215" s="487"/>
      <c r="H1215" s="488"/>
      <c r="I1215" s="488"/>
      <c r="J1215" s="488"/>
      <c r="K1215" s="488"/>
      <c r="L1215" s="488"/>
      <c r="M1215" s="488"/>
      <c r="N1215" s="488"/>
      <c r="O1215" s="488"/>
      <c r="P1215" s="488"/>
      <c r="Q1215" s="488"/>
      <c r="R1215" s="489"/>
      <c r="S1215" s="487"/>
      <c r="T1215" s="488"/>
      <c r="U1215" s="488"/>
      <c r="V1215" s="488"/>
      <c r="W1215" s="488"/>
      <c r="X1215" s="488"/>
      <c r="Y1215" s="491"/>
      <c r="Z1215" s="491"/>
      <c r="AA1215" s="491"/>
      <c r="AB1215" s="488"/>
      <c r="AC1215" s="488"/>
      <c r="AD1215" s="489"/>
      <c r="AE1215" s="487"/>
      <c r="AF1215" s="488"/>
      <c r="AG1215" s="488"/>
      <c r="AH1215" s="488"/>
      <c r="AI1215" s="488"/>
      <c r="AJ1215" s="488"/>
      <c r="AK1215" s="488"/>
      <c r="AL1215" s="488"/>
      <c r="AM1215" s="488"/>
      <c r="AN1215" s="488"/>
      <c r="AO1215" s="488"/>
      <c r="AP1215" s="489"/>
      <c r="AQ1215" s="487"/>
      <c r="AR1215" s="488"/>
      <c r="AS1215" s="488"/>
      <c r="AT1215" s="488"/>
      <c r="AU1215" s="488"/>
      <c r="AV1215" s="488"/>
      <c r="AW1215" s="488"/>
      <c r="AX1215" s="488"/>
      <c r="AY1215" s="488"/>
      <c r="AZ1215" s="488"/>
      <c r="BA1215" s="488"/>
      <c r="BB1215" s="489"/>
      <c r="BC1215" s="487"/>
      <c r="BD1215" s="488"/>
      <c r="BE1215" s="488"/>
      <c r="BF1215" s="488"/>
      <c r="BG1215" s="488"/>
      <c r="BH1215" s="488"/>
      <c r="BI1215" s="488"/>
      <c r="BJ1215" s="488"/>
      <c r="BK1215" s="488"/>
      <c r="BL1215" s="488"/>
      <c r="BM1215" s="488"/>
      <c r="BN1215" s="489"/>
      <c r="BO1215" s="487"/>
      <c r="BP1215" s="488"/>
      <c r="BQ1215" s="488"/>
      <c r="BR1215" s="488"/>
      <c r="BS1215" s="488"/>
      <c r="BT1215" s="488"/>
      <c r="BU1215" s="488"/>
      <c r="BV1215" s="488"/>
      <c r="BW1215" s="488"/>
      <c r="BX1215" s="488"/>
      <c r="BY1215" s="488"/>
      <c r="BZ1215" s="489"/>
      <c r="CA1215" s="487"/>
      <c r="CB1215" s="488"/>
      <c r="CC1215" s="488"/>
      <c r="CD1215" s="488"/>
      <c r="CE1215" s="488"/>
      <c r="CF1215" s="488"/>
      <c r="CG1215" s="488"/>
      <c r="CH1215" s="488"/>
      <c r="CI1215" s="488"/>
      <c r="CJ1215" s="488"/>
      <c r="CK1215" s="488"/>
      <c r="CL1215" s="489"/>
    </row>
    <row r="1216" spans="1:90" x14ac:dyDescent="0.3">
      <c r="A1216" s="610"/>
      <c r="B1216" s="333"/>
      <c r="C1216" s="490" t="s">
        <v>582</v>
      </c>
      <c r="D1216" s="488"/>
      <c r="E1216" s="490" t="s">
        <v>182</v>
      </c>
      <c r="F1216" s="495"/>
      <c r="G1216" s="487"/>
      <c r="H1216" s="488"/>
      <c r="I1216" s="488"/>
      <c r="J1216" s="488"/>
      <c r="K1216" s="488"/>
      <c r="L1216" s="488"/>
      <c r="M1216" s="488"/>
      <c r="N1216" s="488"/>
      <c r="O1216" s="488"/>
      <c r="P1216" s="488"/>
      <c r="Q1216" s="488"/>
      <c r="R1216" s="489"/>
      <c r="S1216" s="487"/>
      <c r="T1216" s="488"/>
      <c r="U1216" s="488"/>
      <c r="V1216" s="488"/>
      <c r="W1216" s="488"/>
      <c r="X1216" s="488"/>
      <c r="Y1216" s="488"/>
      <c r="Z1216" s="491"/>
      <c r="AA1216" s="491"/>
      <c r="AB1216" s="488"/>
      <c r="AC1216" s="488"/>
      <c r="AD1216" s="489"/>
      <c r="AE1216" s="487"/>
      <c r="AF1216" s="488"/>
      <c r="AG1216" s="488"/>
      <c r="AH1216" s="488"/>
      <c r="AI1216" s="488"/>
      <c r="AJ1216" s="488"/>
      <c r="AK1216" s="488"/>
      <c r="AL1216" s="488"/>
      <c r="AM1216" s="488"/>
      <c r="AN1216" s="488"/>
      <c r="AO1216" s="488"/>
      <c r="AP1216" s="489"/>
      <c r="AQ1216" s="487"/>
      <c r="AR1216" s="488"/>
      <c r="AS1216" s="488"/>
      <c r="AT1216" s="488"/>
      <c r="AU1216" s="488"/>
      <c r="AV1216" s="488"/>
      <c r="AW1216" s="488"/>
      <c r="AX1216" s="488"/>
      <c r="AY1216" s="488"/>
      <c r="AZ1216" s="488"/>
      <c r="BA1216" s="488"/>
      <c r="BB1216" s="489"/>
      <c r="BC1216" s="487"/>
      <c r="BD1216" s="488"/>
      <c r="BE1216" s="488"/>
      <c r="BF1216" s="488"/>
      <c r="BG1216" s="488"/>
      <c r="BH1216" s="488"/>
      <c r="BI1216" s="488"/>
      <c r="BJ1216" s="488"/>
      <c r="BK1216" s="488"/>
      <c r="BL1216" s="488"/>
      <c r="BM1216" s="488"/>
      <c r="BN1216" s="489"/>
      <c r="BO1216" s="487"/>
      <c r="BP1216" s="488"/>
      <c r="BQ1216" s="488"/>
      <c r="BR1216" s="488"/>
      <c r="BS1216" s="488"/>
      <c r="BT1216" s="488"/>
      <c r="BU1216" s="488"/>
      <c r="BV1216" s="488"/>
      <c r="BW1216" s="488"/>
      <c r="BX1216" s="488"/>
      <c r="BY1216" s="488"/>
      <c r="BZ1216" s="489"/>
      <c r="CA1216" s="487"/>
      <c r="CB1216" s="488"/>
      <c r="CC1216" s="488"/>
      <c r="CD1216" s="488"/>
      <c r="CE1216" s="488"/>
      <c r="CF1216" s="488"/>
      <c r="CG1216" s="488"/>
      <c r="CH1216" s="488"/>
      <c r="CI1216" s="488"/>
      <c r="CJ1216" s="488"/>
      <c r="CK1216" s="488"/>
      <c r="CL1216" s="489"/>
    </row>
    <row r="1217" spans="1:90" x14ac:dyDescent="0.3">
      <c r="A1217" s="610"/>
      <c r="B1217" s="333"/>
      <c r="C1217" s="490" t="s">
        <v>583</v>
      </c>
      <c r="D1217" s="488"/>
      <c r="E1217" s="490" t="s">
        <v>584</v>
      </c>
      <c r="F1217" s="495">
        <v>5900000</v>
      </c>
      <c r="G1217" s="487"/>
      <c r="H1217" s="488"/>
      <c r="I1217" s="488"/>
      <c r="J1217" s="488"/>
      <c r="K1217" s="488"/>
      <c r="L1217" s="488"/>
      <c r="M1217" s="488"/>
      <c r="N1217" s="488"/>
      <c r="O1217" s="488"/>
      <c r="P1217" s="488"/>
      <c r="Q1217" s="488"/>
      <c r="R1217" s="489"/>
      <c r="S1217" s="487"/>
      <c r="T1217" s="488"/>
      <c r="U1217" s="488"/>
      <c r="V1217" s="488"/>
      <c r="W1217" s="488"/>
      <c r="X1217" s="488"/>
      <c r="Y1217" s="488"/>
      <c r="Z1217" s="488"/>
      <c r="AA1217" s="488"/>
      <c r="AB1217" s="507"/>
      <c r="AC1217" s="507"/>
      <c r="AD1217" s="508"/>
      <c r="AE1217" s="509"/>
      <c r="AF1217" s="507"/>
      <c r="AG1217" s="507"/>
      <c r="AH1217" s="507"/>
      <c r="AI1217" s="507"/>
      <c r="AJ1217" s="507"/>
      <c r="AK1217" s="507"/>
      <c r="AL1217" s="507"/>
      <c r="AM1217" s="507"/>
      <c r="AN1217" s="507"/>
      <c r="AO1217" s="507"/>
      <c r="AP1217" s="502"/>
      <c r="AQ1217" s="487"/>
      <c r="AR1217" s="488"/>
      <c r="AS1217" s="488"/>
      <c r="AT1217" s="488"/>
      <c r="AU1217" s="488"/>
      <c r="AV1217" s="488"/>
      <c r="AW1217" s="488"/>
      <c r="AX1217" s="488"/>
      <c r="AY1217" s="488"/>
      <c r="AZ1217" s="488"/>
      <c r="BA1217" s="488"/>
      <c r="BB1217" s="489"/>
      <c r="BC1217" s="487"/>
      <c r="BD1217" s="488"/>
      <c r="BE1217" s="488"/>
      <c r="BF1217" s="488"/>
      <c r="BG1217" s="488"/>
      <c r="BH1217" s="488"/>
      <c r="BI1217" s="488"/>
      <c r="BJ1217" s="488"/>
      <c r="BK1217" s="488"/>
      <c r="BL1217" s="488"/>
      <c r="BM1217" s="488"/>
      <c r="BN1217" s="489"/>
      <c r="BO1217" s="487"/>
      <c r="BP1217" s="488"/>
      <c r="BQ1217" s="488"/>
      <c r="BR1217" s="488"/>
      <c r="BS1217" s="488"/>
      <c r="BT1217" s="488"/>
      <c r="BU1217" s="488"/>
      <c r="BV1217" s="488"/>
      <c r="BW1217" s="488"/>
      <c r="BX1217" s="488"/>
      <c r="BY1217" s="488"/>
      <c r="BZ1217" s="489"/>
      <c r="CA1217" s="487"/>
      <c r="CB1217" s="488"/>
      <c r="CC1217" s="488"/>
      <c r="CD1217" s="488"/>
      <c r="CE1217" s="488"/>
      <c r="CF1217" s="488"/>
      <c r="CG1217" s="488"/>
      <c r="CH1217" s="488"/>
      <c r="CI1217" s="488"/>
      <c r="CJ1217" s="488"/>
      <c r="CK1217" s="488"/>
      <c r="CL1217" s="489"/>
    </row>
    <row r="1218" spans="1:90" x14ac:dyDescent="0.3">
      <c r="A1218" s="610"/>
      <c r="B1218" s="333"/>
      <c r="C1218" s="488"/>
      <c r="D1218" s="488"/>
      <c r="E1218" s="506" t="s">
        <v>585</v>
      </c>
      <c r="F1218" s="495">
        <v>750000</v>
      </c>
      <c r="G1218" s="487"/>
      <c r="H1218" s="488"/>
      <c r="I1218" s="488"/>
      <c r="J1218" s="488"/>
      <c r="K1218" s="488"/>
      <c r="L1218" s="488"/>
      <c r="M1218" s="488"/>
      <c r="N1218" s="488"/>
      <c r="O1218" s="488"/>
      <c r="P1218" s="488"/>
      <c r="Q1218" s="488"/>
      <c r="R1218" s="489"/>
      <c r="S1218" s="487"/>
      <c r="T1218" s="488"/>
      <c r="U1218" s="488"/>
      <c r="V1218" s="488"/>
      <c r="W1218" s="488"/>
      <c r="X1218" s="488"/>
      <c r="Y1218" s="488"/>
      <c r="Z1218" s="488"/>
      <c r="AA1218" s="488"/>
      <c r="AB1218" s="488"/>
      <c r="AC1218" s="488"/>
      <c r="AD1218" s="489"/>
      <c r="AE1218" s="487"/>
      <c r="AF1218" s="488"/>
      <c r="AG1218" s="488"/>
      <c r="AH1218" s="488"/>
      <c r="AI1218" s="488"/>
      <c r="AJ1218" s="488"/>
      <c r="AK1218" s="488"/>
      <c r="AL1218" s="488"/>
      <c r="AM1218" s="488"/>
      <c r="AN1218" s="507"/>
      <c r="AO1218" s="507"/>
      <c r="AP1218" s="508"/>
      <c r="AQ1218" s="487"/>
      <c r="AR1218" s="488"/>
      <c r="AS1218" s="488"/>
      <c r="AT1218" s="488"/>
      <c r="AU1218" s="488"/>
      <c r="AV1218" s="488"/>
      <c r="AW1218" s="488"/>
      <c r="AX1218" s="488"/>
      <c r="AY1218" s="488"/>
      <c r="AZ1218" s="488"/>
      <c r="BA1218" s="488"/>
      <c r="BB1218" s="489"/>
      <c r="BC1218" s="487"/>
      <c r="BD1218" s="488"/>
      <c r="BE1218" s="488"/>
      <c r="BF1218" s="488"/>
      <c r="BG1218" s="488"/>
      <c r="BH1218" s="488"/>
      <c r="BI1218" s="488"/>
      <c r="BJ1218" s="488"/>
      <c r="BK1218" s="488"/>
      <c r="BL1218" s="488"/>
      <c r="BM1218" s="488"/>
      <c r="BN1218" s="489"/>
      <c r="BO1218" s="487"/>
      <c r="BP1218" s="488"/>
      <c r="BQ1218" s="488"/>
      <c r="BR1218" s="488"/>
      <c r="BS1218" s="488"/>
      <c r="BT1218" s="488"/>
      <c r="BU1218" s="488"/>
      <c r="BV1218" s="488"/>
      <c r="BW1218" s="488"/>
      <c r="BX1218" s="488"/>
      <c r="BY1218" s="488"/>
      <c r="BZ1218" s="489"/>
      <c r="CA1218" s="487"/>
      <c r="CB1218" s="488"/>
      <c r="CC1218" s="488"/>
      <c r="CD1218" s="488"/>
      <c r="CE1218" s="488"/>
      <c r="CF1218" s="488"/>
      <c r="CG1218" s="488"/>
      <c r="CH1218" s="488"/>
      <c r="CI1218" s="488"/>
      <c r="CJ1218" s="488"/>
      <c r="CK1218" s="488"/>
      <c r="CL1218" s="489"/>
    </row>
    <row r="1219" spans="1:90" x14ac:dyDescent="0.3">
      <c r="A1219" s="610"/>
      <c r="B1219" s="333"/>
      <c r="C1219" s="488"/>
      <c r="D1219" s="488"/>
      <c r="E1219" s="490" t="s">
        <v>187</v>
      </c>
      <c r="F1219" s="495"/>
      <c r="G1219" s="487"/>
      <c r="H1219" s="488"/>
      <c r="I1219" s="488"/>
      <c r="J1219" s="488"/>
      <c r="K1219" s="488"/>
      <c r="L1219" s="488"/>
      <c r="M1219" s="488"/>
      <c r="N1219" s="488"/>
      <c r="O1219" s="488"/>
      <c r="P1219" s="488"/>
      <c r="Q1219" s="488"/>
      <c r="R1219" s="489"/>
      <c r="S1219" s="487"/>
      <c r="T1219" s="488"/>
      <c r="U1219" s="488"/>
      <c r="V1219" s="488"/>
      <c r="W1219" s="488"/>
      <c r="X1219" s="488"/>
      <c r="Y1219" s="488"/>
      <c r="Z1219" s="488"/>
      <c r="AA1219" s="488"/>
      <c r="AB1219" s="488"/>
      <c r="AC1219" s="488"/>
      <c r="AD1219" s="489"/>
      <c r="AE1219" s="487"/>
      <c r="AF1219" s="488"/>
      <c r="AG1219" s="488"/>
      <c r="AH1219" s="488"/>
      <c r="AI1219" s="488"/>
      <c r="AJ1219" s="488"/>
      <c r="AK1219" s="488"/>
      <c r="AL1219" s="488"/>
      <c r="AM1219" s="488"/>
      <c r="AN1219" s="488"/>
      <c r="AO1219" s="488"/>
      <c r="AP1219" s="508"/>
      <c r="AQ1219" s="487"/>
      <c r="AR1219" s="488"/>
      <c r="AS1219" s="488"/>
      <c r="AT1219" s="488"/>
      <c r="AU1219" s="488"/>
      <c r="AV1219" s="488"/>
      <c r="AW1219" s="488"/>
      <c r="AX1219" s="488"/>
      <c r="AY1219" s="488"/>
      <c r="AZ1219" s="488"/>
      <c r="BA1219" s="488"/>
      <c r="BB1219" s="489"/>
      <c r="BC1219" s="487"/>
      <c r="BD1219" s="488"/>
      <c r="BE1219" s="488"/>
      <c r="BF1219" s="488"/>
      <c r="BG1219" s="488"/>
      <c r="BH1219" s="488"/>
      <c r="BI1219" s="488"/>
      <c r="BJ1219" s="488"/>
      <c r="BK1219" s="488"/>
      <c r="BL1219" s="488"/>
      <c r="BM1219" s="488"/>
      <c r="BN1219" s="489"/>
      <c r="BO1219" s="487"/>
      <c r="BP1219" s="488"/>
      <c r="BQ1219" s="488"/>
      <c r="BR1219" s="488"/>
      <c r="BS1219" s="488"/>
      <c r="BT1219" s="488"/>
      <c r="BU1219" s="488"/>
      <c r="BV1219" s="488"/>
      <c r="BW1219" s="488"/>
      <c r="BX1219" s="488"/>
      <c r="BY1219" s="488"/>
      <c r="BZ1219" s="489"/>
      <c r="CA1219" s="487"/>
      <c r="CB1219" s="488"/>
      <c r="CC1219" s="488"/>
      <c r="CD1219" s="488"/>
      <c r="CE1219" s="488"/>
      <c r="CF1219" s="488"/>
      <c r="CG1219" s="488"/>
      <c r="CH1219" s="488"/>
      <c r="CI1219" s="488"/>
      <c r="CJ1219" s="488"/>
      <c r="CK1219" s="488"/>
      <c r="CL1219" s="489"/>
    </row>
    <row r="1220" spans="1:90" ht="15" thickBot="1" x14ac:dyDescent="0.35">
      <c r="A1220" s="611"/>
      <c r="B1220" s="307"/>
      <c r="C1220" s="485"/>
      <c r="D1220" s="485"/>
      <c r="E1220" s="521" t="s">
        <v>160</v>
      </c>
      <c r="F1220" s="498">
        <v>7000000</v>
      </c>
      <c r="G1220" s="484"/>
      <c r="H1220" s="485"/>
      <c r="I1220" s="485"/>
      <c r="J1220" s="485"/>
      <c r="K1220" s="485"/>
      <c r="L1220" s="485"/>
      <c r="M1220" s="485"/>
      <c r="N1220" s="485"/>
      <c r="O1220" s="485"/>
      <c r="P1220" s="485"/>
      <c r="Q1220" s="485"/>
      <c r="R1220" s="486"/>
      <c r="S1220" s="484"/>
      <c r="T1220" s="485"/>
      <c r="U1220" s="485"/>
      <c r="V1220" s="485"/>
      <c r="W1220" s="485"/>
      <c r="X1220" s="485"/>
      <c r="Y1220" s="485"/>
      <c r="Z1220" s="485"/>
      <c r="AA1220" s="485"/>
      <c r="AB1220" s="485"/>
      <c r="AC1220" s="485"/>
      <c r="AD1220" s="486"/>
      <c r="AE1220" s="484"/>
      <c r="AF1220" s="485"/>
      <c r="AG1220" s="485"/>
      <c r="AH1220" s="485"/>
      <c r="AI1220" s="485"/>
      <c r="AJ1220" s="485"/>
      <c r="AK1220" s="485"/>
      <c r="AL1220" s="485"/>
      <c r="AM1220" s="485"/>
      <c r="AN1220" s="485"/>
      <c r="AO1220" s="485"/>
      <c r="AP1220" s="486"/>
      <c r="AQ1220" s="484"/>
      <c r="AR1220" s="485"/>
      <c r="AS1220" s="485"/>
      <c r="AT1220" s="485"/>
      <c r="AU1220" s="485"/>
      <c r="AV1220" s="485"/>
      <c r="AW1220" s="485"/>
      <c r="AX1220" s="485"/>
      <c r="AY1220" s="485"/>
      <c r="AZ1220" s="485"/>
      <c r="BA1220" s="485"/>
      <c r="BB1220" s="486"/>
      <c r="BC1220" s="484"/>
      <c r="BD1220" s="485"/>
      <c r="BE1220" s="485"/>
      <c r="BF1220" s="485"/>
      <c r="BG1220" s="485"/>
      <c r="BH1220" s="485"/>
      <c r="BI1220" s="485"/>
      <c r="BJ1220" s="485"/>
      <c r="BK1220" s="485"/>
      <c r="BL1220" s="485"/>
      <c r="BM1220" s="485"/>
      <c r="BN1220" s="486"/>
      <c r="BO1220" s="484"/>
      <c r="BP1220" s="485"/>
      <c r="BQ1220" s="485"/>
      <c r="BR1220" s="485"/>
      <c r="BS1220" s="485"/>
      <c r="BT1220" s="485"/>
      <c r="BU1220" s="485"/>
      <c r="BV1220" s="485"/>
      <c r="BW1220" s="485"/>
      <c r="BX1220" s="485"/>
      <c r="BY1220" s="485"/>
      <c r="BZ1220" s="486"/>
      <c r="CA1220" s="484"/>
      <c r="CB1220" s="485"/>
      <c r="CC1220" s="485"/>
      <c r="CD1220" s="485"/>
      <c r="CE1220" s="485"/>
      <c r="CF1220" s="485"/>
      <c r="CG1220" s="485"/>
      <c r="CH1220" s="485"/>
      <c r="CI1220" s="485"/>
      <c r="CJ1220" s="485"/>
      <c r="CK1220" s="485"/>
      <c r="CL1220" s="486"/>
    </row>
    <row r="1221" spans="1:90" x14ac:dyDescent="0.3">
      <c r="A1221" s="609" t="s">
        <v>603</v>
      </c>
      <c r="B1221" s="332">
        <v>277</v>
      </c>
      <c r="C1221" s="505" t="s">
        <v>586</v>
      </c>
      <c r="D1221" s="482" t="s">
        <v>112</v>
      </c>
      <c r="E1221" s="483"/>
      <c r="F1221" s="494"/>
      <c r="G1221" s="481"/>
      <c r="H1221" s="482"/>
      <c r="I1221" s="482"/>
      <c r="J1221" s="482"/>
      <c r="K1221" s="482"/>
      <c r="L1221" s="482"/>
      <c r="M1221" s="482"/>
      <c r="N1221" s="482"/>
      <c r="O1221" s="482"/>
      <c r="P1221" s="482"/>
      <c r="Q1221" s="482"/>
      <c r="R1221" s="483"/>
      <c r="S1221" s="480"/>
      <c r="T1221" s="480"/>
      <c r="U1221" s="480"/>
      <c r="V1221" s="480"/>
      <c r="W1221" s="480"/>
      <c r="X1221" s="480"/>
      <c r="Y1221" s="480"/>
      <c r="Z1221" s="480"/>
      <c r="AA1221" s="480"/>
      <c r="AB1221" s="480"/>
      <c r="AC1221" s="480"/>
      <c r="AD1221" s="480"/>
      <c r="AE1221" s="481"/>
      <c r="AF1221" s="482"/>
      <c r="AG1221" s="482"/>
      <c r="AH1221" s="482"/>
      <c r="AI1221" s="482"/>
      <c r="AJ1221" s="482"/>
      <c r="AK1221" s="482"/>
      <c r="AL1221" s="482"/>
      <c r="AM1221" s="482"/>
      <c r="AN1221" s="482"/>
      <c r="AO1221" s="482"/>
      <c r="AP1221" s="483"/>
      <c r="AQ1221" s="480"/>
      <c r="AR1221" s="480"/>
      <c r="AS1221" s="480"/>
      <c r="AT1221" s="480"/>
      <c r="AU1221" s="480"/>
      <c r="AV1221" s="480"/>
      <c r="AW1221" s="480"/>
      <c r="AX1221" s="480"/>
      <c r="AY1221" s="480"/>
      <c r="AZ1221" s="480"/>
      <c r="BA1221" s="480"/>
      <c r="BB1221" s="480"/>
      <c r="BC1221" s="481"/>
      <c r="BD1221" s="482"/>
      <c r="BE1221" s="482"/>
      <c r="BF1221" s="482"/>
      <c r="BG1221" s="482"/>
      <c r="BH1221" s="482"/>
      <c r="BI1221" s="482"/>
      <c r="BJ1221" s="482"/>
      <c r="BK1221" s="482"/>
      <c r="BL1221" s="482"/>
      <c r="BM1221" s="482"/>
      <c r="BN1221" s="483"/>
      <c r="BO1221" s="482"/>
      <c r="BP1221" s="482"/>
      <c r="BQ1221" s="482"/>
      <c r="BR1221" s="482"/>
      <c r="BS1221" s="482"/>
      <c r="BT1221" s="482"/>
      <c r="BU1221" s="482"/>
      <c r="BV1221" s="482"/>
      <c r="BW1221" s="482"/>
      <c r="BX1221" s="482"/>
      <c r="BY1221" s="482"/>
      <c r="BZ1221" s="482"/>
      <c r="CA1221" s="481"/>
      <c r="CB1221" s="482"/>
      <c r="CC1221" s="482"/>
      <c r="CD1221" s="482"/>
      <c r="CE1221" s="482"/>
      <c r="CF1221" s="482"/>
      <c r="CG1221" s="482"/>
      <c r="CH1221" s="482"/>
      <c r="CI1221" s="482"/>
      <c r="CJ1221" s="482"/>
      <c r="CK1221" s="482"/>
      <c r="CL1221" s="483"/>
    </row>
    <row r="1222" spans="1:90" x14ac:dyDescent="0.3">
      <c r="A1222" s="610"/>
      <c r="B1222" s="333"/>
      <c r="C1222" s="488"/>
      <c r="D1222" s="488"/>
      <c r="E1222" s="496" t="s">
        <v>587</v>
      </c>
      <c r="F1222" s="497">
        <v>50000</v>
      </c>
      <c r="G1222" s="487"/>
      <c r="H1222" s="488"/>
      <c r="I1222" s="491"/>
      <c r="J1222" s="491"/>
      <c r="K1222" s="491"/>
      <c r="L1222" s="491"/>
      <c r="M1222" s="491"/>
      <c r="N1222" s="491"/>
      <c r="O1222" s="501"/>
      <c r="P1222" s="488"/>
      <c r="Q1222" s="488"/>
      <c r="R1222" s="489"/>
      <c r="S1222" s="480"/>
      <c r="T1222" s="480"/>
      <c r="U1222" s="480"/>
      <c r="V1222" s="480"/>
      <c r="W1222" s="480"/>
      <c r="X1222" s="480"/>
      <c r="Y1222" s="480"/>
      <c r="Z1222" s="480"/>
      <c r="AA1222" s="480"/>
      <c r="AB1222" s="480"/>
      <c r="AC1222" s="480"/>
      <c r="AD1222" s="480"/>
      <c r="AE1222" s="487"/>
      <c r="AF1222" s="488"/>
      <c r="AG1222" s="488"/>
      <c r="AH1222" s="488"/>
      <c r="AI1222" s="488"/>
      <c r="AJ1222" s="488"/>
      <c r="AK1222" s="488"/>
      <c r="AL1222" s="488"/>
      <c r="AM1222" s="488"/>
      <c r="AN1222" s="488"/>
      <c r="AO1222" s="488"/>
      <c r="AP1222" s="489"/>
      <c r="AQ1222" s="480"/>
      <c r="AR1222" s="480"/>
      <c r="AS1222" s="480"/>
      <c r="AT1222" s="480"/>
      <c r="AU1222" s="480"/>
      <c r="AV1222" s="480"/>
      <c r="AW1222" s="480"/>
      <c r="AX1222" s="480"/>
      <c r="AY1222" s="480"/>
      <c r="AZ1222" s="480"/>
      <c r="BA1222" s="480"/>
      <c r="BB1222" s="480"/>
      <c r="BC1222" s="487"/>
      <c r="BD1222" s="488"/>
      <c r="BE1222" s="488"/>
      <c r="BF1222" s="488"/>
      <c r="BG1222" s="488"/>
      <c r="BH1222" s="488"/>
      <c r="BI1222" s="488"/>
      <c r="BJ1222" s="488"/>
      <c r="BK1222" s="488"/>
      <c r="BL1222" s="488"/>
      <c r="BM1222" s="488"/>
      <c r="BN1222" s="489"/>
      <c r="BO1222" s="488"/>
      <c r="BP1222" s="488"/>
      <c r="BQ1222" s="488"/>
      <c r="BR1222" s="488"/>
      <c r="BS1222" s="488"/>
      <c r="BT1222" s="488"/>
      <c r="BU1222" s="488"/>
      <c r="BV1222" s="488"/>
      <c r="BW1222" s="488"/>
      <c r="BX1222" s="488"/>
      <c r="BY1222" s="488"/>
      <c r="BZ1222" s="488"/>
      <c r="CA1222" s="487"/>
      <c r="CB1222" s="488"/>
      <c r="CC1222" s="488"/>
      <c r="CD1222" s="488"/>
      <c r="CE1222" s="488"/>
      <c r="CF1222" s="488"/>
      <c r="CG1222" s="488"/>
      <c r="CH1222" s="488"/>
      <c r="CI1222" s="488"/>
      <c r="CJ1222" s="488"/>
      <c r="CK1222" s="488"/>
      <c r="CL1222" s="489"/>
    </row>
    <row r="1223" spans="1:90" x14ac:dyDescent="0.3">
      <c r="A1223" s="610"/>
      <c r="B1223" s="333"/>
      <c r="C1223" s="488"/>
      <c r="D1223" s="488"/>
      <c r="E1223" s="496" t="s">
        <v>579</v>
      </c>
      <c r="F1223" s="497">
        <v>1378190</v>
      </c>
      <c r="G1223" s="487"/>
      <c r="H1223" s="488"/>
      <c r="I1223" s="488"/>
      <c r="J1223" s="488"/>
      <c r="K1223" s="488"/>
      <c r="L1223" s="488"/>
      <c r="M1223" s="488"/>
      <c r="N1223" s="488"/>
      <c r="O1223" s="491"/>
      <c r="P1223" s="491"/>
      <c r="Q1223" s="491"/>
      <c r="R1223" s="492"/>
      <c r="S1223" s="516"/>
      <c r="T1223" s="516"/>
      <c r="U1223" s="516"/>
      <c r="V1223" s="516"/>
      <c r="W1223" s="516"/>
      <c r="X1223" s="516"/>
      <c r="Y1223" s="480"/>
      <c r="Z1223" s="480"/>
      <c r="AA1223" s="480"/>
      <c r="AB1223" s="480"/>
      <c r="AC1223" s="480"/>
      <c r="AD1223" s="480"/>
      <c r="AE1223" s="487"/>
      <c r="AF1223" s="488"/>
      <c r="AG1223" s="488"/>
      <c r="AH1223" s="488"/>
      <c r="AI1223" s="488"/>
      <c r="AJ1223" s="488"/>
      <c r="AK1223" s="488"/>
      <c r="AL1223" s="488"/>
      <c r="AM1223" s="488"/>
      <c r="AN1223" s="488"/>
      <c r="AO1223" s="488"/>
      <c r="AP1223" s="489"/>
      <c r="AQ1223" s="480"/>
      <c r="AR1223" s="480"/>
      <c r="AS1223" s="480"/>
      <c r="AT1223" s="480"/>
      <c r="AU1223" s="480"/>
      <c r="AV1223" s="480"/>
      <c r="AW1223" s="480"/>
      <c r="AX1223" s="480"/>
      <c r="AY1223" s="480"/>
      <c r="AZ1223" s="480"/>
      <c r="BA1223" s="480"/>
      <c r="BB1223" s="480"/>
      <c r="BC1223" s="487"/>
      <c r="BD1223" s="488"/>
      <c r="BE1223" s="488"/>
      <c r="BF1223" s="488"/>
      <c r="BG1223" s="488"/>
      <c r="BH1223" s="488"/>
      <c r="BI1223" s="488"/>
      <c r="BJ1223" s="488"/>
      <c r="BK1223" s="488"/>
      <c r="BL1223" s="488"/>
      <c r="BM1223" s="488"/>
      <c r="BN1223" s="489"/>
      <c r="BO1223" s="488"/>
      <c r="BP1223" s="488"/>
      <c r="BQ1223" s="488"/>
      <c r="BR1223" s="488"/>
      <c r="BS1223" s="488"/>
      <c r="BT1223" s="488"/>
      <c r="BU1223" s="488"/>
      <c r="BV1223" s="488"/>
      <c r="BW1223" s="488"/>
      <c r="BX1223" s="488"/>
      <c r="BY1223" s="488"/>
      <c r="BZ1223" s="488"/>
      <c r="CA1223" s="487"/>
      <c r="CB1223" s="488"/>
      <c r="CC1223" s="488"/>
      <c r="CD1223" s="488"/>
      <c r="CE1223" s="488"/>
      <c r="CF1223" s="488"/>
      <c r="CG1223" s="488"/>
      <c r="CH1223" s="488"/>
      <c r="CI1223" s="488"/>
      <c r="CJ1223" s="488"/>
      <c r="CK1223" s="488"/>
      <c r="CL1223" s="489"/>
    </row>
    <row r="1224" spans="1:90" x14ac:dyDescent="0.3">
      <c r="A1224" s="610"/>
      <c r="B1224" s="333"/>
      <c r="C1224" s="488"/>
      <c r="D1224" s="488"/>
      <c r="E1224" s="496" t="s">
        <v>588</v>
      </c>
      <c r="F1224" s="497">
        <v>50000</v>
      </c>
      <c r="G1224" s="487"/>
      <c r="H1224" s="488"/>
      <c r="I1224" s="488"/>
      <c r="J1224" s="488"/>
      <c r="K1224" s="488"/>
      <c r="L1224" s="488"/>
      <c r="M1224" s="488"/>
      <c r="N1224" s="488"/>
      <c r="O1224" s="488"/>
      <c r="P1224" s="488"/>
      <c r="Q1224" s="488"/>
      <c r="R1224" s="489"/>
      <c r="S1224" s="480"/>
      <c r="T1224" s="480"/>
      <c r="U1224" s="480"/>
      <c r="V1224" s="480"/>
      <c r="W1224" s="480"/>
      <c r="X1224" s="480"/>
      <c r="Y1224" s="480"/>
      <c r="Z1224" s="516"/>
      <c r="AA1224" s="516"/>
      <c r="AB1224" s="516"/>
      <c r="AC1224" s="480"/>
      <c r="AD1224" s="480"/>
      <c r="AE1224" s="487"/>
      <c r="AF1224" s="488"/>
      <c r="AG1224" s="488"/>
      <c r="AH1224" s="488"/>
      <c r="AI1224" s="488"/>
      <c r="AJ1224" s="488"/>
      <c r="AK1224" s="488"/>
      <c r="AL1224" s="488"/>
      <c r="AM1224" s="488"/>
      <c r="AN1224" s="488"/>
      <c r="AO1224" s="488"/>
      <c r="AP1224" s="489"/>
      <c r="AQ1224" s="480"/>
      <c r="AR1224" s="480"/>
      <c r="AS1224" s="480"/>
      <c r="AT1224" s="480"/>
      <c r="AU1224" s="480"/>
      <c r="AV1224" s="480"/>
      <c r="AW1224" s="480"/>
      <c r="AX1224" s="480"/>
      <c r="AY1224" s="480"/>
      <c r="AZ1224" s="480"/>
      <c r="BA1224" s="480"/>
      <c r="BB1224" s="480"/>
      <c r="BC1224" s="487"/>
      <c r="BD1224" s="488"/>
      <c r="BE1224" s="488"/>
      <c r="BF1224" s="488"/>
      <c r="BG1224" s="488"/>
      <c r="BH1224" s="488"/>
      <c r="BI1224" s="488"/>
      <c r="BJ1224" s="488"/>
      <c r="BK1224" s="488"/>
      <c r="BL1224" s="488"/>
      <c r="BM1224" s="488"/>
      <c r="BN1224" s="489"/>
      <c r="BO1224" s="488"/>
      <c r="BP1224" s="488"/>
      <c r="BQ1224" s="488"/>
      <c r="BR1224" s="488"/>
      <c r="BS1224" s="488"/>
      <c r="BT1224" s="488"/>
      <c r="BU1224" s="488"/>
      <c r="BV1224" s="488"/>
      <c r="BW1224" s="488"/>
      <c r="BX1224" s="488"/>
      <c r="BY1224" s="488"/>
      <c r="BZ1224" s="488"/>
      <c r="CA1224" s="487"/>
      <c r="CB1224" s="488"/>
      <c r="CC1224" s="488"/>
      <c r="CD1224" s="488"/>
      <c r="CE1224" s="488"/>
      <c r="CF1224" s="488"/>
      <c r="CG1224" s="488"/>
      <c r="CH1224" s="488"/>
      <c r="CI1224" s="488"/>
      <c r="CJ1224" s="488"/>
      <c r="CK1224" s="488"/>
      <c r="CL1224" s="489"/>
    </row>
    <row r="1225" spans="1:90" x14ac:dyDescent="0.3">
      <c r="A1225" s="610"/>
      <c r="B1225" s="333"/>
      <c r="C1225" s="512" t="s">
        <v>259</v>
      </c>
      <c r="D1225" s="488" t="s">
        <v>113</v>
      </c>
      <c r="E1225" s="496"/>
      <c r="F1225" s="495"/>
      <c r="G1225" s="487"/>
      <c r="H1225" s="488"/>
      <c r="I1225" s="488"/>
      <c r="J1225" s="488"/>
      <c r="K1225" s="488"/>
      <c r="L1225" s="488"/>
      <c r="M1225" s="488"/>
      <c r="N1225" s="488"/>
      <c r="O1225" s="488"/>
      <c r="P1225" s="488"/>
      <c r="Q1225" s="488"/>
      <c r="R1225" s="489"/>
      <c r="S1225" s="480"/>
      <c r="T1225" s="480"/>
      <c r="U1225" s="480"/>
      <c r="V1225" s="480"/>
      <c r="W1225" s="480"/>
      <c r="X1225" s="480"/>
      <c r="Y1225" s="480"/>
      <c r="Z1225" s="480"/>
      <c r="AA1225" s="480"/>
      <c r="AB1225" s="480"/>
      <c r="AC1225" s="480"/>
      <c r="AD1225" s="480"/>
      <c r="AE1225" s="487"/>
      <c r="AF1225" s="488"/>
      <c r="AG1225" s="488"/>
      <c r="AH1225" s="488"/>
      <c r="AI1225" s="488"/>
      <c r="AJ1225" s="488"/>
      <c r="AK1225" s="488"/>
      <c r="AL1225" s="488"/>
      <c r="AM1225" s="488"/>
      <c r="AN1225" s="488"/>
      <c r="AO1225" s="488"/>
      <c r="AP1225" s="489"/>
      <c r="AQ1225" s="480"/>
      <c r="AR1225" s="480"/>
      <c r="AS1225" s="480"/>
      <c r="AT1225" s="480"/>
      <c r="AU1225" s="480"/>
      <c r="AV1225" s="480"/>
      <c r="AW1225" s="480"/>
      <c r="AX1225" s="480"/>
      <c r="AY1225" s="480"/>
      <c r="AZ1225" s="480"/>
      <c r="BA1225" s="480"/>
      <c r="BB1225" s="480"/>
      <c r="BC1225" s="487"/>
      <c r="BD1225" s="488"/>
      <c r="BE1225" s="488"/>
      <c r="BF1225" s="488"/>
      <c r="BG1225" s="488"/>
      <c r="BH1225" s="488"/>
      <c r="BI1225" s="488"/>
      <c r="BJ1225" s="488"/>
      <c r="BK1225" s="488"/>
      <c r="BL1225" s="488"/>
      <c r="BM1225" s="488"/>
      <c r="BN1225" s="489"/>
      <c r="BO1225" s="488"/>
      <c r="BP1225" s="488"/>
      <c r="BQ1225" s="488"/>
      <c r="BR1225" s="488"/>
      <c r="BS1225" s="488"/>
      <c r="BT1225" s="488"/>
      <c r="BU1225" s="488"/>
      <c r="BV1225" s="488"/>
      <c r="BW1225" s="488"/>
      <c r="BX1225" s="488"/>
      <c r="BY1225" s="488"/>
      <c r="BZ1225" s="488"/>
      <c r="CA1225" s="487"/>
      <c r="CB1225" s="488"/>
      <c r="CC1225" s="488"/>
      <c r="CD1225" s="488"/>
      <c r="CE1225" s="488"/>
      <c r="CF1225" s="488"/>
      <c r="CG1225" s="488"/>
      <c r="CH1225" s="488"/>
      <c r="CI1225" s="488"/>
      <c r="CJ1225" s="488"/>
      <c r="CK1225" s="488"/>
      <c r="CL1225" s="489"/>
    </row>
    <row r="1226" spans="1:90" x14ac:dyDescent="0.3">
      <c r="A1226" s="610"/>
      <c r="B1226" s="333"/>
      <c r="C1226" s="512" t="s">
        <v>581</v>
      </c>
      <c r="D1226" s="488"/>
      <c r="E1226" s="489" t="s">
        <v>181</v>
      </c>
      <c r="F1226" s="495"/>
      <c r="G1226" s="487"/>
      <c r="H1226" s="488"/>
      <c r="I1226" s="488"/>
      <c r="J1226" s="488"/>
      <c r="K1226" s="488"/>
      <c r="L1226" s="488"/>
      <c r="M1226" s="488"/>
      <c r="N1226" s="488"/>
      <c r="O1226" s="488"/>
      <c r="P1226" s="488"/>
      <c r="Q1226" s="488"/>
      <c r="R1226" s="489"/>
      <c r="S1226" s="480"/>
      <c r="T1226" s="480"/>
      <c r="U1226" s="480"/>
      <c r="V1226" s="480"/>
      <c r="W1226" s="480"/>
      <c r="X1226" s="480"/>
      <c r="Y1226" s="480"/>
      <c r="Z1226" s="480"/>
      <c r="AA1226" s="516"/>
      <c r="AB1226" s="516"/>
      <c r="AC1226" s="516"/>
      <c r="AD1226" s="480"/>
      <c r="AE1226" s="487"/>
      <c r="AF1226" s="488"/>
      <c r="AG1226" s="488"/>
      <c r="AH1226" s="488"/>
      <c r="AI1226" s="488"/>
      <c r="AJ1226" s="488"/>
      <c r="AK1226" s="488"/>
      <c r="AL1226" s="488"/>
      <c r="AM1226" s="488"/>
      <c r="AN1226" s="488"/>
      <c r="AO1226" s="488"/>
      <c r="AP1226" s="489"/>
      <c r="AQ1226" s="480"/>
      <c r="AR1226" s="480"/>
      <c r="AS1226" s="480"/>
      <c r="AT1226" s="480"/>
      <c r="AU1226" s="480"/>
      <c r="AV1226" s="480"/>
      <c r="AW1226" s="480"/>
      <c r="AX1226" s="480"/>
      <c r="AY1226" s="480"/>
      <c r="AZ1226" s="480"/>
      <c r="BA1226" s="480"/>
      <c r="BB1226" s="480"/>
      <c r="BC1226" s="487"/>
      <c r="BD1226" s="488"/>
      <c r="BE1226" s="488"/>
      <c r="BF1226" s="488"/>
      <c r="BG1226" s="488"/>
      <c r="BH1226" s="488"/>
      <c r="BI1226" s="488"/>
      <c r="BJ1226" s="488"/>
      <c r="BK1226" s="488"/>
      <c r="BL1226" s="488"/>
      <c r="BM1226" s="488"/>
      <c r="BN1226" s="489"/>
      <c r="BO1226" s="488"/>
      <c r="BP1226" s="488"/>
      <c r="BQ1226" s="488"/>
      <c r="BR1226" s="488"/>
      <c r="BS1226" s="488"/>
      <c r="BT1226" s="488"/>
      <c r="BU1226" s="488"/>
      <c r="BV1226" s="488"/>
      <c r="BW1226" s="488"/>
      <c r="BX1226" s="488"/>
      <c r="BY1226" s="488"/>
      <c r="BZ1226" s="488"/>
      <c r="CA1226" s="487"/>
      <c r="CB1226" s="488"/>
      <c r="CC1226" s="488"/>
      <c r="CD1226" s="488"/>
      <c r="CE1226" s="488"/>
      <c r="CF1226" s="488"/>
      <c r="CG1226" s="488"/>
      <c r="CH1226" s="488"/>
      <c r="CI1226" s="488"/>
      <c r="CJ1226" s="488"/>
      <c r="CK1226" s="488"/>
      <c r="CL1226" s="489"/>
    </row>
    <row r="1227" spans="1:90" x14ac:dyDescent="0.3">
      <c r="A1227" s="610"/>
      <c r="B1227" s="333"/>
      <c r="C1227" s="512" t="s">
        <v>582</v>
      </c>
      <c r="D1227" s="488"/>
      <c r="E1227" s="496" t="s">
        <v>182</v>
      </c>
      <c r="F1227" s="495"/>
      <c r="G1227" s="487"/>
      <c r="H1227" s="488"/>
      <c r="I1227" s="488"/>
      <c r="J1227" s="488"/>
      <c r="K1227" s="488"/>
      <c r="L1227" s="488"/>
      <c r="M1227" s="488"/>
      <c r="N1227" s="488"/>
      <c r="O1227" s="488"/>
      <c r="P1227" s="488"/>
      <c r="Q1227" s="488"/>
      <c r="R1227" s="489"/>
      <c r="S1227" s="480"/>
      <c r="T1227" s="480"/>
      <c r="U1227" s="480"/>
      <c r="V1227" s="480"/>
      <c r="W1227" s="480"/>
      <c r="X1227" s="480"/>
      <c r="Y1227" s="480"/>
      <c r="Z1227" s="480"/>
      <c r="AA1227" s="480"/>
      <c r="AB1227" s="480"/>
      <c r="AC1227" s="480"/>
      <c r="AD1227" s="516"/>
      <c r="AE1227" s="493"/>
      <c r="AF1227" s="488"/>
      <c r="AG1227" s="488"/>
      <c r="AH1227" s="488"/>
      <c r="AI1227" s="488"/>
      <c r="AJ1227" s="488"/>
      <c r="AK1227" s="488"/>
      <c r="AL1227" s="488"/>
      <c r="AM1227" s="488"/>
      <c r="AN1227" s="488"/>
      <c r="AO1227" s="488"/>
      <c r="AP1227" s="489"/>
      <c r="AQ1227" s="480"/>
      <c r="AR1227" s="480"/>
      <c r="AS1227" s="480"/>
      <c r="AT1227" s="480"/>
      <c r="AU1227" s="480"/>
      <c r="AV1227" s="480"/>
      <c r="AW1227" s="480"/>
      <c r="AX1227" s="480"/>
      <c r="AY1227" s="480"/>
      <c r="AZ1227" s="480"/>
      <c r="BA1227" s="480"/>
      <c r="BB1227" s="480"/>
      <c r="BC1227" s="487"/>
      <c r="BD1227" s="488"/>
      <c r="BE1227" s="488"/>
      <c r="BF1227" s="488"/>
      <c r="BG1227" s="488"/>
      <c r="BH1227" s="488"/>
      <c r="BI1227" s="488"/>
      <c r="BJ1227" s="488"/>
      <c r="BK1227" s="488"/>
      <c r="BL1227" s="488"/>
      <c r="BM1227" s="488"/>
      <c r="BN1227" s="489"/>
      <c r="BO1227" s="488"/>
      <c r="BP1227" s="488"/>
      <c r="BQ1227" s="488"/>
      <c r="BR1227" s="488"/>
      <c r="BS1227" s="488"/>
      <c r="BT1227" s="488"/>
      <c r="BU1227" s="488"/>
      <c r="BV1227" s="488"/>
      <c r="BW1227" s="488"/>
      <c r="BX1227" s="488"/>
      <c r="BY1227" s="488"/>
      <c r="BZ1227" s="488"/>
      <c r="CA1227" s="487"/>
      <c r="CB1227" s="488"/>
      <c r="CC1227" s="488"/>
      <c r="CD1227" s="488"/>
      <c r="CE1227" s="488"/>
      <c r="CF1227" s="488"/>
      <c r="CG1227" s="488"/>
      <c r="CH1227" s="488"/>
      <c r="CI1227" s="488"/>
      <c r="CJ1227" s="488"/>
      <c r="CK1227" s="488"/>
      <c r="CL1227" s="489"/>
    </row>
    <row r="1228" spans="1:90" x14ac:dyDescent="0.3">
      <c r="A1228" s="610"/>
      <c r="B1228" s="333"/>
      <c r="C1228" s="512" t="s">
        <v>583</v>
      </c>
      <c r="D1228" s="488"/>
      <c r="E1228" s="489" t="s">
        <v>589</v>
      </c>
      <c r="F1228" s="497">
        <v>33521810</v>
      </c>
      <c r="G1228" s="487"/>
      <c r="H1228" s="488"/>
      <c r="I1228" s="488"/>
      <c r="J1228" s="488"/>
      <c r="K1228" s="488"/>
      <c r="L1228" s="488"/>
      <c r="M1228" s="488"/>
      <c r="N1228" s="488"/>
      <c r="O1228" s="488"/>
      <c r="P1228" s="488"/>
      <c r="Q1228" s="488"/>
      <c r="R1228" s="489"/>
      <c r="S1228" s="480"/>
      <c r="T1228" s="480"/>
      <c r="U1228" s="480"/>
      <c r="V1228" s="480"/>
      <c r="W1228" s="480"/>
      <c r="X1228" s="480"/>
      <c r="Y1228" s="480"/>
      <c r="Z1228" s="480"/>
      <c r="AA1228" s="480"/>
      <c r="AB1228" s="480"/>
      <c r="AC1228" s="480"/>
      <c r="AD1228" s="480"/>
      <c r="AE1228" s="487"/>
      <c r="AF1228" s="507"/>
      <c r="AG1228" s="507"/>
      <c r="AH1228" s="507"/>
      <c r="AI1228" s="507"/>
      <c r="AJ1228" s="507"/>
      <c r="AK1228" s="507"/>
      <c r="AL1228" s="507"/>
      <c r="AM1228" s="507"/>
      <c r="AN1228" s="507"/>
      <c r="AO1228" s="507"/>
      <c r="AP1228" s="508"/>
      <c r="AQ1228" s="515"/>
      <c r="AR1228" s="515"/>
      <c r="AS1228" s="515"/>
      <c r="AT1228" s="515"/>
      <c r="AU1228" s="515"/>
      <c r="AV1228" s="515"/>
      <c r="AW1228" s="515"/>
      <c r="AX1228" s="515"/>
      <c r="AY1228" s="515"/>
      <c r="AZ1228" s="515"/>
      <c r="BA1228" s="480"/>
      <c r="BB1228" s="480"/>
      <c r="BC1228" s="487"/>
      <c r="BD1228" s="488"/>
      <c r="BE1228" s="488"/>
      <c r="BF1228" s="488"/>
      <c r="BG1228" s="488"/>
      <c r="BH1228" s="488"/>
      <c r="BI1228" s="488"/>
      <c r="BJ1228" s="488"/>
      <c r="BK1228" s="488"/>
      <c r="BL1228" s="488"/>
      <c r="BM1228" s="488"/>
      <c r="BN1228" s="489"/>
      <c r="BO1228" s="480"/>
      <c r="BP1228" s="480"/>
      <c r="BQ1228" s="480"/>
      <c r="BR1228" s="480"/>
      <c r="BS1228" s="480"/>
      <c r="BT1228" s="480"/>
      <c r="BU1228" s="480"/>
      <c r="BV1228" s="480"/>
      <c r="BW1228" s="480"/>
      <c r="BX1228" s="480"/>
      <c r="BY1228" s="480"/>
      <c r="BZ1228" s="480"/>
      <c r="CA1228" s="487"/>
      <c r="CB1228" s="488"/>
      <c r="CC1228" s="488"/>
      <c r="CD1228" s="488"/>
      <c r="CE1228" s="488"/>
      <c r="CF1228" s="488"/>
      <c r="CG1228" s="488"/>
      <c r="CH1228" s="488"/>
      <c r="CI1228" s="488"/>
      <c r="CJ1228" s="488"/>
      <c r="CK1228" s="488"/>
      <c r="CL1228" s="489"/>
    </row>
    <row r="1229" spans="1:90" x14ac:dyDescent="0.3">
      <c r="A1229" s="610"/>
      <c r="B1229" s="333"/>
      <c r="C1229" s="488"/>
      <c r="D1229" s="488"/>
      <c r="E1229" s="489" t="s">
        <v>186</v>
      </c>
      <c r="F1229" s="500"/>
      <c r="G1229" s="487"/>
      <c r="H1229" s="488"/>
      <c r="I1229" s="488"/>
      <c r="J1229" s="488"/>
      <c r="K1229" s="488"/>
      <c r="L1229" s="488"/>
      <c r="M1229" s="488"/>
      <c r="N1229" s="488"/>
      <c r="O1229" s="488"/>
      <c r="P1229" s="488"/>
      <c r="Q1229" s="488"/>
      <c r="R1229" s="489"/>
      <c r="S1229" s="480"/>
      <c r="T1229" s="480"/>
      <c r="U1229" s="480"/>
      <c r="V1229" s="480"/>
      <c r="W1229" s="480"/>
      <c r="X1229" s="480"/>
      <c r="Y1229" s="480"/>
      <c r="Z1229" s="480"/>
      <c r="AA1229" s="480"/>
      <c r="AB1229" s="480"/>
      <c r="AC1229" s="480"/>
      <c r="AD1229" s="480"/>
      <c r="AE1229" s="487"/>
      <c r="AF1229" s="488"/>
      <c r="AG1229" s="488"/>
      <c r="AH1229" s="488"/>
      <c r="AI1229" s="488"/>
      <c r="AJ1229" s="488"/>
      <c r="AK1229" s="488"/>
      <c r="AL1229" s="488"/>
      <c r="AM1229" s="488"/>
      <c r="AN1229" s="488"/>
      <c r="AO1229" s="488"/>
      <c r="AP1229" s="489"/>
      <c r="AQ1229" s="480"/>
      <c r="AR1229" s="480"/>
      <c r="AS1229" s="480"/>
      <c r="AT1229" s="480"/>
      <c r="AU1229" s="480"/>
      <c r="AV1229" s="480"/>
      <c r="AW1229" s="480"/>
      <c r="AX1229" s="480"/>
      <c r="AY1229" s="480"/>
      <c r="AZ1229" s="480"/>
      <c r="BA1229" s="515"/>
      <c r="BB1229" s="515"/>
      <c r="BC1229" s="487"/>
      <c r="BD1229" s="488"/>
      <c r="BE1229" s="488"/>
      <c r="BF1229" s="488"/>
      <c r="BG1229" s="488"/>
      <c r="BH1229" s="488"/>
      <c r="BI1229" s="488"/>
      <c r="BJ1229" s="488"/>
      <c r="BK1229" s="488"/>
      <c r="BL1229" s="488"/>
      <c r="BM1229" s="488"/>
      <c r="BN1229" s="489"/>
      <c r="BO1229" s="488"/>
      <c r="BP1229" s="488"/>
      <c r="BQ1229" s="488"/>
      <c r="BR1229" s="488"/>
      <c r="BS1229" s="488"/>
      <c r="BT1229" s="488"/>
      <c r="BU1229" s="488"/>
      <c r="BV1229" s="488"/>
      <c r="BW1229" s="488"/>
      <c r="BX1229" s="488"/>
      <c r="BY1229" s="488"/>
      <c r="BZ1229" s="488"/>
      <c r="CA1229" s="487"/>
      <c r="CB1229" s="488"/>
      <c r="CC1229" s="488"/>
      <c r="CD1229" s="488"/>
      <c r="CE1229" s="488"/>
      <c r="CF1229" s="488"/>
      <c r="CG1229" s="488"/>
      <c r="CH1229" s="488"/>
      <c r="CI1229" s="488"/>
      <c r="CJ1229" s="488"/>
      <c r="CK1229" s="488"/>
      <c r="CL1229" s="489"/>
    </row>
    <row r="1230" spans="1:90" x14ac:dyDescent="0.3">
      <c r="A1230" s="610"/>
      <c r="B1230" s="333"/>
      <c r="C1230" s="488"/>
      <c r="D1230" s="488"/>
      <c r="E1230" s="489" t="s">
        <v>187</v>
      </c>
      <c r="F1230" s="500"/>
      <c r="G1230" s="487"/>
      <c r="H1230" s="488"/>
      <c r="I1230" s="488"/>
      <c r="J1230" s="488"/>
      <c r="K1230" s="488"/>
      <c r="L1230" s="488"/>
      <c r="M1230" s="488"/>
      <c r="N1230" s="488"/>
      <c r="O1230" s="488"/>
      <c r="P1230" s="488"/>
      <c r="Q1230" s="488"/>
      <c r="R1230" s="489"/>
      <c r="S1230" s="480"/>
      <c r="T1230" s="480"/>
      <c r="U1230" s="480"/>
      <c r="V1230" s="480"/>
      <c r="W1230" s="480"/>
      <c r="X1230" s="480"/>
      <c r="Y1230" s="480"/>
      <c r="Z1230" s="480"/>
      <c r="AA1230" s="480"/>
      <c r="AB1230" s="480"/>
      <c r="AC1230" s="480"/>
      <c r="AD1230" s="480"/>
      <c r="AE1230" s="487"/>
      <c r="AF1230" s="488"/>
      <c r="AG1230" s="488"/>
      <c r="AH1230" s="488"/>
      <c r="AI1230" s="488"/>
      <c r="AJ1230" s="488"/>
      <c r="AK1230" s="488"/>
      <c r="AL1230" s="488"/>
      <c r="AM1230" s="488"/>
      <c r="AN1230" s="488"/>
      <c r="AO1230" s="488"/>
      <c r="AP1230" s="489"/>
      <c r="AQ1230" s="480"/>
      <c r="AR1230" s="480"/>
      <c r="AS1230" s="480"/>
      <c r="AT1230" s="480"/>
      <c r="AU1230" s="480"/>
      <c r="AV1230" s="480"/>
      <c r="AW1230" s="480"/>
      <c r="AX1230" s="480"/>
      <c r="AY1230" s="480"/>
      <c r="AZ1230" s="480"/>
      <c r="BA1230" s="480"/>
      <c r="BB1230" s="515"/>
      <c r="BC1230" s="487"/>
      <c r="BD1230" s="488"/>
      <c r="BE1230" s="488"/>
      <c r="BF1230" s="488"/>
      <c r="BG1230" s="488"/>
      <c r="BH1230" s="488"/>
      <c r="BI1230" s="488"/>
      <c r="BJ1230" s="488"/>
      <c r="BK1230" s="488"/>
      <c r="BL1230" s="488"/>
      <c r="BM1230" s="488"/>
      <c r="BN1230" s="489"/>
      <c r="BO1230" s="488"/>
      <c r="BP1230" s="488"/>
      <c r="BQ1230" s="488"/>
      <c r="BR1230" s="488"/>
      <c r="BS1230" s="488"/>
      <c r="BT1230" s="488"/>
      <c r="BU1230" s="488"/>
      <c r="BV1230" s="488"/>
      <c r="BW1230" s="488"/>
      <c r="BX1230" s="488"/>
      <c r="BY1230" s="488"/>
      <c r="BZ1230" s="488"/>
      <c r="CA1230" s="487"/>
      <c r="CB1230" s="488"/>
      <c r="CC1230" s="488"/>
      <c r="CD1230" s="488"/>
      <c r="CE1230" s="488"/>
      <c r="CF1230" s="488"/>
      <c r="CG1230" s="488"/>
      <c r="CH1230" s="488"/>
      <c r="CI1230" s="488"/>
      <c r="CJ1230" s="488"/>
      <c r="CK1230" s="488"/>
      <c r="CL1230" s="489"/>
    </row>
    <row r="1231" spans="1:90" ht="15" thickBot="1" x14ac:dyDescent="0.35">
      <c r="A1231" s="611"/>
      <c r="B1231" s="307"/>
      <c r="C1231" s="513"/>
      <c r="D1231" s="485"/>
      <c r="E1231" s="522" t="s">
        <v>160</v>
      </c>
      <c r="F1231" s="499">
        <v>35000000</v>
      </c>
      <c r="G1231" s="484"/>
      <c r="H1231" s="485"/>
      <c r="I1231" s="485"/>
      <c r="J1231" s="485"/>
      <c r="K1231" s="485"/>
      <c r="L1231" s="485"/>
      <c r="M1231" s="485"/>
      <c r="N1231" s="485"/>
      <c r="O1231" s="485"/>
      <c r="P1231" s="485"/>
      <c r="Q1231" s="485"/>
      <c r="R1231" s="486"/>
      <c r="S1231" s="480"/>
      <c r="T1231" s="480"/>
      <c r="U1231" s="480"/>
      <c r="V1231" s="480"/>
      <c r="W1231" s="480"/>
      <c r="X1231" s="480"/>
      <c r="Y1231" s="480"/>
      <c r="Z1231" s="480"/>
      <c r="AA1231" s="480"/>
      <c r="AB1231" s="480"/>
      <c r="AC1231" s="480"/>
      <c r="AD1231" s="480"/>
      <c r="AE1231" s="484"/>
      <c r="AF1231" s="485"/>
      <c r="AG1231" s="485"/>
      <c r="AH1231" s="485"/>
      <c r="AI1231" s="485"/>
      <c r="AJ1231" s="485"/>
      <c r="AK1231" s="485"/>
      <c r="AL1231" s="485"/>
      <c r="AM1231" s="485"/>
      <c r="AN1231" s="485"/>
      <c r="AO1231" s="485"/>
      <c r="AP1231" s="486"/>
      <c r="AQ1231" s="480"/>
      <c r="AR1231" s="480"/>
      <c r="AS1231" s="480"/>
      <c r="AT1231" s="480"/>
      <c r="AU1231" s="480"/>
      <c r="AV1231" s="480"/>
      <c r="AW1231" s="480"/>
      <c r="AX1231" s="480"/>
      <c r="AY1231" s="480"/>
      <c r="AZ1231" s="480"/>
      <c r="BA1231" s="480"/>
      <c r="BB1231" s="480"/>
      <c r="BC1231" s="484"/>
      <c r="BD1231" s="485"/>
      <c r="BE1231" s="485"/>
      <c r="BF1231" s="485"/>
      <c r="BG1231" s="485"/>
      <c r="BH1231" s="485"/>
      <c r="BI1231" s="485"/>
      <c r="BJ1231" s="485"/>
      <c r="BK1231" s="485"/>
      <c r="BL1231" s="485"/>
      <c r="BM1231" s="485"/>
      <c r="BN1231" s="486"/>
      <c r="BO1231" s="488"/>
      <c r="BP1231" s="488"/>
      <c r="BQ1231" s="488"/>
      <c r="BR1231" s="488"/>
      <c r="BS1231" s="488"/>
      <c r="BT1231" s="488"/>
      <c r="BU1231" s="488"/>
      <c r="BV1231" s="488"/>
      <c r="BW1231" s="488"/>
      <c r="BX1231" s="488"/>
      <c r="BY1231" s="488"/>
      <c r="BZ1231" s="488"/>
      <c r="CA1231" s="484"/>
      <c r="CB1231" s="485"/>
      <c r="CC1231" s="485"/>
      <c r="CD1231" s="485"/>
      <c r="CE1231" s="485"/>
      <c r="CF1231" s="485"/>
      <c r="CG1231" s="485"/>
      <c r="CH1231" s="485"/>
      <c r="CI1231" s="485"/>
      <c r="CJ1231" s="485"/>
      <c r="CK1231" s="485"/>
      <c r="CL1231" s="486"/>
    </row>
    <row r="1232" spans="1:90" ht="28.8" x14ac:dyDescent="0.3">
      <c r="A1232" s="609" t="s">
        <v>461</v>
      </c>
      <c r="B1232" s="527">
        <v>284</v>
      </c>
      <c r="C1232" s="525" t="s">
        <v>590</v>
      </c>
      <c r="D1232" s="482" t="s">
        <v>112</v>
      </c>
      <c r="E1232" s="483"/>
      <c r="F1232" s="494"/>
      <c r="G1232" s="480"/>
      <c r="H1232" s="480"/>
      <c r="I1232" s="480"/>
      <c r="J1232" s="480"/>
      <c r="K1232" s="480"/>
      <c r="L1232" s="480"/>
      <c r="M1232" s="480"/>
      <c r="N1232" s="480"/>
      <c r="O1232" s="480"/>
      <c r="P1232" s="480"/>
      <c r="Q1232" s="480"/>
      <c r="R1232" s="480"/>
      <c r="S1232" s="481"/>
      <c r="T1232" s="482"/>
      <c r="U1232" s="482"/>
      <c r="V1232" s="482"/>
      <c r="W1232" s="482"/>
      <c r="X1232" s="482"/>
      <c r="Y1232" s="482"/>
      <c r="Z1232" s="482"/>
      <c r="AA1232" s="482"/>
      <c r="AB1232" s="482"/>
      <c r="AC1232" s="482"/>
      <c r="AD1232" s="483"/>
      <c r="AE1232" s="480"/>
      <c r="AF1232" s="480"/>
      <c r="AG1232" s="480"/>
      <c r="AH1232" s="480"/>
      <c r="AI1232" s="480"/>
      <c r="AJ1232" s="480"/>
      <c r="AK1232" s="480"/>
      <c r="AL1232" s="480"/>
      <c r="AM1232" s="480"/>
      <c r="AN1232" s="480"/>
      <c r="AO1232" s="480"/>
      <c r="AP1232" s="480"/>
      <c r="AQ1232" s="481"/>
      <c r="AR1232" s="482"/>
      <c r="AS1232" s="482"/>
      <c r="AT1232" s="482"/>
      <c r="AU1232" s="482"/>
      <c r="AV1232" s="482"/>
      <c r="AW1232" s="482"/>
      <c r="AX1232" s="482"/>
      <c r="AY1232" s="482"/>
      <c r="AZ1232" s="482"/>
      <c r="BA1232" s="482"/>
      <c r="BB1232" s="483"/>
      <c r="BC1232" s="481"/>
      <c r="BD1232" s="482"/>
      <c r="BE1232" s="482"/>
      <c r="BF1232" s="482"/>
      <c r="BG1232" s="482"/>
      <c r="BH1232" s="482"/>
      <c r="BI1232" s="482"/>
      <c r="BJ1232" s="482"/>
      <c r="BK1232" s="482"/>
      <c r="BL1232" s="482"/>
      <c r="BM1232" s="482"/>
      <c r="BN1232" s="482"/>
      <c r="BO1232" s="481"/>
      <c r="BP1232" s="482"/>
      <c r="BQ1232" s="482"/>
      <c r="BR1232" s="482"/>
      <c r="BS1232" s="482"/>
      <c r="BT1232" s="482"/>
      <c r="BU1232" s="482"/>
      <c r="BV1232" s="482"/>
      <c r="BW1232" s="482"/>
      <c r="BX1232" s="482"/>
      <c r="BY1232" s="482"/>
      <c r="BZ1232" s="483"/>
      <c r="CA1232" s="482"/>
      <c r="CB1232" s="482"/>
      <c r="CC1232" s="482"/>
      <c r="CD1232" s="482"/>
      <c r="CE1232" s="482"/>
      <c r="CF1232" s="482"/>
      <c r="CG1232" s="482"/>
      <c r="CH1232" s="482"/>
      <c r="CI1232" s="482"/>
      <c r="CJ1232" s="482"/>
      <c r="CK1232" s="482"/>
      <c r="CL1232" s="483"/>
    </row>
    <row r="1233" spans="1:90" x14ac:dyDescent="0.3">
      <c r="A1233" s="610"/>
      <c r="B1233" s="333"/>
      <c r="C1233" s="488"/>
      <c r="D1233" s="488"/>
      <c r="E1233" s="489" t="s">
        <v>591</v>
      </c>
      <c r="F1233" s="495">
        <v>79134</v>
      </c>
      <c r="G1233" s="516"/>
      <c r="H1233" s="516"/>
      <c r="I1233" s="516"/>
      <c r="J1233" s="516"/>
      <c r="K1233" s="480"/>
      <c r="L1233" s="480"/>
      <c r="M1233" s="480"/>
      <c r="N1233" s="480"/>
      <c r="O1233" s="480"/>
      <c r="P1233" s="480"/>
      <c r="Q1233" s="480"/>
      <c r="R1233" s="480"/>
      <c r="S1233" s="487"/>
      <c r="T1233" s="488"/>
      <c r="U1233" s="488"/>
      <c r="V1233" s="488"/>
      <c r="W1233" s="488"/>
      <c r="X1233" s="488"/>
      <c r="Y1233" s="488"/>
      <c r="Z1233" s="488"/>
      <c r="AA1233" s="488"/>
      <c r="AB1233" s="488"/>
      <c r="AC1233" s="488"/>
      <c r="AD1233" s="489"/>
      <c r="AE1233" s="480"/>
      <c r="AF1233" s="480"/>
      <c r="AG1233" s="480"/>
      <c r="AH1233" s="480"/>
      <c r="AI1233" s="480"/>
      <c r="AJ1233" s="480"/>
      <c r="AK1233" s="480"/>
      <c r="AL1233" s="480"/>
      <c r="AM1233" s="480"/>
      <c r="AN1233" s="480"/>
      <c r="AO1233" s="480"/>
      <c r="AP1233" s="480"/>
      <c r="AQ1233" s="487"/>
      <c r="AR1233" s="488"/>
      <c r="AS1233" s="488"/>
      <c r="AT1233" s="488"/>
      <c r="AU1233" s="488"/>
      <c r="AV1233" s="488"/>
      <c r="AW1233" s="488"/>
      <c r="AX1233" s="488"/>
      <c r="AY1233" s="488"/>
      <c r="AZ1233" s="488"/>
      <c r="BA1233" s="488"/>
      <c r="BB1233" s="489"/>
      <c r="BC1233" s="487"/>
      <c r="BD1233" s="488"/>
      <c r="BE1233" s="488"/>
      <c r="BF1233" s="488"/>
      <c r="BG1233" s="488"/>
      <c r="BH1233" s="488"/>
      <c r="BI1233" s="488"/>
      <c r="BJ1233" s="488"/>
      <c r="BK1233" s="488"/>
      <c r="BL1233" s="488"/>
      <c r="BM1233" s="488"/>
      <c r="BN1233" s="488"/>
      <c r="BO1233" s="487"/>
      <c r="BP1233" s="488"/>
      <c r="BQ1233" s="488"/>
      <c r="BR1233" s="488"/>
      <c r="BS1233" s="488"/>
      <c r="BT1233" s="488"/>
      <c r="BU1233" s="488"/>
      <c r="BV1233" s="488"/>
      <c r="BW1233" s="488"/>
      <c r="BX1233" s="488"/>
      <c r="BY1233" s="488"/>
      <c r="BZ1233" s="489"/>
      <c r="CA1233" s="488"/>
      <c r="CB1233" s="488"/>
      <c r="CC1233" s="488"/>
      <c r="CD1233" s="488"/>
      <c r="CE1233" s="488"/>
      <c r="CF1233" s="488"/>
      <c r="CG1233" s="488"/>
      <c r="CH1233" s="488"/>
      <c r="CI1233" s="488"/>
      <c r="CJ1233" s="488"/>
      <c r="CK1233" s="488"/>
      <c r="CL1233" s="489"/>
    </row>
    <row r="1234" spans="1:90" x14ac:dyDescent="0.3">
      <c r="A1234" s="610"/>
      <c r="B1234" s="333"/>
      <c r="C1234" s="488"/>
      <c r="D1234" s="488"/>
      <c r="E1234" s="489" t="s">
        <v>592</v>
      </c>
      <c r="F1234" s="495">
        <v>200000</v>
      </c>
      <c r="G1234" s="480"/>
      <c r="H1234" s="480"/>
      <c r="I1234" s="480"/>
      <c r="J1234" s="480"/>
      <c r="K1234" s="516"/>
      <c r="L1234" s="516"/>
      <c r="M1234" s="480"/>
      <c r="N1234" s="480"/>
      <c r="O1234" s="480"/>
      <c r="P1234" s="480"/>
      <c r="Q1234" s="480"/>
      <c r="R1234" s="480"/>
      <c r="S1234" s="493"/>
      <c r="T1234" s="491"/>
      <c r="U1234" s="488"/>
      <c r="V1234" s="488"/>
      <c r="W1234" s="488"/>
      <c r="X1234" s="488"/>
      <c r="Y1234" s="488"/>
      <c r="Z1234" s="488"/>
      <c r="AA1234" s="488"/>
      <c r="AB1234" s="488"/>
      <c r="AC1234" s="488"/>
      <c r="AD1234" s="489"/>
      <c r="AE1234" s="480"/>
      <c r="AF1234" s="480"/>
      <c r="AG1234" s="480"/>
      <c r="AH1234" s="480"/>
      <c r="AI1234" s="480"/>
      <c r="AJ1234" s="480"/>
      <c r="AK1234" s="480"/>
      <c r="AL1234" s="480"/>
      <c r="AM1234" s="480"/>
      <c r="AN1234" s="480"/>
      <c r="AO1234" s="480"/>
      <c r="AP1234" s="480"/>
      <c r="AQ1234" s="487"/>
      <c r="AR1234" s="488"/>
      <c r="AS1234" s="488"/>
      <c r="AT1234" s="488"/>
      <c r="AU1234" s="488"/>
      <c r="AV1234" s="488"/>
      <c r="AW1234" s="488"/>
      <c r="AX1234" s="488"/>
      <c r="AY1234" s="488"/>
      <c r="AZ1234" s="488"/>
      <c r="BA1234" s="488"/>
      <c r="BB1234" s="489"/>
      <c r="BC1234" s="487"/>
      <c r="BD1234" s="488"/>
      <c r="BE1234" s="488"/>
      <c r="BF1234" s="488"/>
      <c r="BG1234" s="488"/>
      <c r="BH1234" s="488"/>
      <c r="BI1234" s="488"/>
      <c r="BJ1234" s="488"/>
      <c r="BK1234" s="488"/>
      <c r="BL1234" s="488"/>
      <c r="BM1234" s="488"/>
      <c r="BN1234" s="488"/>
      <c r="BO1234" s="487"/>
      <c r="BP1234" s="488"/>
      <c r="BQ1234" s="488"/>
      <c r="BR1234" s="488"/>
      <c r="BS1234" s="488"/>
      <c r="BT1234" s="488"/>
      <c r="BU1234" s="488"/>
      <c r="BV1234" s="488"/>
      <c r="BW1234" s="488"/>
      <c r="BX1234" s="488"/>
      <c r="BY1234" s="488"/>
      <c r="BZ1234" s="489"/>
      <c r="CA1234" s="488"/>
      <c r="CB1234" s="488"/>
      <c r="CC1234" s="488"/>
      <c r="CD1234" s="488"/>
      <c r="CE1234" s="488"/>
      <c r="CF1234" s="488"/>
      <c r="CG1234" s="488"/>
      <c r="CH1234" s="488"/>
      <c r="CI1234" s="488"/>
      <c r="CJ1234" s="488"/>
      <c r="CK1234" s="488"/>
      <c r="CL1234" s="489"/>
    </row>
    <row r="1235" spans="1:90" x14ac:dyDescent="0.3">
      <c r="A1235" s="610"/>
      <c r="B1235" s="333"/>
      <c r="C1235" s="488"/>
      <c r="D1235" s="488"/>
      <c r="E1235" s="489" t="s">
        <v>169</v>
      </c>
      <c r="F1235" s="495">
        <v>498520</v>
      </c>
      <c r="G1235" s="480"/>
      <c r="H1235" s="480"/>
      <c r="I1235" s="480"/>
      <c r="J1235" s="480"/>
      <c r="K1235" s="480"/>
      <c r="L1235" s="480"/>
      <c r="M1235" s="480"/>
      <c r="N1235" s="480"/>
      <c r="O1235" s="480"/>
      <c r="P1235" s="480"/>
      <c r="Q1235" s="480"/>
      <c r="R1235" s="480"/>
      <c r="S1235" s="493"/>
      <c r="T1235" s="491"/>
      <c r="U1235" s="491"/>
      <c r="V1235" s="491"/>
      <c r="W1235" s="491"/>
      <c r="X1235" s="491"/>
      <c r="Y1235" s="488"/>
      <c r="Z1235" s="488"/>
      <c r="AA1235" s="488"/>
      <c r="AB1235" s="488"/>
      <c r="AC1235" s="488"/>
      <c r="AD1235" s="489"/>
      <c r="AE1235" s="480"/>
      <c r="AF1235" s="480"/>
      <c r="AG1235" s="480"/>
      <c r="AH1235" s="480"/>
      <c r="AI1235" s="480"/>
      <c r="AJ1235" s="480"/>
      <c r="AK1235" s="480"/>
      <c r="AL1235" s="480"/>
      <c r="AM1235" s="480"/>
      <c r="AN1235" s="480"/>
      <c r="AO1235" s="480"/>
      <c r="AP1235" s="480"/>
      <c r="AQ1235" s="487"/>
      <c r="AR1235" s="488"/>
      <c r="AS1235" s="488"/>
      <c r="AT1235" s="488"/>
      <c r="AU1235" s="488"/>
      <c r="AV1235" s="488"/>
      <c r="AW1235" s="488"/>
      <c r="AX1235" s="488"/>
      <c r="AY1235" s="488"/>
      <c r="AZ1235" s="488"/>
      <c r="BA1235" s="488"/>
      <c r="BB1235" s="489"/>
      <c r="BC1235" s="487"/>
      <c r="BD1235" s="488"/>
      <c r="BE1235" s="488"/>
      <c r="BF1235" s="488"/>
      <c r="BG1235" s="488"/>
      <c r="BH1235" s="488"/>
      <c r="BI1235" s="488"/>
      <c r="BJ1235" s="488"/>
      <c r="BK1235" s="488"/>
      <c r="BL1235" s="488"/>
      <c r="BM1235" s="488"/>
      <c r="BN1235" s="488"/>
      <c r="BO1235" s="487"/>
      <c r="BP1235" s="488"/>
      <c r="BQ1235" s="488"/>
      <c r="BR1235" s="488"/>
      <c r="BS1235" s="488"/>
      <c r="BT1235" s="488"/>
      <c r="BU1235" s="488"/>
      <c r="BV1235" s="488"/>
      <c r="BW1235" s="488"/>
      <c r="BX1235" s="488"/>
      <c r="BY1235" s="488"/>
      <c r="BZ1235" s="489"/>
      <c r="CA1235" s="488"/>
      <c r="CB1235" s="488"/>
      <c r="CC1235" s="488"/>
      <c r="CD1235" s="488"/>
      <c r="CE1235" s="488"/>
      <c r="CF1235" s="488"/>
      <c r="CG1235" s="488"/>
      <c r="CH1235" s="488"/>
      <c r="CI1235" s="488"/>
      <c r="CJ1235" s="488"/>
      <c r="CK1235" s="488"/>
      <c r="CL1235" s="489"/>
    </row>
    <row r="1236" spans="1:90" x14ac:dyDescent="0.3">
      <c r="A1236" s="610"/>
      <c r="B1236" s="333"/>
      <c r="C1236" s="488"/>
      <c r="D1236" s="488"/>
      <c r="E1236" s="489" t="s">
        <v>588</v>
      </c>
      <c r="F1236" s="495">
        <v>20000</v>
      </c>
      <c r="G1236" s="480"/>
      <c r="H1236" s="480"/>
      <c r="I1236" s="480"/>
      <c r="J1236" s="480"/>
      <c r="K1236" s="480"/>
      <c r="L1236" s="480"/>
      <c r="M1236" s="480"/>
      <c r="N1236" s="480"/>
      <c r="O1236" s="480"/>
      <c r="P1236" s="480"/>
      <c r="Q1236" s="480"/>
      <c r="R1236" s="480"/>
      <c r="S1236" s="487"/>
      <c r="T1236" s="488"/>
      <c r="U1236" s="488"/>
      <c r="V1236" s="488"/>
      <c r="W1236" s="488"/>
      <c r="X1236" s="488"/>
      <c r="Y1236" s="488"/>
      <c r="Z1236" s="488"/>
      <c r="AA1236" s="488"/>
      <c r="AB1236" s="488"/>
      <c r="AC1236" s="488"/>
      <c r="AD1236" s="489"/>
      <c r="AE1236" s="480"/>
      <c r="AF1236" s="480"/>
      <c r="AG1236" s="515"/>
      <c r="AH1236" s="515"/>
      <c r="AI1236" s="518"/>
      <c r="AJ1236" s="480"/>
      <c r="AK1236" s="480"/>
      <c r="AL1236" s="480"/>
      <c r="AM1236" s="480"/>
      <c r="AN1236" s="480"/>
      <c r="AO1236" s="480"/>
      <c r="AP1236" s="480"/>
      <c r="AQ1236" s="487"/>
      <c r="AR1236" s="488"/>
      <c r="AS1236" s="488"/>
      <c r="AT1236" s="488"/>
      <c r="AU1236" s="488"/>
      <c r="AV1236" s="488"/>
      <c r="AW1236" s="488"/>
      <c r="AX1236" s="488"/>
      <c r="AY1236" s="488"/>
      <c r="AZ1236" s="488"/>
      <c r="BA1236" s="488"/>
      <c r="BB1236" s="489"/>
      <c r="BC1236" s="487"/>
      <c r="BD1236" s="488"/>
      <c r="BE1236" s="488"/>
      <c r="BF1236" s="488"/>
      <c r="BG1236" s="488"/>
      <c r="BH1236" s="488"/>
      <c r="BI1236" s="488"/>
      <c r="BJ1236" s="488"/>
      <c r="BK1236" s="488"/>
      <c r="BL1236" s="488"/>
      <c r="BM1236" s="488"/>
      <c r="BN1236" s="488"/>
      <c r="BO1236" s="487"/>
      <c r="BP1236" s="488"/>
      <c r="BQ1236" s="488"/>
      <c r="BR1236" s="488"/>
      <c r="BS1236" s="488"/>
      <c r="BT1236" s="488"/>
      <c r="BU1236" s="488"/>
      <c r="BV1236" s="488"/>
      <c r="BW1236" s="488"/>
      <c r="BX1236" s="488"/>
      <c r="BY1236" s="488"/>
      <c r="BZ1236" s="489"/>
      <c r="CA1236" s="488"/>
      <c r="CB1236" s="488"/>
      <c r="CC1236" s="488"/>
      <c r="CD1236" s="488"/>
      <c r="CE1236" s="488"/>
      <c r="CF1236" s="488"/>
      <c r="CG1236" s="488"/>
      <c r="CH1236" s="488"/>
      <c r="CI1236" s="488"/>
      <c r="CJ1236" s="488"/>
      <c r="CK1236" s="488"/>
      <c r="CL1236" s="489"/>
    </row>
    <row r="1237" spans="1:90" x14ac:dyDescent="0.3">
      <c r="A1237" s="610"/>
      <c r="B1237" s="333"/>
      <c r="C1237" s="512" t="s">
        <v>259</v>
      </c>
      <c r="D1237" s="488" t="s">
        <v>113</v>
      </c>
      <c r="E1237" s="489"/>
      <c r="F1237" s="495"/>
      <c r="G1237" s="480"/>
      <c r="H1237" s="480"/>
      <c r="I1237" s="480"/>
      <c r="J1237" s="480"/>
      <c r="K1237" s="480"/>
      <c r="L1237" s="480"/>
      <c r="M1237" s="480"/>
      <c r="N1237" s="480"/>
      <c r="O1237" s="480"/>
      <c r="P1237" s="480"/>
      <c r="Q1237" s="480"/>
      <c r="R1237" s="480"/>
      <c r="S1237" s="487"/>
      <c r="T1237" s="488"/>
      <c r="U1237" s="488"/>
      <c r="V1237" s="488"/>
      <c r="W1237" s="488"/>
      <c r="X1237" s="488"/>
      <c r="Y1237" s="488"/>
      <c r="Z1237" s="488"/>
      <c r="AA1237" s="488"/>
      <c r="AB1237" s="488"/>
      <c r="AC1237" s="488"/>
      <c r="AD1237" s="489"/>
      <c r="AE1237" s="480"/>
      <c r="AF1237" s="480"/>
      <c r="AG1237" s="480"/>
      <c r="AH1237" s="480"/>
      <c r="AI1237" s="480"/>
      <c r="AJ1237" s="480"/>
      <c r="AK1237" s="480"/>
      <c r="AL1237" s="480"/>
      <c r="AM1237" s="480"/>
      <c r="AN1237" s="480"/>
      <c r="AO1237" s="480"/>
      <c r="AP1237" s="480"/>
      <c r="AQ1237" s="487"/>
      <c r="AR1237" s="488"/>
      <c r="AS1237" s="488"/>
      <c r="AT1237" s="488"/>
      <c r="AU1237" s="488"/>
      <c r="AV1237" s="488"/>
      <c r="AW1237" s="488"/>
      <c r="AX1237" s="488"/>
      <c r="AY1237" s="488"/>
      <c r="AZ1237" s="488"/>
      <c r="BA1237" s="488"/>
      <c r="BB1237" s="489"/>
      <c r="BC1237" s="487"/>
      <c r="BD1237" s="488"/>
      <c r="BE1237" s="488"/>
      <c r="BF1237" s="488"/>
      <c r="BG1237" s="488"/>
      <c r="BH1237" s="488"/>
      <c r="BI1237" s="488"/>
      <c r="BJ1237" s="488"/>
      <c r="BK1237" s="488"/>
      <c r="BL1237" s="488"/>
      <c r="BM1237" s="488"/>
      <c r="BN1237" s="488"/>
      <c r="BO1237" s="487"/>
      <c r="BP1237" s="488"/>
      <c r="BQ1237" s="488"/>
      <c r="BR1237" s="488"/>
      <c r="BS1237" s="488"/>
      <c r="BT1237" s="488"/>
      <c r="BU1237" s="488"/>
      <c r="BV1237" s="488"/>
      <c r="BW1237" s="488"/>
      <c r="BX1237" s="488"/>
      <c r="BY1237" s="488"/>
      <c r="BZ1237" s="489"/>
      <c r="CA1237" s="488"/>
      <c r="CB1237" s="488"/>
      <c r="CC1237" s="488"/>
      <c r="CD1237" s="488"/>
      <c r="CE1237" s="488"/>
      <c r="CF1237" s="488"/>
      <c r="CG1237" s="488"/>
      <c r="CH1237" s="488"/>
      <c r="CI1237" s="488"/>
      <c r="CJ1237" s="488"/>
      <c r="CK1237" s="488"/>
      <c r="CL1237" s="489"/>
    </row>
    <row r="1238" spans="1:90" x14ac:dyDescent="0.3">
      <c r="A1238" s="610"/>
      <c r="B1238" s="333"/>
      <c r="C1238" s="512" t="s">
        <v>581</v>
      </c>
      <c r="D1238" s="488"/>
      <c r="E1238" s="489" t="s">
        <v>181</v>
      </c>
      <c r="F1238" s="495"/>
      <c r="G1238" s="480"/>
      <c r="H1238" s="480"/>
      <c r="I1238" s="480"/>
      <c r="J1238" s="480"/>
      <c r="K1238" s="480"/>
      <c r="L1238" s="480"/>
      <c r="M1238" s="480"/>
      <c r="N1238" s="480"/>
      <c r="O1238" s="480"/>
      <c r="P1238" s="480"/>
      <c r="Q1238" s="480"/>
      <c r="R1238" s="480"/>
      <c r="S1238" s="487"/>
      <c r="T1238" s="488"/>
      <c r="U1238" s="488"/>
      <c r="V1238" s="488"/>
      <c r="W1238" s="488"/>
      <c r="X1238" s="488"/>
      <c r="Y1238" s="488"/>
      <c r="Z1238" s="488"/>
      <c r="AA1238" s="488"/>
      <c r="AB1238" s="488"/>
      <c r="AC1238" s="488"/>
      <c r="AD1238" s="489"/>
      <c r="AE1238" s="480"/>
      <c r="AF1238" s="480"/>
      <c r="AG1238" s="515"/>
      <c r="AH1238" s="515"/>
      <c r="AI1238" s="480"/>
      <c r="AJ1238" s="480"/>
      <c r="AK1238" s="480"/>
      <c r="AL1238" s="480"/>
      <c r="AM1238" s="480"/>
      <c r="AN1238" s="480"/>
      <c r="AO1238" s="480"/>
      <c r="AP1238" s="480"/>
      <c r="AQ1238" s="487"/>
      <c r="AR1238" s="488"/>
      <c r="AS1238" s="488"/>
      <c r="AT1238" s="488"/>
      <c r="AU1238" s="488"/>
      <c r="AV1238" s="488"/>
      <c r="AW1238" s="488"/>
      <c r="AX1238" s="488"/>
      <c r="AY1238" s="488"/>
      <c r="AZ1238" s="488"/>
      <c r="BA1238" s="488"/>
      <c r="BB1238" s="489"/>
      <c r="BC1238" s="487"/>
      <c r="BD1238" s="488"/>
      <c r="BE1238" s="488"/>
      <c r="BF1238" s="488"/>
      <c r="BG1238" s="488"/>
      <c r="BH1238" s="488"/>
      <c r="BI1238" s="488"/>
      <c r="BJ1238" s="488"/>
      <c r="BK1238" s="488"/>
      <c r="BL1238" s="488"/>
      <c r="BM1238" s="488"/>
      <c r="BN1238" s="488"/>
      <c r="BO1238" s="487"/>
      <c r="BP1238" s="488"/>
      <c r="BQ1238" s="488"/>
      <c r="BR1238" s="488"/>
      <c r="BS1238" s="488"/>
      <c r="BT1238" s="488"/>
      <c r="BU1238" s="488"/>
      <c r="BV1238" s="488"/>
      <c r="BW1238" s="488"/>
      <c r="BX1238" s="488"/>
      <c r="BY1238" s="488"/>
      <c r="BZ1238" s="489"/>
      <c r="CA1238" s="488"/>
      <c r="CB1238" s="488"/>
      <c r="CC1238" s="488"/>
      <c r="CD1238" s="488"/>
      <c r="CE1238" s="488"/>
      <c r="CF1238" s="488"/>
      <c r="CG1238" s="488"/>
      <c r="CH1238" s="488"/>
      <c r="CI1238" s="488"/>
      <c r="CJ1238" s="488"/>
      <c r="CK1238" s="488"/>
      <c r="CL1238" s="489"/>
    </row>
    <row r="1239" spans="1:90" x14ac:dyDescent="0.3">
      <c r="A1239" s="610"/>
      <c r="B1239" s="333"/>
      <c r="C1239" s="512" t="s">
        <v>582</v>
      </c>
      <c r="D1239" s="488"/>
      <c r="E1239" s="489" t="s">
        <v>182</v>
      </c>
      <c r="F1239" s="495"/>
      <c r="G1239" s="480"/>
      <c r="H1239" s="480"/>
      <c r="I1239" s="480"/>
      <c r="J1239" s="480"/>
      <c r="K1239" s="480"/>
      <c r="L1239" s="480"/>
      <c r="M1239" s="480"/>
      <c r="N1239" s="480"/>
      <c r="O1239" s="480"/>
      <c r="P1239" s="480"/>
      <c r="Q1239" s="480"/>
      <c r="R1239" s="480"/>
      <c r="S1239" s="487"/>
      <c r="T1239" s="488"/>
      <c r="U1239" s="488"/>
      <c r="V1239" s="488"/>
      <c r="W1239" s="488"/>
      <c r="X1239" s="488"/>
      <c r="Y1239" s="488"/>
      <c r="Z1239" s="488"/>
      <c r="AA1239" s="488"/>
      <c r="AB1239" s="488"/>
      <c r="AC1239" s="488"/>
      <c r="AD1239" s="489"/>
      <c r="AE1239" s="480"/>
      <c r="AF1239" s="480"/>
      <c r="AG1239" s="515"/>
      <c r="AH1239" s="515"/>
      <c r="AI1239" s="480"/>
      <c r="AJ1239" s="480"/>
      <c r="AK1239" s="480"/>
      <c r="AL1239" s="480"/>
      <c r="AM1239" s="480"/>
      <c r="AN1239" s="480"/>
      <c r="AO1239" s="480"/>
      <c r="AP1239" s="480"/>
      <c r="AQ1239" s="487"/>
      <c r="AR1239" s="488"/>
      <c r="AS1239" s="488"/>
      <c r="AT1239" s="488"/>
      <c r="AU1239" s="488"/>
      <c r="AV1239" s="488"/>
      <c r="AW1239" s="488"/>
      <c r="AX1239" s="488"/>
      <c r="AY1239" s="488"/>
      <c r="AZ1239" s="488"/>
      <c r="BA1239" s="488"/>
      <c r="BB1239" s="489"/>
      <c r="BC1239" s="487"/>
      <c r="BD1239" s="488"/>
      <c r="BE1239" s="488"/>
      <c r="BF1239" s="488"/>
      <c r="BG1239" s="488"/>
      <c r="BH1239" s="488"/>
      <c r="BI1239" s="488"/>
      <c r="BJ1239" s="488"/>
      <c r="BK1239" s="488"/>
      <c r="BL1239" s="488"/>
      <c r="BM1239" s="488"/>
      <c r="BN1239" s="488"/>
      <c r="BO1239" s="487"/>
      <c r="BP1239" s="488"/>
      <c r="BQ1239" s="488"/>
      <c r="BR1239" s="488"/>
      <c r="BS1239" s="488"/>
      <c r="BT1239" s="488"/>
      <c r="BU1239" s="488"/>
      <c r="BV1239" s="488"/>
      <c r="BW1239" s="488"/>
      <c r="BX1239" s="488"/>
      <c r="BY1239" s="488"/>
      <c r="BZ1239" s="489"/>
      <c r="CA1239" s="488"/>
      <c r="CB1239" s="488"/>
      <c r="CC1239" s="488"/>
      <c r="CD1239" s="488"/>
      <c r="CE1239" s="488"/>
      <c r="CF1239" s="488"/>
      <c r="CG1239" s="488"/>
      <c r="CH1239" s="488"/>
      <c r="CI1239" s="488"/>
      <c r="CJ1239" s="488"/>
      <c r="CK1239" s="488"/>
      <c r="CL1239" s="489"/>
    </row>
    <row r="1240" spans="1:90" x14ac:dyDescent="0.3">
      <c r="A1240" s="610"/>
      <c r="B1240" s="333"/>
      <c r="C1240" s="512" t="s">
        <v>583</v>
      </c>
      <c r="D1240" s="488"/>
      <c r="E1240" s="489" t="s">
        <v>593</v>
      </c>
      <c r="F1240" s="495">
        <v>11172346</v>
      </c>
      <c r="G1240" s="480"/>
      <c r="H1240" s="480"/>
      <c r="I1240" s="480"/>
      <c r="J1240" s="480"/>
      <c r="K1240" s="480"/>
      <c r="L1240" s="480"/>
      <c r="M1240" s="480"/>
      <c r="N1240" s="480"/>
      <c r="O1240" s="480"/>
      <c r="P1240" s="480"/>
      <c r="Q1240" s="480"/>
      <c r="R1240" s="480"/>
      <c r="S1240" s="487"/>
      <c r="T1240" s="488"/>
      <c r="U1240" s="488"/>
      <c r="V1240" s="488"/>
      <c r="W1240" s="488"/>
      <c r="X1240" s="488"/>
      <c r="Y1240" s="488"/>
      <c r="Z1240" s="488"/>
      <c r="AA1240" s="488"/>
      <c r="AB1240" s="488"/>
      <c r="AC1240" s="488"/>
      <c r="AD1240" s="489"/>
      <c r="AE1240" s="480"/>
      <c r="AF1240" s="480"/>
      <c r="AG1240" s="480"/>
      <c r="AH1240" s="480"/>
      <c r="AI1240" s="515"/>
      <c r="AJ1240" s="515"/>
      <c r="AK1240" s="515"/>
      <c r="AL1240" s="515"/>
      <c r="AM1240" s="515"/>
      <c r="AN1240" s="515"/>
      <c r="AO1240" s="515"/>
      <c r="AP1240" s="515"/>
      <c r="AQ1240" s="509"/>
      <c r="AR1240" s="507"/>
      <c r="AS1240" s="507"/>
      <c r="AT1240" s="507"/>
      <c r="AU1240" s="488"/>
      <c r="AV1240" s="488"/>
      <c r="AW1240" s="488"/>
      <c r="AX1240" s="488"/>
      <c r="AY1240" s="488"/>
      <c r="AZ1240" s="488"/>
      <c r="BA1240" s="488"/>
      <c r="BB1240" s="489"/>
      <c r="BC1240" s="487"/>
      <c r="BD1240" s="488"/>
      <c r="BE1240" s="488"/>
      <c r="BF1240" s="488"/>
      <c r="BG1240" s="488"/>
      <c r="BH1240" s="488"/>
      <c r="BI1240" s="488"/>
      <c r="BJ1240" s="488"/>
      <c r="BK1240" s="488"/>
      <c r="BL1240" s="488"/>
      <c r="BM1240" s="488"/>
      <c r="BN1240" s="488"/>
      <c r="BO1240" s="487"/>
      <c r="BP1240" s="488"/>
      <c r="BQ1240" s="488"/>
      <c r="BR1240" s="488"/>
      <c r="BS1240" s="488"/>
      <c r="BT1240" s="488"/>
      <c r="BU1240" s="488"/>
      <c r="BV1240" s="488"/>
      <c r="BW1240" s="488"/>
      <c r="BX1240" s="488"/>
      <c r="BY1240" s="488"/>
      <c r="BZ1240" s="489"/>
      <c r="CA1240" s="488"/>
      <c r="CB1240" s="488"/>
      <c r="CC1240" s="488"/>
      <c r="CD1240" s="488"/>
      <c r="CE1240" s="488"/>
      <c r="CF1240" s="488"/>
      <c r="CG1240" s="488"/>
      <c r="CH1240" s="488"/>
      <c r="CI1240" s="488"/>
      <c r="CJ1240" s="488"/>
      <c r="CK1240" s="488"/>
      <c r="CL1240" s="489"/>
    </row>
    <row r="1241" spans="1:90" x14ac:dyDescent="0.3">
      <c r="A1241" s="610"/>
      <c r="B1241" s="333"/>
      <c r="C1241" s="488"/>
      <c r="D1241" s="488"/>
      <c r="E1241" s="489" t="s">
        <v>594</v>
      </c>
      <c r="F1241" s="495">
        <v>30000</v>
      </c>
      <c r="G1241" s="480"/>
      <c r="H1241" s="480"/>
      <c r="I1241" s="480"/>
      <c r="J1241" s="480"/>
      <c r="K1241" s="480"/>
      <c r="L1241" s="480"/>
      <c r="M1241" s="480"/>
      <c r="N1241" s="480"/>
      <c r="O1241" s="480"/>
      <c r="P1241" s="480"/>
      <c r="Q1241" s="480"/>
      <c r="R1241" s="480"/>
      <c r="S1241" s="487"/>
      <c r="T1241" s="488"/>
      <c r="U1241" s="488"/>
      <c r="V1241" s="488"/>
      <c r="W1241" s="488"/>
      <c r="X1241" s="488"/>
      <c r="Y1241" s="488"/>
      <c r="Z1241" s="488"/>
      <c r="AA1241" s="488"/>
      <c r="AB1241" s="488"/>
      <c r="AC1241" s="488"/>
      <c r="AD1241" s="489"/>
      <c r="AE1241" s="480"/>
      <c r="AF1241" s="480"/>
      <c r="AG1241" s="480"/>
      <c r="AH1241" s="480"/>
      <c r="AI1241" s="480"/>
      <c r="AJ1241" s="480"/>
      <c r="AK1241" s="480"/>
      <c r="AL1241" s="480"/>
      <c r="AM1241" s="480"/>
      <c r="AN1241" s="480"/>
      <c r="AO1241" s="480"/>
      <c r="AP1241" s="480"/>
      <c r="AQ1241" s="487"/>
      <c r="AR1241" s="488"/>
      <c r="AS1241" s="488"/>
      <c r="AT1241" s="507"/>
      <c r="AU1241" s="507"/>
      <c r="AV1241" s="488"/>
      <c r="AW1241" s="488"/>
      <c r="AX1241" s="488"/>
      <c r="AY1241" s="488"/>
      <c r="AZ1241" s="488"/>
      <c r="BA1241" s="488"/>
      <c r="BB1241" s="489"/>
      <c r="BC1241" s="487"/>
      <c r="BD1241" s="488"/>
      <c r="BE1241" s="488"/>
      <c r="BF1241" s="488"/>
      <c r="BG1241" s="488"/>
      <c r="BH1241" s="488"/>
      <c r="BI1241" s="488"/>
      <c r="BJ1241" s="488"/>
      <c r="BK1241" s="488"/>
      <c r="BL1241" s="488"/>
      <c r="BM1241" s="488"/>
      <c r="BN1241" s="488"/>
      <c r="BO1241" s="487"/>
      <c r="BP1241" s="488"/>
      <c r="BQ1241" s="488"/>
      <c r="BR1241" s="488"/>
      <c r="BS1241" s="488"/>
      <c r="BT1241" s="488"/>
      <c r="BU1241" s="488"/>
      <c r="BV1241" s="488"/>
      <c r="BW1241" s="488"/>
      <c r="BX1241" s="488"/>
      <c r="BY1241" s="488"/>
      <c r="BZ1241" s="489"/>
      <c r="CA1241" s="488"/>
      <c r="CB1241" s="488"/>
      <c r="CC1241" s="488"/>
      <c r="CD1241" s="488"/>
      <c r="CE1241" s="488"/>
      <c r="CF1241" s="488"/>
      <c r="CG1241" s="488"/>
      <c r="CH1241" s="488"/>
      <c r="CI1241" s="488"/>
      <c r="CJ1241" s="488"/>
      <c r="CK1241" s="488"/>
      <c r="CL1241" s="489"/>
    </row>
    <row r="1242" spans="1:90" x14ac:dyDescent="0.3">
      <c r="A1242" s="610"/>
      <c r="B1242" s="333"/>
      <c r="C1242" s="517"/>
      <c r="D1242" s="488"/>
      <c r="E1242" s="489" t="s">
        <v>187</v>
      </c>
      <c r="F1242" s="495"/>
      <c r="G1242" s="480"/>
      <c r="H1242" s="480"/>
      <c r="I1242" s="480"/>
      <c r="J1242" s="480"/>
      <c r="K1242" s="480"/>
      <c r="L1242" s="480"/>
      <c r="M1242" s="480"/>
      <c r="N1242" s="480"/>
      <c r="O1242" s="480"/>
      <c r="P1242" s="480"/>
      <c r="Q1242" s="480"/>
      <c r="R1242" s="480"/>
      <c r="S1242" s="487"/>
      <c r="T1242" s="488"/>
      <c r="U1242" s="488"/>
      <c r="V1242" s="488"/>
      <c r="W1242" s="488"/>
      <c r="X1242" s="488"/>
      <c r="Y1242" s="488"/>
      <c r="Z1242" s="488"/>
      <c r="AA1242" s="488"/>
      <c r="AB1242" s="488"/>
      <c r="AC1242" s="488"/>
      <c r="AD1242" s="489"/>
      <c r="AE1242" s="480"/>
      <c r="AF1242" s="480"/>
      <c r="AG1242" s="480"/>
      <c r="AH1242" s="480"/>
      <c r="AI1242" s="480"/>
      <c r="AJ1242" s="480"/>
      <c r="AK1242" s="480"/>
      <c r="AL1242" s="480"/>
      <c r="AM1242" s="480"/>
      <c r="AN1242" s="480"/>
      <c r="AO1242" s="480"/>
      <c r="AP1242" s="480"/>
      <c r="AQ1242" s="487"/>
      <c r="AR1242" s="488"/>
      <c r="AS1242" s="488"/>
      <c r="AT1242" s="488"/>
      <c r="AU1242" s="488"/>
      <c r="AV1242" s="507"/>
      <c r="AW1242" s="488"/>
      <c r="AX1242" s="488"/>
      <c r="AY1242" s="488"/>
      <c r="AZ1242" s="488"/>
      <c r="BA1242" s="488"/>
      <c r="BB1242" s="489"/>
      <c r="BC1242" s="487"/>
      <c r="BD1242" s="488"/>
      <c r="BE1242" s="488"/>
      <c r="BF1242" s="488"/>
      <c r="BG1242" s="488"/>
      <c r="BH1242" s="488"/>
      <c r="BI1242" s="488"/>
      <c r="BJ1242" s="488"/>
      <c r="BK1242" s="488"/>
      <c r="BL1242" s="488"/>
      <c r="BM1242" s="488"/>
      <c r="BN1242" s="488"/>
      <c r="BO1242" s="487"/>
      <c r="BP1242" s="488"/>
      <c r="BQ1242" s="488"/>
      <c r="BR1242" s="488"/>
      <c r="BS1242" s="488"/>
      <c r="BT1242" s="488"/>
      <c r="BU1242" s="488"/>
      <c r="BV1242" s="488"/>
      <c r="BW1242" s="488"/>
      <c r="BX1242" s="488"/>
      <c r="BY1242" s="488"/>
      <c r="BZ1242" s="489"/>
      <c r="CA1242" s="488"/>
      <c r="CB1242" s="488"/>
      <c r="CC1242" s="488"/>
      <c r="CD1242" s="488"/>
      <c r="CE1242" s="488"/>
      <c r="CF1242" s="488"/>
      <c r="CG1242" s="488"/>
      <c r="CH1242" s="488"/>
      <c r="CI1242" s="488"/>
      <c r="CJ1242" s="488"/>
      <c r="CK1242" s="488"/>
      <c r="CL1242" s="489"/>
    </row>
    <row r="1243" spans="1:90" ht="15" thickBot="1" x14ac:dyDescent="0.35">
      <c r="A1243" s="611"/>
      <c r="B1243" s="307"/>
      <c r="C1243" s="485"/>
      <c r="D1243" s="485"/>
      <c r="E1243" s="522" t="s">
        <v>160</v>
      </c>
      <c r="F1243" s="499">
        <v>12000000</v>
      </c>
      <c r="G1243" s="480"/>
      <c r="H1243" s="480"/>
      <c r="I1243" s="480"/>
      <c r="J1243" s="480"/>
      <c r="K1243" s="480"/>
      <c r="L1243" s="480"/>
      <c r="M1243" s="480"/>
      <c r="N1243" s="480"/>
      <c r="O1243" s="480"/>
      <c r="P1243" s="480"/>
      <c r="Q1243" s="480"/>
      <c r="R1243" s="480"/>
      <c r="S1243" s="484"/>
      <c r="T1243" s="485"/>
      <c r="U1243" s="485"/>
      <c r="V1243" s="485"/>
      <c r="W1243" s="485"/>
      <c r="X1243" s="485"/>
      <c r="Y1243" s="485"/>
      <c r="Z1243" s="485"/>
      <c r="AA1243" s="485"/>
      <c r="AB1243" s="485"/>
      <c r="AC1243" s="485"/>
      <c r="AD1243" s="486"/>
      <c r="AE1243" s="480"/>
      <c r="AF1243" s="480"/>
      <c r="AG1243" s="480"/>
      <c r="AH1243" s="480"/>
      <c r="AI1243" s="480"/>
      <c r="AJ1243" s="480"/>
      <c r="AK1243" s="480"/>
      <c r="AL1243" s="480"/>
      <c r="AM1243" s="480"/>
      <c r="AN1243" s="480"/>
      <c r="AO1243" s="480"/>
      <c r="AP1243" s="480"/>
      <c r="AQ1243" s="484"/>
      <c r="AR1243" s="485"/>
      <c r="AS1243" s="485"/>
      <c r="AT1243" s="485"/>
      <c r="AU1243" s="485"/>
      <c r="AV1243" s="485"/>
      <c r="AW1243" s="485"/>
      <c r="AX1243" s="485"/>
      <c r="AY1243" s="485"/>
      <c r="AZ1243" s="485"/>
      <c r="BA1243" s="485"/>
      <c r="BB1243" s="486"/>
      <c r="BC1243" s="487"/>
      <c r="BD1243" s="488"/>
      <c r="BE1243" s="488"/>
      <c r="BF1243" s="488"/>
      <c r="BG1243" s="488"/>
      <c r="BH1243" s="488"/>
      <c r="BI1243" s="488"/>
      <c r="BJ1243" s="488"/>
      <c r="BK1243" s="488"/>
      <c r="BL1243" s="488"/>
      <c r="BM1243" s="488"/>
      <c r="BN1243" s="488"/>
      <c r="BO1243" s="487"/>
      <c r="BP1243" s="488"/>
      <c r="BQ1243" s="488"/>
      <c r="BR1243" s="488"/>
      <c r="BS1243" s="488"/>
      <c r="BT1243" s="488"/>
      <c r="BU1243" s="488"/>
      <c r="BV1243" s="488"/>
      <c r="BW1243" s="488"/>
      <c r="BX1243" s="488"/>
      <c r="BY1243" s="488"/>
      <c r="BZ1243" s="489"/>
      <c r="CA1243" s="488"/>
      <c r="CB1243" s="488"/>
      <c r="CC1243" s="488"/>
      <c r="CD1243" s="488"/>
      <c r="CE1243" s="488"/>
      <c r="CF1243" s="488"/>
      <c r="CG1243" s="488"/>
      <c r="CH1243" s="488"/>
      <c r="CI1243" s="488"/>
      <c r="CJ1243" s="488"/>
      <c r="CK1243" s="488"/>
      <c r="CL1243" s="489"/>
    </row>
    <row r="1244" spans="1:90" ht="28.8" x14ac:dyDescent="0.3">
      <c r="A1244" s="609" t="s">
        <v>461</v>
      </c>
      <c r="B1244" s="527">
        <v>285</v>
      </c>
      <c r="C1244" s="525" t="s">
        <v>595</v>
      </c>
      <c r="D1244" s="482" t="s">
        <v>112</v>
      </c>
      <c r="E1244" s="482"/>
      <c r="F1244" s="510"/>
      <c r="G1244" s="481"/>
      <c r="H1244" s="482"/>
      <c r="I1244" s="482"/>
      <c r="J1244" s="482"/>
      <c r="K1244" s="482"/>
      <c r="L1244" s="482"/>
      <c r="M1244" s="482"/>
      <c r="N1244" s="482"/>
      <c r="O1244" s="482"/>
      <c r="P1244" s="482"/>
      <c r="Q1244" s="482"/>
      <c r="R1244" s="483"/>
      <c r="S1244" s="481"/>
      <c r="T1244" s="482"/>
      <c r="U1244" s="482"/>
      <c r="V1244" s="482"/>
      <c r="W1244" s="482"/>
      <c r="X1244" s="482"/>
      <c r="Y1244" s="482"/>
      <c r="Z1244" s="482"/>
      <c r="AA1244" s="482"/>
      <c r="AB1244" s="482"/>
      <c r="AC1244" s="482"/>
      <c r="AD1244" s="483"/>
      <c r="AE1244" s="481"/>
      <c r="AF1244" s="482"/>
      <c r="AG1244" s="482"/>
      <c r="AH1244" s="482"/>
      <c r="AI1244" s="482"/>
      <c r="AJ1244" s="482"/>
      <c r="AK1244" s="482"/>
      <c r="AL1244" s="482"/>
      <c r="AM1244" s="482"/>
      <c r="AN1244" s="482"/>
      <c r="AO1244" s="482"/>
      <c r="AP1244" s="483"/>
      <c r="AQ1244" s="481"/>
      <c r="AR1244" s="482"/>
      <c r="AS1244" s="482"/>
      <c r="AT1244" s="482"/>
      <c r="AU1244" s="482"/>
      <c r="AV1244" s="482"/>
      <c r="AW1244" s="482"/>
      <c r="AX1244" s="482"/>
      <c r="AY1244" s="482"/>
      <c r="AZ1244" s="482"/>
      <c r="BA1244" s="482"/>
      <c r="BB1244" s="483"/>
      <c r="BC1244" s="481"/>
      <c r="BD1244" s="482"/>
      <c r="BE1244" s="482"/>
      <c r="BF1244" s="482"/>
      <c r="BG1244" s="482"/>
      <c r="BH1244" s="482"/>
      <c r="BI1244" s="482"/>
      <c r="BJ1244" s="482"/>
      <c r="BK1244" s="482"/>
      <c r="BL1244" s="482"/>
      <c r="BM1244" s="482"/>
      <c r="BN1244" s="482"/>
      <c r="BO1244" s="481"/>
      <c r="BP1244" s="482"/>
      <c r="BQ1244" s="482"/>
      <c r="BR1244" s="482"/>
      <c r="BS1244" s="482"/>
      <c r="BT1244" s="482"/>
      <c r="BU1244" s="482"/>
      <c r="BV1244" s="482"/>
      <c r="BW1244" s="482"/>
      <c r="BX1244" s="482"/>
      <c r="BY1244" s="482"/>
      <c r="BZ1244" s="483"/>
      <c r="CA1244" s="482"/>
      <c r="CB1244" s="482"/>
      <c r="CC1244" s="482"/>
      <c r="CD1244" s="482"/>
      <c r="CE1244" s="482"/>
      <c r="CF1244" s="482"/>
      <c r="CG1244" s="482"/>
      <c r="CH1244" s="482"/>
      <c r="CI1244" s="482"/>
      <c r="CJ1244" s="482"/>
      <c r="CK1244" s="482"/>
      <c r="CL1244" s="483"/>
    </row>
    <row r="1245" spans="1:90" x14ac:dyDescent="0.3">
      <c r="A1245" s="610"/>
      <c r="B1245" s="333"/>
      <c r="C1245" s="488"/>
      <c r="D1245" s="488"/>
      <c r="E1245" s="488" t="s">
        <v>596</v>
      </c>
      <c r="F1245" s="511">
        <v>50000</v>
      </c>
      <c r="G1245" s="487"/>
      <c r="H1245" s="488"/>
      <c r="I1245" s="488"/>
      <c r="J1245" s="488"/>
      <c r="K1245" s="488"/>
      <c r="L1245" s="488"/>
      <c r="M1245" s="488"/>
      <c r="N1245" s="488"/>
      <c r="O1245" s="488"/>
      <c r="P1245" s="488"/>
      <c r="Q1245" s="488"/>
      <c r="R1245" s="489"/>
      <c r="S1245" s="493"/>
      <c r="T1245" s="491"/>
      <c r="U1245" s="491"/>
      <c r="V1245" s="488"/>
      <c r="W1245" s="488"/>
      <c r="X1245" s="488"/>
      <c r="Y1245" s="488"/>
      <c r="Z1245" s="488"/>
      <c r="AA1245" s="488"/>
      <c r="AB1245" s="488"/>
      <c r="AC1245" s="488"/>
      <c r="AD1245" s="489"/>
      <c r="AE1245" s="487"/>
      <c r="AF1245" s="488"/>
      <c r="AG1245" s="488"/>
      <c r="AH1245" s="488"/>
      <c r="AI1245" s="488"/>
      <c r="AJ1245" s="488"/>
      <c r="AK1245" s="488"/>
      <c r="AL1245" s="488"/>
      <c r="AM1245" s="488"/>
      <c r="AN1245" s="488"/>
      <c r="AO1245" s="488"/>
      <c r="AP1245" s="489"/>
      <c r="AQ1245" s="487"/>
      <c r="AR1245" s="488"/>
      <c r="AS1245" s="488"/>
      <c r="AT1245" s="488"/>
      <c r="AU1245" s="488"/>
      <c r="AV1245" s="488"/>
      <c r="AW1245" s="488"/>
      <c r="AX1245" s="488"/>
      <c r="AY1245" s="488"/>
      <c r="AZ1245" s="488"/>
      <c r="BA1245" s="488"/>
      <c r="BB1245" s="489"/>
      <c r="BC1245" s="487"/>
      <c r="BD1245" s="488"/>
      <c r="BE1245" s="488"/>
      <c r="BF1245" s="488"/>
      <c r="BG1245" s="488"/>
      <c r="BH1245" s="488"/>
      <c r="BI1245" s="488"/>
      <c r="BJ1245" s="488"/>
      <c r="BK1245" s="488"/>
      <c r="BL1245" s="488"/>
      <c r="BM1245" s="488"/>
      <c r="BN1245" s="488"/>
      <c r="BO1245" s="487"/>
      <c r="BP1245" s="488"/>
      <c r="BQ1245" s="488"/>
      <c r="BR1245" s="488"/>
      <c r="BS1245" s="488"/>
      <c r="BT1245" s="488"/>
      <c r="BU1245" s="488"/>
      <c r="BV1245" s="488"/>
      <c r="BW1245" s="488"/>
      <c r="BX1245" s="488"/>
      <c r="BY1245" s="488"/>
      <c r="BZ1245" s="489"/>
      <c r="CA1245" s="488"/>
      <c r="CB1245" s="488"/>
      <c r="CC1245" s="488"/>
      <c r="CD1245" s="488"/>
      <c r="CE1245" s="488"/>
      <c r="CF1245" s="488"/>
      <c r="CG1245" s="488"/>
      <c r="CH1245" s="488"/>
      <c r="CI1245" s="488"/>
      <c r="CJ1245" s="488"/>
      <c r="CK1245" s="488"/>
      <c r="CL1245" s="489"/>
    </row>
    <row r="1246" spans="1:90" x14ac:dyDescent="0.3">
      <c r="A1246" s="610"/>
      <c r="B1246" s="333"/>
      <c r="C1246" s="488"/>
      <c r="D1246" s="488"/>
      <c r="E1246" s="488" t="s">
        <v>169</v>
      </c>
      <c r="F1246" s="511">
        <v>200000</v>
      </c>
      <c r="G1246" s="487"/>
      <c r="H1246" s="488"/>
      <c r="I1246" s="488"/>
      <c r="J1246" s="488"/>
      <c r="K1246" s="488"/>
      <c r="L1246" s="488"/>
      <c r="M1246" s="488"/>
      <c r="N1246" s="488"/>
      <c r="O1246" s="488"/>
      <c r="P1246" s="488"/>
      <c r="Q1246" s="488"/>
      <c r="R1246" s="489"/>
      <c r="S1246" s="487"/>
      <c r="T1246" s="488"/>
      <c r="U1246" s="491"/>
      <c r="V1246" s="491"/>
      <c r="W1246" s="491"/>
      <c r="X1246" s="491"/>
      <c r="Y1246" s="491"/>
      <c r="Z1246" s="488"/>
      <c r="AA1246" s="488"/>
      <c r="AB1246" s="488"/>
      <c r="AC1246" s="488"/>
      <c r="AD1246" s="489"/>
      <c r="AE1246" s="487"/>
      <c r="AF1246" s="488"/>
      <c r="AG1246" s="488"/>
      <c r="AH1246" s="488"/>
      <c r="AI1246" s="488"/>
      <c r="AJ1246" s="488"/>
      <c r="AK1246" s="488"/>
      <c r="AL1246" s="488"/>
      <c r="AM1246" s="488"/>
      <c r="AN1246" s="488"/>
      <c r="AO1246" s="488"/>
      <c r="AP1246" s="489"/>
      <c r="AQ1246" s="487"/>
      <c r="AR1246" s="488"/>
      <c r="AS1246" s="488"/>
      <c r="AT1246" s="488"/>
      <c r="AU1246" s="488"/>
      <c r="AV1246" s="488"/>
      <c r="AW1246" s="488"/>
      <c r="AX1246" s="488"/>
      <c r="AY1246" s="488"/>
      <c r="AZ1246" s="488"/>
      <c r="BA1246" s="488"/>
      <c r="BB1246" s="489"/>
      <c r="BC1246" s="487"/>
      <c r="BD1246" s="488"/>
      <c r="BE1246" s="488"/>
      <c r="BF1246" s="488"/>
      <c r="BG1246" s="488"/>
      <c r="BH1246" s="488"/>
      <c r="BI1246" s="488"/>
      <c r="BJ1246" s="488"/>
      <c r="BK1246" s="488"/>
      <c r="BL1246" s="488"/>
      <c r="BM1246" s="488"/>
      <c r="BN1246" s="488"/>
      <c r="BO1246" s="487"/>
      <c r="BP1246" s="488"/>
      <c r="BQ1246" s="488"/>
      <c r="BR1246" s="488"/>
      <c r="BS1246" s="488"/>
      <c r="BT1246" s="488"/>
      <c r="BU1246" s="488"/>
      <c r="BV1246" s="488"/>
      <c r="BW1246" s="488"/>
      <c r="BX1246" s="488"/>
      <c r="BY1246" s="488"/>
      <c r="BZ1246" s="489"/>
      <c r="CA1246" s="488"/>
      <c r="CB1246" s="488"/>
      <c r="CC1246" s="488"/>
      <c r="CD1246" s="488"/>
      <c r="CE1246" s="488"/>
      <c r="CF1246" s="488"/>
      <c r="CG1246" s="488"/>
      <c r="CH1246" s="488"/>
      <c r="CI1246" s="488"/>
      <c r="CJ1246" s="488"/>
      <c r="CK1246" s="488"/>
      <c r="CL1246" s="489"/>
    </row>
    <row r="1247" spans="1:90" x14ac:dyDescent="0.3">
      <c r="A1247" s="610"/>
      <c r="B1247" s="333"/>
      <c r="C1247" s="488"/>
      <c r="D1247" s="488"/>
      <c r="E1247" s="488" t="s">
        <v>588</v>
      </c>
      <c r="F1247" s="511">
        <v>20000</v>
      </c>
      <c r="G1247" s="487"/>
      <c r="H1247" s="488"/>
      <c r="I1247" s="488"/>
      <c r="J1247" s="488"/>
      <c r="K1247" s="488"/>
      <c r="L1247" s="488"/>
      <c r="M1247" s="488"/>
      <c r="N1247" s="488"/>
      <c r="O1247" s="488"/>
      <c r="P1247" s="488"/>
      <c r="Q1247" s="488"/>
      <c r="R1247" s="489"/>
      <c r="S1247" s="487"/>
      <c r="T1247" s="488"/>
      <c r="U1247" s="488"/>
      <c r="V1247" s="488"/>
      <c r="W1247" s="488"/>
      <c r="X1247" s="488"/>
      <c r="Y1247" s="491"/>
      <c r="Z1247" s="488"/>
      <c r="AA1247" s="488"/>
      <c r="AB1247" s="488"/>
      <c r="AC1247" s="488"/>
      <c r="AD1247" s="489"/>
      <c r="AE1247" s="487"/>
      <c r="AF1247" s="488"/>
      <c r="AG1247" s="488"/>
      <c r="AH1247" s="488"/>
      <c r="AI1247" s="488"/>
      <c r="AJ1247" s="488"/>
      <c r="AK1247" s="488"/>
      <c r="AL1247" s="488"/>
      <c r="AM1247" s="488"/>
      <c r="AN1247" s="488"/>
      <c r="AO1247" s="488"/>
      <c r="AP1247" s="489"/>
      <c r="AQ1247" s="487"/>
      <c r="AR1247" s="488"/>
      <c r="AS1247" s="488"/>
      <c r="AT1247" s="488"/>
      <c r="AU1247" s="488"/>
      <c r="AV1247" s="488"/>
      <c r="AW1247" s="488"/>
      <c r="AX1247" s="488"/>
      <c r="AY1247" s="488"/>
      <c r="AZ1247" s="488"/>
      <c r="BA1247" s="488"/>
      <c r="BB1247" s="489"/>
      <c r="BC1247" s="487"/>
      <c r="BD1247" s="488"/>
      <c r="BE1247" s="488"/>
      <c r="BF1247" s="488"/>
      <c r="BG1247" s="488"/>
      <c r="BH1247" s="488"/>
      <c r="BI1247" s="488"/>
      <c r="BJ1247" s="488"/>
      <c r="BK1247" s="488"/>
      <c r="BL1247" s="488"/>
      <c r="BM1247" s="488"/>
      <c r="BN1247" s="488"/>
      <c r="BO1247" s="487"/>
      <c r="BP1247" s="488"/>
      <c r="BQ1247" s="488"/>
      <c r="BR1247" s="488"/>
      <c r="BS1247" s="488"/>
      <c r="BT1247" s="488"/>
      <c r="BU1247" s="488"/>
      <c r="BV1247" s="488"/>
      <c r="BW1247" s="488"/>
      <c r="BX1247" s="488"/>
      <c r="BY1247" s="488"/>
      <c r="BZ1247" s="489"/>
      <c r="CA1247" s="488"/>
      <c r="CB1247" s="488"/>
      <c r="CC1247" s="488"/>
      <c r="CD1247" s="488"/>
      <c r="CE1247" s="488"/>
      <c r="CF1247" s="488"/>
      <c r="CG1247" s="488"/>
      <c r="CH1247" s="488"/>
      <c r="CI1247" s="488"/>
      <c r="CJ1247" s="488"/>
      <c r="CK1247" s="488"/>
      <c r="CL1247" s="489"/>
    </row>
    <row r="1248" spans="1:90" x14ac:dyDescent="0.3">
      <c r="A1248" s="610"/>
      <c r="B1248" s="333"/>
      <c r="C1248" s="512" t="s">
        <v>259</v>
      </c>
      <c r="D1248" s="488" t="s">
        <v>113</v>
      </c>
      <c r="E1248" s="488"/>
      <c r="F1248" s="511"/>
      <c r="G1248" s="487"/>
      <c r="H1248" s="488"/>
      <c r="I1248" s="488"/>
      <c r="J1248" s="488"/>
      <c r="K1248" s="488"/>
      <c r="L1248" s="488"/>
      <c r="M1248" s="488"/>
      <c r="N1248" s="488"/>
      <c r="O1248" s="488"/>
      <c r="P1248" s="488"/>
      <c r="Q1248" s="488"/>
      <c r="R1248" s="489"/>
      <c r="S1248" s="487"/>
      <c r="T1248" s="488"/>
      <c r="U1248" s="488"/>
      <c r="V1248" s="488"/>
      <c r="W1248" s="488"/>
      <c r="X1248" s="488"/>
      <c r="Y1248" s="488"/>
      <c r="Z1248" s="488"/>
      <c r="AA1248" s="488"/>
      <c r="AB1248" s="488"/>
      <c r="AC1248" s="488"/>
      <c r="AD1248" s="489"/>
      <c r="AE1248" s="487"/>
      <c r="AF1248" s="488"/>
      <c r="AG1248" s="488"/>
      <c r="AH1248" s="488"/>
      <c r="AI1248" s="488"/>
      <c r="AJ1248" s="488"/>
      <c r="AK1248" s="488"/>
      <c r="AL1248" s="488"/>
      <c r="AM1248" s="488"/>
      <c r="AN1248" s="488"/>
      <c r="AO1248" s="488"/>
      <c r="AP1248" s="489"/>
      <c r="AQ1248" s="487"/>
      <c r="AR1248" s="488"/>
      <c r="AS1248" s="488"/>
      <c r="AT1248" s="488"/>
      <c r="AU1248" s="488"/>
      <c r="AV1248" s="488"/>
      <c r="AW1248" s="488"/>
      <c r="AX1248" s="488"/>
      <c r="AY1248" s="488"/>
      <c r="AZ1248" s="488"/>
      <c r="BA1248" s="488"/>
      <c r="BB1248" s="489"/>
      <c r="BC1248" s="487"/>
      <c r="BD1248" s="488"/>
      <c r="BE1248" s="488"/>
      <c r="BF1248" s="488"/>
      <c r="BG1248" s="488"/>
      <c r="BH1248" s="488"/>
      <c r="BI1248" s="488"/>
      <c r="BJ1248" s="488"/>
      <c r="BK1248" s="488"/>
      <c r="BL1248" s="488"/>
      <c r="BM1248" s="488"/>
      <c r="BN1248" s="488"/>
      <c r="BO1248" s="487"/>
      <c r="BP1248" s="488"/>
      <c r="BQ1248" s="488"/>
      <c r="BR1248" s="488"/>
      <c r="BS1248" s="488"/>
      <c r="BT1248" s="488"/>
      <c r="BU1248" s="488"/>
      <c r="BV1248" s="488"/>
      <c r="BW1248" s="488"/>
      <c r="BX1248" s="488"/>
      <c r="BY1248" s="488"/>
      <c r="BZ1248" s="489"/>
      <c r="CA1248" s="488"/>
      <c r="CB1248" s="488"/>
      <c r="CC1248" s="488"/>
      <c r="CD1248" s="488"/>
      <c r="CE1248" s="488"/>
      <c r="CF1248" s="488"/>
      <c r="CG1248" s="488"/>
      <c r="CH1248" s="488"/>
      <c r="CI1248" s="488"/>
      <c r="CJ1248" s="488"/>
      <c r="CK1248" s="488"/>
      <c r="CL1248" s="489"/>
    </row>
    <row r="1249" spans="1:90" x14ac:dyDescent="0.3">
      <c r="A1249" s="610"/>
      <c r="B1249" s="333"/>
      <c r="C1249" s="512" t="s">
        <v>581</v>
      </c>
      <c r="D1249" s="488"/>
      <c r="E1249" s="488" t="s">
        <v>181</v>
      </c>
      <c r="F1249" s="511"/>
      <c r="G1249" s="487"/>
      <c r="H1249" s="488"/>
      <c r="I1249" s="488"/>
      <c r="J1249" s="488"/>
      <c r="K1249" s="488"/>
      <c r="L1249" s="488"/>
      <c r="M1249" s="488"/>
      <c r="N1249" s="488"/>
      <c r="O1249" s="488"/>
      <c r="P1249" s="488"/>
      <c r="Q1249" s="488"/>
      <c r="R1249" s="489"/>
      <c r="S1249" s="487"/>
      <c r="T1249" s="488"/>
      <c r="U1249" s="488"/>
      <c r="V1249" s="488"/>
      <c r="W1249" s="488"/>
      <c r="X1249" s="488"/>
      <c r="Y1249" s="507"/>
      <c r="Z1249" s="507"/>
      <c r="AA1249" s="488"/>
      <c r="AB1249" s="488"/>
      <c r="AC1249" s="488"/>
      <c r="AD1249" s="489"/>
      <c r="AE1249" s="487"/>
      <c r="AF1249" s="488"/>
      <c r="AG1249" s="488"/>
      <c r="AH1249" s="488"/>
      <c r="AI1249" s="488"/>
      <c r="AJ1249" s="488"/>
      <c r="AK1249" s="488"/>
      <c r="AL1249" s="488"/>
      <c r="AM1249" s="488"/>
      <c r="AN1249" s="488"/>
      <c r="AO1249" s="488"/>
      <c r="AP1249" s="489"/>
      <c r="AQ1249" s="487"/>
      <c r="AR1249" s="488"/>
      <c r="AS1249" s="488"/>
      <c r="AT1249" s="488"/>
      <c r="AU1249" s="488"/>
      <c r="AV1249" s="488"/>
      <c r="AW1249" s="488"/>
      <c r="AX1249" s="488"/>
      <c r="AY1249" s="488"/>
      <c r="AZ1249" s="488"/>
      <c r="BA1249" s="488"/>
      <c r="BB1249" s="489"/>
      <c r="BC1249" s="487"/>
      <c r="BD1249" s="488"/>
      <c r="BE1249" s="488"/>
      <c r="BF1249" s="488"/>
      <c r="BG1249" s="488"/>
      <c r="BH1249" s="488"/>
      <c r="BI1249" s="488"/>
      <c r="BJ1249" s="488"/>
      <c r="BK1249" s="488"/>
      <c r="BL1249" s="488"/>
      <c r="BM1249" s="488"/>
      <c r="BN1249" s="488"/>
      <c r="BO1249" s="487"/>
      <c r="BP1249" s="488"/>
      <c r="BQ1249" s="488"/>
      <c r="BR1249" s="488"/>
      <c r="BS1249" s="488"/>
      <c r="BT1249" s="488"/>
      <c r="BU1249" s="488"/>
      <c r="BV1249" s="488"/>
      <c r="BW1249" s="488"/>
      <c r="BX1249" s="488"/>
      <c r="BY1249" s="488"/>
      <c r="BZ1249" s="489"/>
      <c r="CA1249" s="488"/>
      <c r="CB1249" s="488"/>
      <c r="CC1249" s="488"/>
      <c r="CD1249" s="488"/>
      <c r="CE1249" s="488"/>
      <c r="CF1249" s="488"/>
      <c r="CG1249" s="488"/>
      <c r="CH1249" s="488"/>
      <c r="CI1249" s="488"/>
      <c r="CJ1249" s="488"/>
      <c r="CK1249" s="488"/>
      <c r="CL1249" s="489"/>
    </row>
    <row r="1250" spans="1:90" x14ac:dyDescent="0.3">
      <c r="A1250" s="610"/>
      <c r="B1250" s="333"/>
      <c r="C1250" s="512" t="s">
        <v>582</v>
      </c>
      <c r="D1250" s="488"/>
      <c r="E1250" s="488" t="s">
        <v>182</v>
      </c>
      <c r="F1250" s="511"/>
      <c r="G1250" s="487"/>
      <c r="H1250" s="488"/>
      <c r="I1250" s="488"/>
      <c r="J1250" s="488"/>
      <c r="K1250" s="488"/>
      <c r="L1250" s="488"/>
      <c r="M1250" s="488"/>
      <c r="N1250" s="488"/>
      <c r="O1250" s="488"/>
      <c r="P1250" s="488"/>
      <c r="Q1250" s="488"/>
      <c r="R1250" s="489"/>
      <c r="S1250" s="487"/>
      <c r="T1250" s="488"/>
      <c r="U1250" s="488"/>
      <c r="V1250" s="488"/>
      <c r="W1250" s="488"/>
      <c r="X1250" s="488"/>
      <c r="Y1250" s="488"/>
      <c r="Z1250" s="488"/>
      <c r="AA1250" s="519"/>
      <c r="AB1250" s="488"/>
      <c r="AC1250" s="488"/>
      <c r="AD1250" s="489"/>
      <c r="AE1250" s="487"/>
      <c r="AF1250" s="488"/>
      <c r="AG1250" s="488"/>
      <c r="AH1250" s="488"/>
      <c r="AI1250" s="488"/>
      <c r="AJ1250" s="488"/>
      <c r="AK1250" s="488"/>
      <c r="AL1250" s="488"/>
      <c r="AM1250" s="488"/>
      <c r="AN1250" s="488"/>
      <c r="AO1250" s="488"/>
      <c r="AP1250" s="489"/>
      <c r="AQ1250" s="487"/>
      <c r="AR1250" s="488"/>
      <c r="AS1250" s="488"/>
      <c r="AT1250" s="488"/>
      <c r="AU1250" s="488"/>
      <c r="AV1250" s="488"/>
      <c r="AW1250" s="488"/>
      <c r="AX1250" s="488"/>
      <c r="AY1250" s="488"/>
      <c r="AZ1250" s="488"/>
      <c r="BA1250" s="488"/>
      <c r="BB1250" s="489"/>
      <c r="BC1250" s="487"/>
      <c r="BD1250" s="488"/>
      <c r="BE1250" s="488"/>
      <c r="BF1250" s="488"/>
      <c r="BG1250" s="488"/>
      <c r="BH1250" s="488"/>
      <c r="BI1250" s="488"/>
      <c r="BJ1250" s="488"/>
      <c r="BK1250" s="488"/>
      <c r="BL1250" s="488"/>
      <c r="BM1250" s="488"/>
      <c r="BN1250" s="488"/>
      <c r="BO1250" s="487"/>
      <c r="BP1250" s="488"/>
      <c r="BQ1250" s="488"/>
      <c r="BR1250" s="488"/>
      <c r="BS1250" s="488"/>
      <c r="BT1250" s="488"/>
      <c r="BU1250" s="488"/>
      <c r="BV1250" s="488"/>
      <c r="BW1250" s="488"/>
      <c r="BX1250" s="488"/>
      <c r="BY1250" s="488"/>
      <c r="BZ1250" s="489"/>
      <c r="CA1250" s="488"/>
      <c r="CB1250" s="488"/>
      <c r="CC1250" s="488"/>
      <c r="CD1250" s="488"/>
      <c r="CE1250" s="488"/>
      <c r="CF1250" s="488"/>
      <c r="CG1250" s="488"/>
      <c r="CH1250" s="488"/>
      <c r="CI1250" s="488"/>
      <c r="CJ1250" s="488"/>
      <c r="CK1250" s="488"/>
      <c r="CL1250" s="489"/>
    </row>
    <row r="1251" spans="1:90" x14ac:dyDescent="0.3">
      <c r="A1251" s="610"/>
      <c r="B1251" s="333"/>
      <c r="C1251" s="512" t="s">
        <v>583</v>
      </c>
      <c r="D1251" s="488"/>
      <c r="E1251" s="488" t="s">
        <v>593</v>
      </c>
      <c r="F1251" s="511">
        <v>2200000</v>
      </c>
      <c r="G1251" s="487"/>
      <c r="H1251" s="488"/>
      <c r="I1251" s="488"/>
      <c r="J1251" s="488"/>
      <c r="K1251" s="488"/>
      <c r="L1251" s="488"/>
      <c r="M1251" s="488"/>
      <c r="N1251" s="488"/>
      <c r="O1251" s="488"/>
      <c r="P1251" s="488"/>
      <c r="Q1251" s="488"/>
      <c r="R1251" s="489"/>
      <c r="S1251" s="487"/>
      <c r="T1251" s="488"/>
      <c r="U1251" s="488"/>
      <c r="V1251" s="488"/>
      <c r="W1251" s="488"/>
      <c r="X1251" s="488"/>
      <c r="Y1251" s="488"/>
      <c r="Z1251" s="488"/>
      <c r="AA1251" s="507"/>
      <c r="AB1251" s="507"/>
      <c r="AC1251" s="507"/>
      <c r="AD1251" s="508"/>
      <c r="AE1251" s="509"/>
      <c r="AF1251" s="507"/>
      <c r="AG1251" s="507"/>
      <c r="AH1251" s="488"/>
      <c r="AI1251" s="488"/>
      <c r="AJ1251" s="488"/>
      <c r="AK1251" s="488"/>
      <c r="AL1251" s="488"/>
      <c r="AM1251" s="488"/>
      <c r="AN1251" s="488"/>
      <c r="AO1251" s="488"/>
      <c r="AP1251" s="489"/>
      <c r="AQ1251" s="487"/>
      <c r="AR1251" s="488"/>
      <c r="AS1251" s="488"/>
      <c r="AT1251" s="488"/>
      <c r="AU1251" s="488"/>
      <c r="AV1251" s="488"/>
      <c r="AW1251" s="488"/>
      <c r="AX1251" s="488"/>
      <c r="AY1251" s="488"/>
      <c r="AZ1251" s="488"/>
      <c r="BA1251" s="488"/>
      <c r="BB1251" s="489"/>
      <c r="BC1251" s="487"/>
      <c r="BD1251" s="488"/>
      <c r="BE1251" s="488"/>
      <c r="BF1251" s="488"/>
      <c r="BG1251" s="488"/>
      <c r="BH1251" s="488"/>
      <c r="BI1251" s="488"/>
      <c r="BJ1251" s="488"/>
      <c r="BK1251" s="488"/>
      <c r="BL1251" s="488"/>
      <c r="BM1251" s="488"/>
      <c r="BN1251" s="488"/>
      <c r="BO1251" s="487"/>
      <c r="BP1251" s="488"/>
      <c r="BQ1251" s="488"/>
      <c r="BR1251" s="488"/>
      <c r="BS1251" s="488"/>
      <c r="BT1251" s="488"/>
      <c r="BU1251" s="488"/>
      <c r="BV1251" s="488"/>
      <c r="BW1251" s="488"/>
      <c r="BX1251" s="488"/>
      <c r="BY1251" s="488"/>
      <c r="BZ1251" s="489"/>
      <c r="CA1251" s="488"/>
      <c r="CB1251" s="488"/>
      <c r="CC1251" s="488"/>
      <c r="CD1251" s="488"/>
      <c r="CE1251" s="488"/>
      <c r="CF1251" s="488"/>
      <c r="CG1251" s="488"/>
      <c r="CH1251" s="488"/>
      <c r="CI1251" s="488"/>
      <c r="CJ1251" s="488"/>
      <c r="CK1251" s="488"/>
      <c r="CL1251" s="489"/>
    </row>
    <row r="1252" spans="1:90" x14ac:dyDescent="0.3">
      <c r="A1252" s="610"/>
      <c r="B1252" s="333"/>
      <c r="C1252" s="488"/>
      <c r="D1252" s="488"/>
      <c r="E1252" s="488" t="s">
        <v>594</v>
      </c>
      <c r="F1252" s="511">
        <v>30000</v>
      </c>
      <c r="G1252" s="487"/>
      <c r="H1252" s="488"/>
      <c r="I1252" s="488"/>
      <c r="J1252" s="488"/>
      <c r="K1252" s="488"/>
      <c r="L1252" s="488"/>
      <c r="M1252" s="488"/>
      <c r="N1252" s="488"/>
      <c r="O1252" s="488"/>
      <c r="P1252" s="488"/>
      <c r="Q1252" s="488"/>
      <c r="R1252" s="489"/>
      <c r="S1252" s="487"/>
      <c r="T1252" s="488"/>
      <c r="U1252" s="488"/>
      <c r="V1252" s="488"/>
      <c r="W1252" s="488"/>
      <c r="X1252" s="488"/>
      <c r="Y1252" s="488"/>
      <c r="Z1252" s="488"/>
      <c r="AA1252" s="488"/>
      <c r="AB1252" s="488"/>
      <c r="AC1252" s="488"/>
      <c r="AD1252" s="489"/>
      <c r="AE1252" s="487"/>
      <c r="AF1252" s="488"/>
      <c r="AG1252" s="507"/>
      <c r="AH1252" s="507"/>
      <c r="AI1252" s="488"/>
      <c r="AJ1252" s="488"/>
      <c r="AK1252" s="488"/>
      <c r="AL1252" s="488"/>
      <c r="AM1252" s="488"/>
      <c r="AN1252" s="488"/>
      <c r="AO1252" s="488"/>
      <c r="AP1252" s="489"/>
      <c r="AQ1252" s="487"/>
      <c r="AR1252" s="488"/>
      <c r="AS1252" s="488"/>
      <c r="AT1252" s="488"/>
      <c r="AU1252" s="488"/>
      <c r="AV1252" s="488"/>
      <c r="AW1252" s="488"/>
      <c r="AX1252" s="488"/>
      <c r="AY1252" s="488"/>
      <c r="AZ1252" s="488"/>
      <c r="BA1252" s="488"/>
      <c r="BB1252" s="489"/>
      <c r="BC1252" s="487"/>
      <c r="BD1252" s="488"/>
      <c r="BE1252" s="488"/>
      <c r="BF1252" s="488"/>
      <c r="BG1252" s="488"/>
      <c r="BH1252" s="488"/>
      <c r="BI1252" s="488"/>
      <c r="BJ1252" s="488"/>
      <c r="BK1252" s="488"/>
      <c r="BL1252" s="488"/>
      <c r="BM1252" s="488"/>
      <c r="BN1252" s="488"/>
      <c r="BO1252" s="487"/>
      <c r="BP1252" s="488"/>
      <c r="BQ1252" s="488"/>
      <c r="BR1252" s="488"/>
      <c r="BS1252" s="488"/>
      <c r="BT1252" s="488"/>
      <c r="BU1252" s="488"/>
      <c r="BV1252" s="488"/>
      <c r="BW1252" s="488"/>
      <c r="BX1252" s="488"/>
      <c r="BY1252" s="488"/>
      <c r="BZ1252" s="489"/>
      <c r="CA1252" s="488"/>
      <c r="CB1252" s="488"/>
      <c r="CC1252" s="488"/>
      <c r="CD1252" s="488"/>
      <c r="CE1252" s="488"/>
      <c r="CF1252" s="488"/>
      <c r="CG1252" s="488"/>
      <c r="CH1252" s="488"/>
      <c r="CI1252" s="488"/>
      <c r="CJ1252" s="488"/>
      <c r="CK1252" s="488"/>
      <c r="CL1252" s="489"/>
    </row>
    <row r="1253" spans="1:90" x14ac:dyDescent="0.3">
      <c r="A1253" s="610"/>
      <c r="B1253" s="333"/>
      <c r="C1253" s="488"/>
      <c r="D1253" s="488"/>
      <c r="E1253" s="488" t="s">
        <v>187</v>
      </c>
      <c r="F1253" s="511"/>
      <c r="G1253" s="487"/>
      <c r="H1253" s="488"/>
      <c r="I1253" s="488"/>
      <c r="J1253" s="488"/>
      <c r="K1253" s="488"/>
      <c r="L1253" s="488"/>
      <c r="M1253" s="488"/>
      <c r="N1253" s="488"/>
      <c r="O1253" s="488"/>
      <c r="P1253" s="488"/>
      <c r="Q1253" s="488"/>
      <c r="R1253" s="489"/>
      <c r="S1253" s="487"/>
      <c r="T1253" s="488"/>
      <c r="U1253" s="488"/>
      <c r="V1253" s="488"/>
      <c r="W1253" s="488"/>
      <c r="X1253" s="488"/>
      <c r="Y1253" s="488"/>
      <c r="Z1253" s="488"/>
      <c r="AA1253" s="488"/>
      <c r="AB1253" s="488"/>
      <c r="AC1253" s="488"/>
      <c r="AD1253" s="489"/>
      <c r="AE1253" s="487"/>
      <c r="AF1253" s="488"/>
      <c r="AG1253" s="488"/>
      <c r="AH1253" s="507"/>
      <c r="AI1253" s="488"/>
      <c r="AJ1253" s="488"/>
      <c r="AK1253" s="488"/>
      <c r="AL1253" s="488"/>
      <c r="AM1253" s="488"/>
      <c r="AN1253" s="488"/>
      <c r="AO1253" s="488"/>
      <c r="AP1253" s="489"/>
      <c r="AQ1253" s="487"/>
      <c r="AR1253" s="488"/>
      <c r="AS1253" s="488"/>
      <c r="AT1253" s="488"/>
      <c r="AU1253" s="488"/>
      <c r="AV1253" s="488"/>
      <c r="AW1253" s="488"/>
      <c r="AX1253" s="488"/>
      <c r="AY1253" s="488"/>
      <c r="AZ1253" s="488"/>
      <c r="BA1253" s="488"/>
      <c r="BB1253" s="489"/>
      <c r="BC1253" s="487"/>
      <c r="BD1253" s="488"/>
      <c r="BE1253" s="488"/>
      <c r="BF1253" s="488"/>
      <c r="BG1253" s="488"/>
      <c r="BH1253" s="488"/>
      <c r="BI1253" s="488"/>
      <c r="BJ1253" s="488"/>
      <c r="BK1253" s="488"/>
      <c r="BL1253" s="488"/>
      <c r="BM1253" s="488"/>
      <c r="BN1253" s="488"/>
      <c r="BO1253" s="487"/>
      <c r="BP1253" s="488"/>
      <c r="BQ1253" s="488"/>
      <c r="BR1253" s="488"/>
      <c r="BS1253" s="488"/>
      <c r="BT1253" s="488"/>
      <c r="BU1253" s="488"/>
      <c r="BV1253" s="488"/>
      <c r="BW1253" s="488"/>
      <c r="BX1253" s="488"/>
      <c r="BY1253" s="488"/>
      <c r="BZ1253" s="489"/>
      <c r="CA1253" s="488"/>
      <c r="CB1253" s="488"/>
      <c r="CC1253" s="488"/>
      <c r="CD1253" s="488"/>
      <c r="CE1253" s="488"/>
      <c r="CF1253" s="488"/>
      <c r="CG1253" s="488"/>
      <c r="CH1253" s="488"/>
      <c r="CI1253" s="488"/>
      <c r="CJ1253" s="488"/>
      <c r="CK1253" s="488"/>
      <c r="CL1253" s="489"/>
    </row>
    <row r="1254" spans="1:90" ht="15" thickBot="1" x14ac:dyDescent="0.35">
      <c r="A1254" s="611"/>
      <c r="B1254" s="307"/>
      <c r="C1254" s="485"/>
      <c r="D1254" s="485"/>
      <c r="E1254" s="523" t="s">
        <v>160</v>
      </c>
      <c r="F1254" s="524">
        <v>2500000</v>
      </c>
      <c r="G1254" s="484"/>
      <c r="H1254" s="485"/>
      <c r="I1254" s="485"/>
      <c r="J1254" s="485"/>
      <c r="K1254" s="485"/>
      <c r="L1254" s="485"/>
      <c r="M1254" s="485"/>
      <c r="N1254" s="485"/>
      <c r="O1254" s="485"/>
      <c r="P1254" s="485"/>
      <c r="Q1254" s="485"/>
      <c r="R1254" s="486"/>
      <c r="S1254" s="484"/>
      <c r="T1254" s="485"/>
      <c r="U1254" s="485"/>
      <c r="V1254" s="485"/>
      <c r="W1254" s="485"/>
      <c r="X1254" s="485"/>
      <c r="Y1254" s="485"/>
      <c r="Z1254" s="485"/>
      <c r="AA1254" s="485"/>
      <c r="AB1254" s="485"/>
      <c r="AC1254" s="485"/>
      <c r="AD1254" s="486"/>
      <c r="AE1254" s="484"/>
      <c r="AF1254" s="485"/>
      <c r="AG1254" s="485"/>
      <c r="AH1254" s="485"/>
      <c r="AI1254" s="485"/>
      <c r="AJ1254" s="485"/>
      <c r="AK1254" s="485"/>
      <c r="AL1254" s="485"/>
      <c r="AM1254" s="485"/>
      <c r="AN1254" s="485"/>
      <c r="AO1254" s="485"/>
      <c r="AP1254" s="486"/>
      <c r="AQ1254" s="484"/>
      <c r="AR1254" s="485"/>
      <c r="AS1254" s="485"/>
      <c r="AT1254" s="485"/>
      <c r="AU1254" s="485"/>
      <c r="AV1254" s="485"/>
      <c r="AW1254" s="485"/>
      <c r="AX1254" s="485"/>
      <c r="AY1254" s="485"/>
      <c r="AZ1254" s="485"/>
      <c r="BA1254" s="485"/>
      <c r="BB1254" s="486"/>
      <c r="BC1254" s="487"/>
      <c r="BD1254" s="488"/>
      <c r="BE1254" s="488"/>
      <c r="BF1254" s="488"/>
      <c r="BG1254" s="488"/>
      <c r="BH1254" s="488"/>
      <c r="BI1254" s="488"/>
      <c r="BJ1254" s="488"/>
      <c r="BK1254" s="488"/>
      <c r="BL1254" s="488"/>
      <c r="BM1254" s="488"/>
      <c r="BN1254" s="488"/>
      <c r="BO1254" s="487"/>
      <c r="BP1254" s="488"/>
      <c r="BQ1254" s="488"/>
      <c r="BR1254" s="488"/>
      <c r="BS1254" s="488"/>
      <c r="BT1254" s="488"/>
      <c r="BU1254" s="488"/>
      <c r="BV1254" s="488"/>
      <c r="BW1254" s="488"/>
      <c r="BX1254" s="488"/>
      <c r="BY1254" s="488"/>
      <c r="BZ1254" s="489"/>
      <c r="CA1254" s="488"/>
      <c r="CB1254" s="488"/>
      <c r="CC1254" s="488"/>
      <c r="CD1254" s="488"/>
      <c r="CE1254" s="488"/>
      <c r="CF1254" s="488"/>
      <c r="CG1254" s="488"/>
      <c r="CH1254" s="488"/>
      <c r="CI1254" s="488"/>
      <c r="CJ1254" s="488"/>
      <c r="CK1254" s="488"/>
      <c r="CL1254" s="489"/>
    </row>
    <row r="1255" spans="1:90" ht="43.2" x14ac:dyDescent="0.3">
      <c r="A1255" s="609" t="s">
        <v>461</v>
      </c>
      <c r="B1255" s="527">
        <v>297</v>
      </c>
      <c r="C1255" s="525" t="s">
        <v>597</v>
      </c>
      <c r="D1255" s="482" t="s">
        <v>112</v>
      </c>
      <c r="E1255" s="482"/>
      <c r="F1255" s="510"/>
      <c r="G1255" s="481"/>
      <c r="H1255" s="482"/>
      <c r="I1255" s="482"/>
      <c r="J1255" s="482"/>
      <c r="K1255" s="482"/>
      <c r="L1255" s="482"/>
      <c r="M1255" s="482"/>
      <c r="N1255" s="482"/>
      <c r="O1255" s="482"/>
      <c r="P1255" s="482"/>
      <c r="Q1255" s="482"/>
      <c r="R1255" s="483"/>
      <c r="S1255" s="481"/>
      <c r="T1255" s="482"/>
      <c r="U1255" s="482"/>
      <c r="V1255" s="482"/>
      <c r="W1255" s="482"/>
      <c r="X1255" s="482"/>
      <c r="Y1255" s="482"/>
      <c r="Z1255" s="482"/>
      <c r="AA1255" s="482"/>
      <c r="AB1255" s="482"/>
      <c r="AC1255" s="482"/>
      <c r="AD1255" s="483"/>
      <c r="AE1255" s="481"/>
      <c r="AF1255" s="482"/>
      <c r="AG1255" s="482"/>
      <c r="AH1255" s="482"/>
      <c r="AI1255" s="482"/>
      <c r="AJ1255" s="482"/>
      <c r="AK1255" s="482"/>
      <c r="AL1255" s="482"/>
      <c r="AM1255" s="482"/>
      <c r="AN1255" s="482"/>
      <c r="AO1255" s="482"/>
      <c r="AP1255" s="483"/>
      <c r="AQ1255" s="481"/>
      <c r="AR1255" s="482"/>
      <c r="AS1255" s="482"/>
      <c r="AT1255" s="482"/>
      <c r="AU1255" s="482"/>
      <c r="AV1255" s="482"/>
      <c r="AW1255" s="482"/>
      <c r="AX1255" s="482"/>
      <c r="AY1255" s="482"/>
      <c r="AZ1255" s="482"/>
      <c r="BA1255" s="482"/>
      <c r="BB1255" s="483"/>
      <c r="BC1255" s="481"/>
      <c r="BD1255" s="482"/>
      <c r="BE1255" s="482"/>
      <c r="BF1255" s="482"/>
      <c r="BG1255" s="482"/>
      <c r="BH1255" s="482"/>
      <c r="BI1255" s="482"/>
      <c r="BJ1255" s="482"/>
      <c r="BK1255" s="482"/>
      <c r="BL1255" s="482"/>
      <c r="BM1255" s="482"/>
      <c r="BN1255" s="482"/>
      <c r="BO1255" s="481"/>
      <c r="BP1255" s="482"/>
      <c r="BQ1255" s="482"/>
      <c r="BR1255" s="482"/>
      <c r="BS1255" s="482"/>
      <c r="BT1255" s="482"/>
      <c r="BU1255" s="482"/>
      <c r="BV1255" s="482"/>
      <c r="BW1255" s="482"/>
      <c r="BX1255" s="482"/>
      <c r="BY1255" s="482"/>
      <c r="BZ1255" s="483"/>
      <c r="CA1255" s="482"/>
      <c r="CB1255" s="482"/>
      <c r="CC1255" s="482"/>
      <c r="CD1255" s="482"/>
      <c r="CE1255" s="482"/>
      <c r="CF1255" s="482"/>
      <c r="CG1255" s="482"/>
      <c r="CH1255" s="482"/>
      <c r="CI1255" s="482"/>
      <c r="CJ1255" s="482"/>
      <c r="CK1255" s="482"/>
      <c r="CL1255" s="483"/>
    </row>
    <row r="1256" spans="1:90" x14ac:dyDescent="0.3">
      <c r="A1256" s="610"/>
      <c r="B1256" s="333"/>
      <c r="C1256" s="488"/>
      <c r="D1256" s="488"/>
      <c r="E1256" s="488" t="s">
        <v>169</v>
      </c>
      <c r="F1256" s="511">
        <v>211750</v>
      </c>
      <c r="G1256" s="487"/>
      <c r="H1256" s="488"/>
      <c r="I1256" s="488"/>
      <c r="J1256" s="491"/>
      <c r="K1256" s="491"/>
      <c r="L1256" s="491"/>
      <c r="M1256" s="491"/>
      <c r="N1256" s="491"/>
      <c r="O1256" s="491"/>
      <c r="P1256" s="491"/>
      <c r="Q1256" s="491"/>
      <c r="R1256" s="492"/>
      <c r="S1256" s="493"/>
      <c r="T1256" s="491"/>
      <c r="U1256" s="491"/>
      <c r="V1256" s="491"/>
      <c r="W1256" s="491"/>
      <c r="X1256" s="491"/>
      <c r="Y1256" s="488"/>
      <c r="Z1256" s="488"/>
      <c r="AA1256" s="488"/>
      <c r="AB1256" s="488"/>
      <c r="AC1256" s="488"/>
      <c r="AD1256" s="489"/>
      <c r="AE1256" s="487"/>
      <c r="AF1256" s="488"/>
      <c r="AG1256" s="488"/>
      <c r="AH1256" s="488"/>
      <c r="AI1256" s="488"/>
      <c r="AJ1256" s="488"/>
      <c r="AK1256" s="488"/>
      <c r="AL1256" s="488"/>
      <c r="AM1256" s="488"/>
      <c r="AN1256" s="488"/>
      <c r="AO1256" s="488"/>
      <c r="AP1256" s="489"/>
      <c r="AQ1256" s="487"/>
      <c r="AR1256" s="488"/>
      <c r="AS1256" s="488"/>
      <c r="AT1256" s="488"/>
      <c r="AU1256" s="488"/>
      <c r="AV1256" s="488"/>
      <c r="AW1256" s="488"/>
      <c r="AX1256" s="488"/>
      <c r="AY1256" s="488"/>
      <c r="AZ1256" s="488"/>
      <c r="BA1256" s="488"/>
      <c r="BB1256" s="489"/>
      <c r="BC1256" s="487"/>
      <c r="BD1256" s="488"/>
      <c r="BE1256" s="488"/>
      <c r="BF1256" s="488"/>
      <c r="BG1256" s="488"/>
      <c r="BH1256" s="488"/>
      <c r="BI1256" s="488"/>
      <c r="BJ1256" s="488"/>
      <c r="BK1256" s="488"/>
      <c r="BL1256" s="488"/>
      <c r="BM1256" s="488"/>
      <c r="BN1256" s="488"/>
      <c r="BO1256" s="487"/>
      <c r="BP1256" s="488"/>
      <c r="BQ1256" s="488"/>
      <c r="BR1256" s="488"/>
      <c r="BS1256" s="488"/>
      <c r="BT1256" s="488"/>
      <c r="BU1256" s="488"/>
      <c r="BV1256" s="488"/>
      <c r="BW1256" s="488"/>
      <c r="BX1256" s="488"/>
      <c r="BY1256" s="488"/>
      <c r="BZ1256" s="489"/>
      <c r="CA1256" s="488"/>
      <c r="CB1256" s="488"/>
      <c r="CC1256" s="488"/>
      <c r="CD1256" s="488"/>
      <c r="CE1256" s="488"/>
      <c r="CF1256" s="488"/>
      <c r="CG1256" s="488"/>
      <c r="CH1256" s="488"/>
      <c r="CI1256" s="488"/>
      <c r="CJ1256" s="488"/>
      <c r="CK1256" s="488"/>
      <c r="CL1256" s="489"/>
    </row>
    <row r="1257" spans="1:90" x14ac:dyDescent="0.3">
      <c r="A1257" s="610"/>
      <c r="B1257" s="333"/>
      <c r="C1257" s="488"/>
      <c r="D1257" s="488"/>
      <c r="E1257" s="488" t="s">
        <v>588</v>
      </c>
      <c r="F1257" s="511">
        <v>20000</v>
      </c>
      <c r="G1257" s="487"/>
      <c r="H1257" s="488"/>
      <c r="I1257" s="488"/>
      <c r="J1257" s="488"/>
      <c r="K1257" s="488"/>
      <c r="L1257" s="488"/>
      <c r="M1257" s="488"/>
      <c r="N1257" s="488"/>
      <c r="O1257" s="488"/>
      <c r="P1257" s="488"/>
      <c r="Q1257" s="488"/>
      <c r="R1257" s="489"/>
      <c r="S1257" s="487"/>
      <c r="T1257" s="488"/>
      <c r="U1257" s="488"/>
      <c r="V1257" s="488"/>
      <c r="W1257" s="488"/>
      <c r="X1257" s="488"/>
      <c r="Y1257" s="491"/>
      <c r="Z1257" s="491"/>
      <c r="AA1257" s="488"/>
      <c r="AB1257" s="488"/>
      <c r="AC1257" s="488"/>
      <c r="AD1257" s="489"/>
      <c r="AE1257" s="487"/>
      <c r="AF1257" s="488"/>
      <c r="AG1257" s="488"/>
      <c r="AH1257" s="488"/>
      <c r="AI1257" s="488"/>
      <c r="AJ1257" s="488"/>
      <c r="AK1257" s="488"/>
      <c r="AL1257" s="488"/>
      <c r="AM1257" s="488"/>
      <c r="AN1257" s="488"/>
      <c r="AO1257" s="488"/>
      <c r="AP1257" s="489"/>
      <c r="AQ1257" s="487"/>
      <c r="AR1257" s="488"/>
      <c r="AS1257" s="488"/>
      <c r="AT1257" s="488"/>
      <c r="AU1257" s="488"/>
      <c r="AV1257" s="488"/>
      <c r="AW1257" s="488"/>
      <c r="AX1257" s="488"/>
      <c r="AY1257" s="488"/>
      <c r="AZ1257" s="488"/>
      <c r="BA1257" s="488"/>
      <c r="BB1257" s="489"/>
      <c r="BC1257" s="487"/>
      <c r="BD1257" s="488"/>
      <c r="BE1257" s="488"/>
      <c r="BF1257" s="488"/>
      <c r="BG1257" s="488"/>
      <c r="BH1257" s="488"/>
      <c r="BI1257" s="488"/>
      <c r="BJ1257" s="488"/>
      <c r="BK1257" s="488"/>
      <c r="BL1257" s="488"/>
      <c r="BM1257" s="488"/>
      <c r="BN1257" s="488"/>
      <c r="BO1257" s="487"/>
      <c r="BP1257" s="488"/>
      <c r="BQ1257" s="488"/>
      <c r="BR1257" s="488"/>
      <c r="BS1257" s="488"/>
      <c r="BT1257" s="488"/>
      <c r="BU1257" s="488"/>
      <c r="BV1257" s="488"/>
      <c r="BW1257" s="488"/>
      <c r="BX1257" s="488"/>
      <c r="BY1257" s="488"/>
      <c r="BZ1257" s="489"/>
      <c r="CA1257" s="488"/>
      <c r="CB1257" s="488"/>
      <c r="CC1257" s="488"/>
      <c r="CD1257" s="488"/>
      <c r="CE1257" s="488"/>
      <c r="CF1257" s="488"/>
      <c r="CG1257" s="488"/>
      <c r="CH1257" s="488"/>
      <c r="CI1257" s="488"/>
      <c r="CJ1257" s="488"/>
      <c r="CK1257" s="488"/>
      <c r="CL1257" s="489"/>
    </row>
    <row r="1258" spans="1:90" x14ac:dyDescent="0.3">
      <c r="A1258" s="610"/>
      <c r="B1258" s="333"/>
      <c r="C1258" s="512" t="s">
        <v>259</v>
      </c>
      <c r="D1258" s="488" t="s">
        <v>113</v>
      </c>
      <c r="E1258" s="488"/>
      <c r="F1258" s="511"/>
      <c r="G1258" s="487"/>
      <c r="H1258" s="488"/>
      <c r="I1258" s="488"/>
      <c r="J1258" s="488"/>
      <c r="K1258" s="488"/>
      <c r="L1258" s="488"/>
      <c r="M1258" s="488"/>
      <c r="N1258" s="488"/>
      <c r="O1258" s="488"/>
      <c r="P1258" s="488"/>
      <c r="Q1258" s="488"/>
      <c r="R1258" s="489"/>
      <c r="S1258" s="487"/>
      <c r="T1258" s="488"/>
      <c r="U1258" s="488"/>
      <c r="V1258" s="488"/>
      <c r="W1258" s="488"/>
      <c r="X1258" s="488"/>
      <c r="Y1258" s="488"/>
      <c r="Z1258" s="488"/>
      <c r="AA1258" s="488"/>
      <c r="AB1258" s="488"/>
      <c r="AC1258" s="488"/>
      <c r="AD1258" s="489"/>
      <c r="AE1258" s="487"/>
      <c r="AF1258" s="488"/>
      <c r="AG1258" s="488"/>
      <c r="AH1258" s="488"/>
      <c r="AI1258" s="488"/>
      <c r="AJ1258" s="488"/>
      <c r="AK1258" s="488"/>
      <c r="AL1258" s="488"/>
      <c r="AM1258" s="488"/>
      <c r="AN1258" s="488"/>
      <c r="AO1258" s="488"/>
      <c r="AP1258" s="489"/>
      <c r="AQ1258" s="487"/>
      <c r="AR1258" s="488"/>
      <c r="AS1258" s="488"/>
      <c r="AT1258" s="488"/>
      <c r="AU1258" s="488"/>
      <c r="AV1258" s="488"/>
      <c r="AW1258" s="488"/>
      <c r="AX1258" s="488"/>
      <c r="AY1258" s="488"/>
      <c r="AZ1258" s="488"/>
      <c r="BA1258" s="488"/>
      <c r="BB1258" s="489"/>
      <c r="BC1258" s="487"/>
      <c r="BD1258" s="488"/>
      <c r="BE1258" s="488"/>
      <c r="BF1258" s="488"/>
      <c r="BG1258" s="488"/>
      <c r="BH1258" s="488"/>
      <c r="BI1258" s="488"/>
      <c r="BJ1258" s="488"/>
      <c r="BK1258" s="488"/>
      <c r="BL1258" s="488"/>
      <c r="BM1258" s="488"/>
      <c r="BN1258" s="488"/>
      <c r="BO1258" s="487"/>
      <c r="BP1258" s="488"/>
      <c r="BQ1258" s="488"/>
      <c r="BR1258" s="488"/>
      <c r="BS1258" s="488"/>
      <c r="BT1258" s="488"/>
      <c r="BU1258" s="488"/>
      <c r="BV1258" s="488"/>
      <c r="BW1258" s="488"/>
      <c r="BX1258" s="488"/>
      <c r="BY1258" s="488"/>
      <c r="BZ1258" s="489"/>
      <c r="CA1258" s="488"/>
      <c r="CB1258" s="488"/>
      <c r="CC1258" s="488"/>
      <c r="CD1258" s="488"/>
      <c r="CE1258" s="488"/>
      <c r="CF1258" s="488"/>
      <c r="CG1258" s="488"/>
      <c r="CH1258" s="488"/>
      <c r="CI1258" s="488"/>
      <c r="CJ1258" s="488"/>
      <c r="CK1258" s="488"/>
      <c r="CL1258" s="489"/>
    </row>
    <row r="1259" spans="1:90" x14ac:dyDescent="0.3">
      <c r="A1259" s="610"/>
      <c r="B1259" s="333"/>
      <c r="C1259" s="512" t="s">
        <v>581</v>
      </c>
      <c r="D1259" s="488"/>
      <c r="E1259" s="488" t="s">
        <v>181</v>
      </c>
      <c r="F1259" s="511"/>
      <c r="G1259" s="487"/>
      <c r="H1259" s="488"/>
      <c r="I1259" s="488"/>
      <c r="J1259" s="488"/>
      <c r="K1259" s="488"/>
      <c r="L1259" s="488"/>
      <c r="M1259" s="488"/>
      <c r="N1259" s="488"/>
      <c r="O1259" s="488"/>
      <c r="P1259" s="488"/>
      <c r="Q1259" s="488"/>
      <c r="R1259" s="489"/>
      <c r="S1259" s="487"/>
      <c r="T1259" s="488"/>
      <c r="U1259" s="488"/>
      <c r="V1259" s="488"/>
      <c r="W1259" s="488"/>
      <c r="X1259" s="488"/>
      <c r="Y1259" s="488"/>
      <c r="Z1259" s="507"/>
      <c r="AA1259" s="507"/>
      <c r="AB1259" s="488"/>
      <c r="AC1259" s="488"/>
      <c r="AD1259" s="489"/>
      <c r="AE1259" s="487"/>
      <c r="AF1259" s="488"/>
      <c r="AG1259" s="488"/>
      <c r="AH1259" s="488"/>
      <c r="AI1259" s="488"/>
      <c r="AJ1259" s="488"/>
      <c r="AK1259" s="488"/>
      <c r="AL1259" s="488"/>
      <c r="AM1259" s="488"/>
      <c r="AN1259" s="488"/>
      <c r="AO1259" s="488"/>
      <c r="AP1259" s="489"/>
      <c r="AQ1259" s="487"/>
      <c r="AR1259" s="488"/>
      <c r="AS1259" s="488"/>
      <c r="AT1259" s="488"/>
      <c r="AU1259" s="488"/>
      <c r="AV1259" s="488"/>
      <c r="AW1259" s="488"/>
      <c r="AX1259" s="488"/>
      <c r="AY1259" s="488"/>
      <c r="AZ1259" s="488"/>
      <c r="BA1259" s="488"/>
      <c r="BB1259" s="489"/>
      <c r="BC1259" s="487"/>
      <c r="BD1259" s="488"/>
      <c r="BE1259" s="488"/>
      <c r="BF1259" s="488"/>
      <c r="BG1259" s="488"/>
      <c r="BH1259" s="488"/>
      <c r="BI1259" s="488"/>
      <c r="BJ1259" s="488"/>
      <c r="BK1259" s="488"/>
      <c r="BL1259" s="488"/>
      <c r="BM1259" s="488"/>
      <c r="BN1259" s="488"/>
      <c r="BO1259" s="487"/>
      <c r="BP1259" s="488"/>
      <c r="BQ1259" s="488"/>
      <c r="BR1259" s="488"/>
      <c r="BS1259" s="488"/>
      <c r="BT1259" s="488"/>
      <c r="BU1259" s="488"/>
      <c r="BV1259" s="488"/>
      <c r="BW1259" s="488"/>
      <c r="BX1259" s="488"/>
      <c r="BY1259" s="488"/>
      <c r="BZ1259" s="489"/>
      <c r="CA1259" s="488"/>
      <c r="CB1259" s="488"/>
      <c r="CC1259" s="488"/>
      <c r="CD1259" s="488"/>
      <c r="CE1259" s="488"/>
      <c r="CF1259" s="488"/>
      <c r="CG1259" s="488"/>
      <c r="CH1259" s="488"/>
      <c r="CI1259" s="488"/>
      <c r="CJ1259" s="488"/>
      <c r="CK1259" s="488"/>
      <c r="CL1259" s="489"/>
    </row>
    <row r="1260" spans="1:90" x14ac:dyDescent="0.3">
      <c r="A1260" s="610"/>
      <c r="B1260" s="333"/>
      <c r="C1260" s="512" t="s">
        <v>582</v>
      </c>
      <c r="D1260" s="488"/>
      <c r="E1260" s="488" t="s">
        <v>182</v>
      </c>
      <c r="F1260" s="511"/>
      <c r="G1260" s="487"/>
      <c r="H1260" s="488"/>
      <c r="I1260" s="488"/>
      <c r="J1260" s="488"/>
      <c r="K1260" s="488"/>
      <c r="L1260" s="488"/>
      <c r="M1260" s="488"/>
      <c r="N1260" s="488"/>
      <c r="O1260" s="488"/>
      <c r="P1260" s="488"/>
      <c r="Q1260" s="488"/>
      <c r="R1260" s="489"/>
      <c r="S1260" s="487"/>
      <c r="T1260" s="488"/>
      <c r="U1260" s="488"/>
      <c r="V1260" s="488"/>
      <c r="W1260" s="488"/>
      <c r="X1260" s="488"/>
      <c r="Y1260" s="488"/>
      <c r="Z1260" s="507"/>
      <c r="AA1260" s="507"/>
      <c r="AB1260" s="488"/>
      <c r="AC1260" s="488"/>
      <c r="AD1260" s="489"/>
      <c r="AE1260" s="487"/>
      <c r="AF1260" s="488"/>
      <c r="AG1260" s="488"/>
      <c r="AH1260" s="488"/>
      <c r="AI1260" s="488"/>
      <c r="AJ1260" s="488"/>
      <c r="AK1260" s="488"/>
      <c r="AL1260" s="488"/>
      <c r="AM1260" s="488"/>
      <c r="AN1260" s="488"/>
      <c r="AO1260" s="488"/>
      <c r="AP1260" s="489"/>
      <c r="AQ1260" s="487"/>
      <c r="AR1260" s="488"/>
      <c r="AS1260" s="488"/>
      <c r="AT1260" s="488"/>
      <c r="AU1260" s="488"/>
      <c r="AV1260" s="488"/>
      <c r="AW1260" s="488"/>
      <c r="AX1260" s="488"/>
      <c r="AY1260" s="488"/>
      <c r="AZ1260" s="488"/>
      <c r="BA1260" s="488"/>
      <c r="BB1260" s="489"/>
      <c r="BC1260" s="487"/>
      <c r="BD1260" s="488"/>
      <c r="BE1260" s="488"/>
      <c r="BF1260" s="488"/>
      <c r="BG1260" s="488"/>
      <c r="BH1260" s="488"/>
      <c r="BI1260" s="488"/>
      <c r="BJ1260" s="488"/>
      <c r="BK1260" s="488"/>
      <c r="BL1260" s="488"/>
      <c r="BM1260" s="488"/>
      <c r="BN1260" s="488"/>
      <c r="BO1260" s="487"/>
      <c r="BP1260" s="488"/>
      <c r="BQ1260" s="488"/>
      <c r="BR1260" s="488"/>
      <c r="BS1260" s="488"/>
      <c r="BT1260" s="488"/>
      <c r="BU1260" s="488"/>
      <c r="BV1260" s="488"/>
      <c r="BW1260" s="488"/>
      <c r="BX1260" s="488"/>
      <c r="BY1260" s="488"/>
      <c r="BZ1260" s="489"/>
      <c r="CA1260" s="488"/>
      <c r="CB1260" s="488"/>
      <c r="CC1260" s="488"/>
      <c r="CD1260" s="488"/>
      <c r="CE1260" s="488"/>
      <c r="CF1260" s="488"/>
      <c r="CG1260" s="488"/>
      <c r="CH1260" s="488"/>
      <c r="CI1260" s="488"/>
      <c r="CJ1260" s="488"/>
      <c r="CK1260" s="488"/>
      <c r="CL1260" s="489"/>
    </row>
    <row r="1261" spans="1:90" x14ac:dyDescent="0.3">
      <c r="A1261" s="610"/>
      <c r="B1261" s="333"/>
      <c r="C1261" s="512" t="s">
        <v>583</v>
      </c>
      <c r="D1261" s="488"/>
      <c r="E1261" s="488" t="s">
        <v>593</v>
      </c>
      <c r="F1261" s="511">
        <v>14758250</v>
      </c>
      <c r="G1261" s="487"/>
      <c r="H1261" s="488"/>
      <c r="I1261" s="488"/>
      <c r="J1261" s="488"/>
      <c r="K1261" s="488"/>
      <c r="L1261" s="488"/>
      <c r="M1261" s="488"/>
      <c r="N1261" s="488"/>
      <c r="O1261" s="488"/>
      <c r="P1261" s="488"/>
      <c r="Q1261" s="488"/>
      <c r="R1261" s="489"/>
      <c r="S1261" s="487"/>
      <c r="T1261" s="488"/>
      <c r="U1261" s="488"/>
      <c r="V1261" s="488"/>
      <c r="W1261" s="488"/>
      <c r="X1261" s="488"/>
      <c r="Y1261" s="488"/>
      <c r="Z1261" s="488"/>
      <c r="AA1261" s="488"/>
      <c r="AB1261" s="507"/>
      <c r="AC1261" s="507"/>
      <c r="AD1261" s="508"/>
      <c r="AE1261" s="509"/>
      <c r="AF1261" s="507"/>
      <c r="AG1261" s="507"/>
      <c r="AH1261" s="507"/>
      <c r="AI1261" s="507"/>
      <c r="AJ1261" s="507"/>
      <c r="AK1261" s="507"/>
      <c r="AL1261" s="507"/>
      <c r="AM1261" s="507"/>
      <c r="AN1261" s="507"/>
      <c r="AO1261" s="507"/>
      <c r="AP1261" s="508"/>
      <c r="AQ1261" s="509"/>
      <c r="AR1261" s="507"/>
      <c r="AS1261" s="507"/>
      <c r="AT1261" s="507"/>
      <c r="AU1261" s="507"/>
      <c r="AV1261" s="507"/>
      <c r="AW1261" s="507"/>
      <c r="AX1261" s="507"/>
      <c r="AY1261" s="507"/>
      <c r="AZ1261" s="507"/>
      <c r="BA1261" s="507"/>
      <c r="BB1261" s="489"/>
      <c r="BC1261" s="487"/>
      <c r="BD1261" s="488"/>
      <c r="BE1261" s="488"/>
      <c r="BF1261" s="488"/>
      <c r="BG1261" s="488"/>
      <c r="BH1261" s="488"/>
      <c r="BI1261" s="488"/>
      <c r="BJ1261" s="488"/>
      <c r="BK1261" s="488"/>
      <c r="BL1261" s="488"/>
      <c r="BM1261" s="488"/>
      <c r="BN1261" s="488"/>
      <c r="BO1261" s="487"/>
      <c r="BP1261" s="488"/>
      <c r="BQ1261" s="488"/>
      <c r="BR1261" s="488"/>
      <c r="BS1261" s="488"/>
      <c r="BT1261" s="488"/>
      <c r="BU1261" s="488"/>
      <c r="BV1261" s="488"/>
      <c r="BW1261" s="488"/>
      <c r="BX1261" s="488"/>
      <c r="BY1261" s="488"/>
      <c r="BZ1261" s="489"/>
      <c r="CA1261" s="488"/>
      <c r="CB1261" s="488"/>
      <c r="CC1261" s="488"/>
      <c r="CD1261" s="488"/>
      <c r="CE1261" s="488"/>
      <c r="CF1261" s="488"/>
      <c r="CG1261" s="488"/>
      <c r="CH1261" s="488"/>
      <c r="CI1261" s="488"/>
      <c r="CJ1261" s="488"/>
      <c r="CK1261" s="488"/>
      <c r="CL1261" s="489"/>
    </row>
    <row r="1262" spans="1:90" x14ac:dyDescent="0.3">
      <c r="A1262" s="610"/>
      <c r="B1262" s="333"/>
      <c r="C1262" s="488"/>
      <c r="D1262" s="488"/>
      <c r="E1262" s="488" t="s">
        <v>594</v>
      </c>
      <c r="F1262" s="511">
        <v>10000</v>
      </c>
      <c r="G1262" s="487"/>
      <c r="H1262" s="488"/>
      <c r="I1262" s="488"/>
      <c r="J1262" s="488"/>
      <c r="K1262" s="488"/>
      <c r="L1262" s="488"/>
      <c r="M1262" s="488"/>
      <c r="N1262" s="488"/>
      <c r="O1262" s="488"/>
      <c r="P1262" s="488"/>
      <c r="Q1262" s="488"/>
      <c r="R1262" s="489"/>
      <c r="S1262" s="487"/>
      <c r="T1262" s="488"/>
      <c r="U1262" s="488"/>
      <c r="V1262" s="488"/>
      <c r="W1262" s="488"/>
      <c r="X1262" s="488"/>
      <c r="Y1262" s="488"/>
      <c r="Z1262" s="488"/>
      <c r="AA1262" s="488"/>
      <c r="AB1262" s="488"/>
      <c r="AC1262" s="488"/>
      <c r="AD1262" s="489"/>
      <c r="AE1262" s="487"/>
      <c r="AF1262" s="488"/>
      <c r="AG1262" s="488"/>
      <c r="AH1262" s="488"/>
      <c r="AI1262" s="488"/>
      <c r="AJ1262" s="488"/>
      <c r="AK1262" s="488"/>
      <c r="AL1262" s="488"/>
      <c r="AM1262" s="488"/>
      <c r="AN1262" s="488"/>
      <c r="AO1262" s="488"/>
      <c r="AP1262" s="489"/>
      <c r="AQ1262" s="487"/>
      <c r="AR1262" s="488"/>
      <c r="AS1262" s="488"/>
      <c r="AT1262" s="488"/>
      <c r="AU1262" s="488"/>
      <c r="AV1262" s="488"/>
      <c r="AW1262" s="488"/>
      <c r="AX1262" s="488"/>
      <c r="AY1262" s="488"/>
      <c r="AZ1262" s="488"/>
      <c r="BA1262" s="507"/>
      <c r="BB1262" s="508"/>
      <c r="BC1262" s="487"/>
      <c r="BD1262" s="488"/>
      <c r="BE1262" s="488"/>
      <c r="BF1262" s="488"/>
      <c r="BG1262" s="488"/>
      <c r="BH1262" s="488"/>
      <c r="BI1262" s="488"/>
      <c r="BJ1262" s="488"/>
      <c r="BK1262" s="488"/>
      <c r="BL1262" s="488"/>
      <c r="BM1262" s="488"/>
      <c r="BN1262" s="488"/>
      <c r="BO1262" s="487"/>
      <c r="BP1262" s="488"/>
      <c r="BQ1262" s="488"/>
      <c r="BR1262" s="488"/>
      <c r="BS1262" s="488"/>
      <c r="BT1262" s="488"/>
      <c r="BU1262" s="488"/>
      <c r="BV1262" s="488"/>
      <c r="BW1262" s="488"/>
      <c r="BX1262" s="488"/>
      <c r="BY1262" s="488"/>
      <c r="BZ1262" s="489"/>
      <c r="CA1262" s="488"/>
      <c r="CB1262" s="488"/>
      <c r="CC1262" s="488"/>
      <c r="CD1262" s="488"/>
      <c r="CE1262" s="488"/>
      <c r="CF1262" s="488"/>
      <c r="CG1262" s="488"/>
      <c r="CH1262" s="488"/>
      <c r="CI1262" s="488"/>
      <c r="CJ1262" s="488"/>
      <c r="CK1262" s="488"/>
      <c r="CL1262" s="489"/>
    </row>
    <row r="1263" spans="1:90" x14ac:dyDescent="0.3">
      <c r="A1263" s="610"/>
      <c r="B1263" s="333"/>
      <c r="C1263" s="517"/>
      <c r="D1263" s="488"/>
      <c r="E1263" s="488" t="s">
        <v>187</v>
      </c>
      <c r="F1263" s="511"/>
      <c r="G1263" s="487"/>
      <c r="H1263" s="488"/>
      <c r="I1263" s="488"/>
      <c r="J1263" s="488"/>
      <c r="K1263" s="488"/>
      <c r="L1263" s="488"/>
      <c r="M1263" s="488"/>
      <c r="N1263" s="488"/>
      <c r="O1263" s="488"/>
      <c r="P1263" s="488"/>
      <c r="Q1263" s="488"/>
      <c r="R1263" s="489"/>
      <c r="S1263" s="487"/>
      <c r="T1263" s="488"/>
      <c r="U1263" s="488"/>
      <c r="V1263" s="488"/>
      <c r="W1263" s="488"/>
      <c r="X1263" s="488"/>
      <c r="Y1263" s="488"/>
      <c r="Z1263" s="488"/>
      <c r="AA1263" s="488"/>
      <c r="AB1263" s="488"/>
      <c r="AC1263" s="488"/>
      <c r="AD1263" s="489"/>
      <c r="AE1263" s="487"/>
      <c r="AF1263" s="488"/>
      <c r="AG1263" s="488"/>
      <c r="AH1263" s="488"/>
      <c r="AI1263" s="488"/>
      <c r="AJ1263" s="488"/>
      <c r="AK1263" s="488"/>
      <c r="AL1263" s="488"/>
      <c r="AM1263" s="488"/>
      <c r="AN1263" s="488"/>
      <c r="AO1263" s="488"/>
      <c r="AP1263" s="489"/>
      <c r="AQ1263" s="487"/>
      <c r="AR1263" s="488"/>
      <c r="AS1263" s="488"/>
      <c r="AT1263" s="488"/>
      <c r="AU1263" s="488"/>
      <c r="AV1263" s="488"/>
      <c r="AW1263" s="488"/>
      <c r="AX1263" s="488"/>
      <c r="AY1263" s="488"/>
      <c r="AZ1263" s="488"/>
      <c r="BA1263" s="488"/>
      <c r="BB1263" s="508"/>
      <c r="BC1263" s="487"/>
      <c r="BD1263" s="488"/>
      <c r="BE1263" s="488"/>
      <c r="BF1263" s="488"/>
      <c r="BG1263" s="488"/>
      <c r="BH1263" s="488"/>
      <c r="BI1263" s="488"/>
      <c r="BJ1263" s="488"/>
      <c r="BK1263" s="488"/>
      <c r="BL1263" s="488"/>
      <c r="BM1263" s="488"/>
      <c r="BN1263" s="488"/>
      <c r="BO1263" s="487"/>
      <c r="BP1263" s="488"/>
      <c r="BQ1263" s="488"/>
      <c r="BR1263" s="488"/>
      <c r="BS1263" s="488"/>
      <c r="BT1263" s="488"/>
      <c r="BU1263" s="488"/>
      <c r="BV1263" s="488"/>
      <c r="BW1263" s="488"/>
      <c r="BX1263" s="488"/>
      <c r="BY1263" s="488"/>
      <c r="BZ1263" s="489"/>
      <c r="CA1263" s="488"/>
      <c r="CB1263" s="488"/>
      <c r="CC1263" s="488"/>
      <c r="CD1263" s="488"/>
      <c r="CE1263" s="488"/>
      <c r="CF1263" s="488"/>
      <c r="CG1263" s="488"/>
      <c r="CH1263" s="488"/>
      <c r="CI1263" s="488"/>
      <c r="CJ1263" s="488"/>
      <c r="CK1263" s="488"/>
      <c r="CL1263" s="489"/>
    </row>
    <row r="1264" spans="1:90" ht="15" thickBot="1" x14ac:dyDescent="0.35">
      <c r="A1264" s="611"/>
      <c r="B1264" s="307"/>
      <c r="C1264" s="485" t="s">
        <v>598</v>
      </c>
      <c r="D1264" s="485"/>
      <c r="E1264" s="523" t="s">
        <v>160</v>
      </c>
      <c r="F1264" s="524">
        <v>15000000</v>
      </c>
      <c r="G1264" s="484"/>
      <c r="H1264" s="485"/>
      <c r="I1264" s="485"/>
      <c r="J1264" s="485"/>
      <c r="K1264" s="485"/>
      <c r="L1264" s="485"/>
      <c r="M1264" s="485"/>
      <c r="N1264" s="485"/>
      <c r="O1264" s="485"/>
      <c r="P1264" s="485"/>
      <c r="Q1264" s="485"/>
      <c r="R1264" s="486"/>
      <c r="S1264" s="484"/>
      <c r="T1264" s="485"/>
      <c r="U1264" s="485"/>
      <c r="V1264" s="485"/>
      <c r="W1264" s="485"/>
      <c r="X1264" s="485"/>
      <c r="Y1264" s="485"/>
      <c r="Z1264" s="485"/>
      <c r="AA1264" s="485"/>
      <c r="AB1264" s="485"/>
      <c r="AC1264" s="485"/>
      <c r="AD1264" s="486"/>
      <c r="AE1264" s="484"/>
      <c r="AF1264" s="485"/>
      <c r="AG1264" s="485"/>
      <c r="AH1264" s="485"/>
      <c r="AI1264" s="485"/>
      <c r="AJ1264" s="485"/>
      <c r="AK1264" s="485"/>
      <c r="AL1264" s="485"/>
      <c r="AM1264" s="485"/>
      <c r="AN1264" s="485"/>
      <c r="AO1264" s="485"/>
      <c r="AP1264" s="486"/>
      <c r="AQ1264" s="484"/>
      <c r="AR1264" s="485"/>
      <c r="AS1264" s="485"/>
      <c r="AT1264" s="485"/>
      <c r="AU1264" s="485"/>
      <c r="AV1264" s="485"/>
      <c r="AW1264" s="485"/>
      <c r="AX1264" s="485"/>
      <c r="AY1264" s="485"/>
      <c r="AZ1264" s="485"/>
      <c r="BA1264" s="485"/>
      <c r="BB1264" s="486"/>
      <c r="BC1264" s="484"/>
      <c r="BD1264" s="485"/>
      <c r="BE1264" s="485"/>
      <c r="BF1264" s="485"/>
      <c r="BG1264" s="485"/>
      <c r="BH1264" s="485"/>
      <c r="BI1264" s="485"/>
      <c r="BJ1264" s="485"/>
      <c r="BK1264" s="485"/>
      <c r="BL1264" s="485"/>
      <c r="BM1264" s="485"/>
      <c r="BN1264" s="485"/>
      <c r="BO1264" s="484"/>
      <c r="BP1264" s="485"/>
      <c r="BQ1264" s="485"/>
      <c r="BR1264" s="485"/>
      <c r="BS1264" s="485"/>
      <c r="BT1264" s="485"/>
      <c r="BU1264" s="485"/>
      <c r="BV1264" s="485"/>
      <c r="BW1264" s="485"/>
      <c r="BX1264" s="485"/>
      <c r="BY1264" s="485"/>
      <c r="BZ1264" s="486"/>
      <c r="CA1264" s="485"/>
      <c r="CB1264" s="485"/>
      <c r="CC1264" s="485"/>
      <c r="CD1264" s="485"/>
      <c r="CE1264" s="485"/>
      <c r="CF1264" s="485"/>
      <c r="CG1264" s="485"/>
      <c r="CH1264" s="485"/>
      <c r="CI1264" s="485"/>
      <c r="CJ1264" s="485"/>
      <c r="CK1264" s="485"/>
      <c r="CL1264" s="486"/>
    </row>
    <row r="1265" spans="1:90" ht="43.2" x14ac:dyDescent="0.3">
      <c r="A1265" s="609" t="s">
        <v>465</v>
      </c>
      <c r="B1265" s="527">
        <v>298</v>
      </c>
      <c r="C1265" s="525" t="s">
        <v>599</v>
      </c>
      <c r="D1265" s="482" t="s">
        <v>112</v>
      </c>
      <c r="E1265" s="482"/>
      <c r="F1265" s="510"/>
      <c r="G1265" s="481"/>
      <c r="H1265" s="482"/>
      <c r="I1265" s="482"/>
      <c r="J1265" s="482"/>
      <c r="K1265" s="482"/>
      <c r="L1265" s="482"/>
      <c r="M1265" s="482"/>
      <c r="N1265" s="482"/>
      <c r="O1265" s="482"/>
      <c r="P1265" s="482"/>
      <c r="Q1265" s="482"/>
      <c r="R1265" s="483"/>
      <c r="S1265" s="481"/>
      <c r="T1265" s="482"/>
      <c r="U1265" s="482"/>
      <c r="V1265" s="482"/>
      <c r="W1265" s="482"/>
      <c r="X1265" s="482"/>
      <c r="Y1265" s="482"/>
      <c r="Z1265" s="482"/>
      <c r="AA1265" s="482"/>
      <c r="AB1265" s="482"/>
      <c r="AC1265" s="482"/>
      <c r="AD1265" s="483"/>
      <c r="AE1265" s="481"/>
      <c r="AF1265" s="482"/>
      <c r="AG1265" s="482"/>
      <c r="AH1265" s="482"/>
      <c r="AI1265" s="482"/>
      <c r="AJ1265" s="482"/>
      <c r="AK1265" s="482"/>
      <c r="AL1265" s="482"/>
      <c r="AM1265" s="482"/>
      <c r="AN1265" s="482"/>
      <c r="AO1265" s="482"/>
      <c r="AP1265" s="483"/>
      <c r="AQ1265" s="481"/>
      <c r="AR1265" s="482"/>
      <c r="AS1265" s="482"/>
      <c r="AT1265" s="482"/>
      <c r="AU1265" s="482"/>
      <c r="AV1265" s="482"/>
      <c r="AW1265" s="482"/>
      <c r="AX1265" s="482"/>
      <c r="AY1265" s="482"/>
      <c r="AZ1265" s="482"/>
      <c r="BA1265" s="482"/>
      <c r="BB1265" s="483"/>
      <c r="BC1265" s="487"/>
      <c r="BD1265" s="488"/>
      <c r="BE1265" s="488"/>
      <c r="BF1265" s="488"/>
      <c r="BG1265" s="488"/>
      <c r="BH1265" s="488"/>
      <c r="BI1265" s="488"/>
      <c r="BJ1265" s="488"/>
      <c r="BK1265" s="488"/>
      <c r="BL1265" s="488"/>
      <c r="BM1265" s="488"/>
      <c r="BN1265" s="488"/>
      <c r="BO1265" s="487"/>
      <c r="BP1265" s="488"/>
      <c r="BQ1265" s="488"/>
      <c r="BR1265" s="488"/>
      <c r="BS1265" s="488"/>
      <c r="BT1265" s="488"/>
      <c r="BU1265" s="488"/>
      <c r="BV1265" s="488"/>
      <c r="BW1265" s="488"/>
      <c r="BX1265" s="488"/>
      <c r="BY1265" s="488"/>
      <c r="BZ1265" s="489"/>
      <c r="CA1265" s="488"/>
      <c r="CB1265" s="488"/>
      <c r="CC1265" s="488"/>
      <c r="CD1265" s="488"/>
      <c r="CE1265" s="488"/>
      <c r="CF1265" s="488"/>
      <c r="CG1265" s="488"/>
      <c r="CH1265" s="488"/>
      <c r="CI1265" s="488"/>
      <c r="CJ1265" s="488"/>
      <c r="CK1265" s="488"/>
      <c r="CL1265" s="489"/>
    </row>
    <row r="1266" spans="1:90" x14ac:dyDescent="0.3">
      <c r="A1266" s="610"/>
      <c r="B1266" s="333"/>
      <c r="C1266" s="488"/>
      <c r="D1266" s="488"/>
      <c r="E1266" s="488" t="s">
        <v>169</v>
      </c>
      <c r="F1266" s="511">
        <v>604395</v>
      </c>
      <c r="G1266" s="487"/>
      <c r="H1266" s="488"/>
      <c r="I1266" s="491"/>
      <c r="J1266" s="491"/>
      <c r="K1266" s="491"/>
      <c r="L1266" s="491"/>
      <c r="M1266" s="491"/>
      <c r="N1266" s="491"/>
      <c r="O1266" s="491"/>
      <c r="P1266" s="491"/>
      <c r="Q1266" s="491"/>
      <c r="R1266" s="492"/>
      <c r="S1266" s="493"/>
      <c r="T1266" s="491"/>
      <c r="U1266" s="491"/>
      <c r="V1266" s="491"/>
      <c r="W1266" s="491"/>
      <c r="X1266" s="491"/>
      <c r="Y1266" s="488"/>
      <c r="Z1266" s="488"/>
      <c r="AA1266" s="488"/>
      <c r="AB1266" s="488"/>
      <c r="AC1266" s="488"/>
      <c r="AD1266" s="489"/>
      <c r="AE1266" s="487"/>
      <c r="AF1266" s="488"/>
      <c r="AG1266" s="488"/>
      <c r="AH1266" s="488"/>
      <c r="AI1266" s="488"/>
      <c r="AJ1266" s="488"/>
      <c r="AK1266" s="488"/>
      <c r="AL1266" s="488"/>
      <c r="AM1266" s="488"/>
      <c r="AN1266" s="488"/>
      <c r="AO1266" s="488"/>
      <c r="AP1266" s="489"/>
      <c r="AQ1266" s="487"/>
      <c r="AR1266" s="488"/>
      <c r="AS1266" s="488"/>
      <c r="AT1266" s="488"/>
      <c r="AU1266" s="488"/>
      <c r="AV1266" s="488"/>
      <c r="AW1266" s="488"/>
      <c r="AX1266" s="488"/>
      <c r="AY1266" s="488"/>
      <c r="AZ1266" s="488"/>
      <c r="BA1266" s="488"/>
      <c r="BB1266" s="489"/>
      <c r="BC1266" s="487"/>
      <c r="BD1266" s="488"/>
      <c r="BE1266" s="488"/>
      <c r="BF1266" s="488"/>
      <c r="BG1266" s="488"/>
      <c r="BH1266" s="488"/>
      <c r="BI1266" s="488"/>
      <c r="BJ1266" s="488"/>
      <c r="BK1266" s="488"/>
      <c r="BL1266" s="488"/>
      <c r="BM1266" s="488"/>
      <c r="BN1266" s="488"/>
      <c r="BO1266" s="487"/>
      <c r="BP1266" s="488"/>
      <c r="BQ1266" s="488"/>
      <c r="BR1266" s="488"/>
      <c r="BS1266" s="488"/>
      <c r="BT1266" s="488"/>
      <c r="BU1266" s="488"/>
      <c r="BV1266" s="488"/>
      <c r="BW1266" s="488"/>
      <c r="BX1266" s="488"/>
      <c r="BY1266" s="488"/>
      <c r="BZ1266" s="489"/>
      <c r="CA1266" s="488"/>
      <c r="CB1266" s="488"/>
      <c r="CC1266" s="488"/>
      <c r="CD1266" s="488"/>
      <c r="CE1266" s="488"/>
      <c r="CF1266" s="488"/>
      <c r="CG1266" s="488"/>
      <c r="CH1266" s="488"/>
      <c r="CI1266" s="488"/>
      <c r="CJ1266" s="488"/>
      <c r="CK1266" s="488"/>
      <c r="CL1266" s="489"/>
    </row>
    <row r="1267" spans="1:90" x14ac:dyDescent="0.3">
      <c r="A1267" s="610"/>
      <c r="B1267" s="333"/>
      <c r="C1267" s="488"/>
      <c r="D1267" s="488"/>
      <c r="E1267" s="488" t="s">
        <v>588</v>
      </c>
      <c r="F1267" s="511">
        <v>50000</v>
      </c>
      <c r="G1267" s="487"/>
      <c r="H1267" s="488"/>
      <c r="I1267" s="488"/>
      <c r="J1267" s="488"/>
      <c r="K1267" s="488"/>
      <c r="L1267" s="488"/>
      <c r="M1267" s="488"/>
      <c r="N1267" s="488"/>
      <c r="O1267" s="488"/>
      <c r="P1267" s="488"/>
      <c r="Q1267" s="488"/>
      <c r="R1267" s="489"/>
      <c r="S1267" s="487"/>
      <c r="T1267" s="488"/>
      <c r="U1267" s="488"/>
      <c r="V1267" s="488"/>
      <c r="W1267" s="491"/>
      <c r="X1267" s="491"/>
      <c r="Y1267" s="488"/>
      <c r="Z1267" s="488"/>
      <c r="AA1267" s="488"/>
      <c r="AB1267" s="488"/>
      <c r="AC1267" s="488"/>
      <c r="AD1267" s="489"/>
      <c r="AE1267" s="487"/>
      <c r="AF1267" s="488"/>
      <c r="AG1267" s="488"/>
      <c r="AH1267" s="488"/>
      <c r="AI1267" s="488"/>
      <c r="AJ1267" s="488"/>
      <c r="AK1267" s="488"/>
      <c r="AL1267" s="488"/>
      <c r="AM1267" s="488"/>
      <c r="AN1267" s="488"/>
      <c r="AO1267" s="488"/>
      <c r="AP1267" s="489"/>
      <c r="AQ1267" s="487"/>
      <c r="AR1267" s="488"/>
      <c r="AS1267" s="488"/>
      <c r="AT1267" s="488"/>
      <c r="AU1267" s="488"/>
      <c r="AV1267" s="488"/>
      <c r="AW1267" s="488"/>
      <c r="AX1267" s="488"/>
      <c r="AY1267" s="488"/>
      <c r="AZ1267" s="488"/>
      <c r="BA1267" s="488"/>
      <c r="BB1267" s="489"/>
      <c r="BC1267" s="487"/>
      <c r="BD1267" s="488"/>
      <c r="BE1267" s="488"/>
      <c r="BF1267" s="488"/>
      <c r="BG1267" s="488"/>
      <c r="BH1267" s="488"/>
      <c r="BI1267" s="488"/>
      <c r="BJ1267" s="488"/>
      <c r="BK1267" s="488"/>
      <c r="BL1267" s="488"/>
      <c r="BM1267" s="488"/>
      <c r="BN1267" s="488"/>
      <c r="BO1267" s="487"/>
      <c r="BP1267" s="488"/>
      <c r="BQ1267" s="488"/>
      <c r="BR1267" s="488"/>
      <c r="BS1267" s="488"/>
      <c r="BT1267" s="488"/>
      <c r="BU1267" s="488"/>
      <c r="BV1267" s="488"/>
      <c r="BW1267" s="488"/>
      <c r="BX1267" s="488"/>
      <c r="BY1267" s="488"/>
      <c r="BZ1267" s="489"/>
      <c r="CA1267" s="488"/>
      <c r="CB1267" s="488"/>
      <c r="CC1267" s="488"/>
      <c r="CD1267" s="488"/>
      <c r="CE1267" s="488"/>
      <c r="CF1267" s="488"/>
      <c r="CG1267" s="488"/>
      <c r="CH1267" s="488"/>
      <c r="CI1267" s="488"/>
      <c r="CJ1267" s="488"/>
      <c r="CK1267" s="488"/>
      <c r="CL1267" s="489"/>
    </row>
    <row r="1268" spans="1:90" x14ac:dyDescent="0.3">
      <c r="A1268" s="610"/>
      <c r="B1268" s="333"/>
      <c r="C1268" s="512" t="s">
        <v>259</v>
      </c>
      <c r="D1268" s="488" t="s">
        <v>113</v>
      </c>
      <c r="E1268" s="488"/>
      <c r="F1268" s="511"/>
      <c r="G1268" s="487"/>
      <c r="H1268" s="488"/>
      <c r="I1268" s="488"/>
      <c r="J1268" s="488"/>
      <c r="K1268" s="488"/>
      <c r="L1268" s="488"/>
      <c r="M1268" s="488"/>
      <c r="N1268" s="488"/>
      <c r="O1268" s="488"/>
      <c r="P1268" s="488"/>
      <c r="Q1268" s="488"/>
      <c r="R1268" s="489"/>
      <c r="S1268" s="487"/>
      <c r="T1268" s="488"/>
      <c r="U1268" s="488"/>
      <c r="V1268" s="488"/>
      <c r="W1268" s="488"/>
      <c r="X1268" s="488"/>
      <c r="Y1268" s="488"/>
      <c r="Z1268" s="488"/>
      <c r="AA1268" s="488"/>
      <c r="AB1268" s="488"/>
      <c r="AC1268" s="488"/>
      <c r="AD1268" s="489"/>
      <c r="AE1268" s="487"/>
      <c r="AF1268" s="488"/>
      <c r="AG1268" s="488"/>
      <c r="AH1268" s="488"/>
      <c r="AI1268" s="488"/>
      <c r="AJ1268" s="488"/>
      <c r="AK1268" s="488"/>
      <c r="AL1268" s="488"/>
      <c r="AM1268" s="488"/>
      <c r="AN1268" s="488"/>
      <c r="AO1268" s="488"/>
      <c r="AP1268" s="489"/>
      <c r="AQ1268" s="487"/>
      <c r="AR1268" s="488"/>
      <c r="AS1268" s="488"/>
      <c r="AT1268" s="488"/>
      <c r="AU1268" s="488"/>
      <c r="AV1268" s="488"/>
      <c r="AW1268" s="488"/>
      <c r="AX1268" s="488"/>
      <c r="AY1268" s="488"/>
      <c r="AZ1268" s="488"/>
      <c r="BA1268" s="488"/>
      <c r="BB1268" s="489"/>
      <c r="BC1268" s="487"/>
      <c r="BD1268" s="488"/>
      <c r="BE1268" s="488"/>
      <c r="BF1268" s="488"/>
      <c r="BG1268" s="488"/>
      <c r="BH1268" s="488"/>
      <c r="BI1268" s="488"/>
      <c r="BJ1268" s="488"/>
      <c r="BK1268" s="488"/>
      <c r="BL1268" s="488"/>
      <c r="BM1268" s="488"/>
      <c r="BN1268" s="488"/>
      <c r="BO1268" s="487"/>
      <c r="BP1268" s="488"/>
      <c r="BQ1268" s="488"/>
      <c r="BR1268" s="488"/>
      <c r="BS1268" s="488"/>
      <c r="BT1268" s="488"/>
      <c r="BU1268" s="488"/>
      <c r="BV1268" s="488"/>
      <c r="BW1268" s="488"/>
      <c r="BX1268" s="488"/>
      <c r="BY1268" s="488"/>
      <c r="BZ1268" s="489"/>
      <c r="CA1268" s="488"/>
      <c r="CB1268" s="488"/>
      <c r="CC1268" s="488"/>
      <c r="CD1268" s="488"/>
      <c r="CE1268" s="488"/>
      <c r="CF1268" s="488"/>
      <c r="CG1268" s="488"/>
      <c r="CH1268" s="488"/>
      <c r="CI1268" s="488"/>
      <c r="CJ1268" s="488"/>
      <c r="CK1268" s="488"/>
      <c r="CL1268" s="489"/>
    </row>
    <row r="1269" spans="1:90" x14ac:dyDescent="0.3">
      <c r="A1269" s="610"/>
      <c r="B1269" s="333"/>
      <c r="C1269" s="512" t="s">
        <v>581</v>
      </c>
      <c r="D1269" s="488"/>
      <c r="E1269" s="488" t="s">
        <v>181</v>
      </c>
      <c r="F1269" s="511"/>
      <c r="G1269" s="487"/>
      <c r="H1269" s="488"/>
      <c r="I1269" s="488"/>
      <c r="J1269" s="488"/>
      <c r="K1269" s="488"/>
      <c r="L1269" s="488"/>
      <c r="M1269" s="488"/>
      <c r="N1269" s="488"/>
      <c r="O1269" s="488"/>
      <c r="P1269" s="488"/>
      <c r="Q1269" s="488"/>
      <c r="R1269" s="489"/>
      <c r="S1269" s="487"/>
      <c r="T1269" s="488"/>
      <c r="U1269" s="488"/>
      <c r="V1269" s="488"/>
      <c r="W1269" s="507"/>
      <c r="X1269" s="507"/>
      <c r="Y1269" s="488"/>
      <c r="Z1269" s="488"/>
      <c r="AA1269" s="488"/>
      <c r="AB1269" s="488"/>
      <c r="AC1269" s="488"/>
      <c r="AD1269" s="489"/>
      <c r="AE1269" s="487"/>
      <c r="AF1269" s="488"/>
      <c r="AG1269" s="488"/>
      <c r="AH1269" s="488"/>
      <c r="AI1269" s="488"/>
      <c r="AJ1269" s="488"/>
      <c r="AK1269" s="488"/>
      <c r="AL1269" s="488"/>
      <c r="AM1269" s="488"/>
      <c r="AN1269" s="488"/>
      <c r="AO1269" s="488"/>
      <c r="AP1269" s="489"/>
      <c r="AQ1269" s="487"/>
      <c r="AR1269" s="488"/>
      <c r="AS1269" s="488"/>
      <c r="AT1269" s="488"/>
      <c r="AU1269" s="488"/>
      <c r="AV1269" s="488"/>
      <c r="AW1269" s="488"/>
      <c r="AX1269" s="488"/>
      <c r="AY1269" s="488"/>
      <c r="AZ1269" s="488"/>
      <c r="BA1269" s="488"/>
      <c r="BB1269" s="489"/>
      <c r="BC1269" s="487"/>
      <c r="BD1269" s="488"/>
      <c r="BE1269" s="488"/>
      <c r="BF1269" s="488"/>
      <c r="BG1269" s="488"/>
      <c r="BH1269" s="488"/>
      <c r="BI1269" s="488"/>
      <c r="BJ1269" s="488"/>
      <c r="BK1269" s="488"/>
      <c r="BL1269" s="488"/>
      <c r="BM1269" s="488"/>
      <c r="BN1269" s="488"/>
      <c r="BO1269" s="487"/>
      <c r="BP1269" s="488"/>
      <c r="BQ1269" s="488"/>
      <c r="BR1269" s="488"/>
      <c r="BS1269" s="488"/>
      <c r="BT1269" s="488"/>
      <c r="BU1269" s="488"/>
      <c r="BV1269" s="488"/>
      <c r="BW1269" s="488"/>
      <c r="BX1269" s="488"/>
      <c r="BY1269" s="488"/>
      <c r="BZ1269" s="489"/>
      <c r="CA1269" s="488"/>
      <c r="CB1269" s="488"/>
      <c r="CC1269" s="488"/>
      <c r="CD1269" s="488"/>
      <c r="CE1269" s="488"/>
      <c r="CF1269" s="488"/>
      <c r="CG1269" s="488"/>
      <c r="CH1269" s="488"/>
      <c r="CI1269" s="488"/>
      <c r="CJ1269" s="488"/>
      <c r="CK1269" s="488"/>
      <c r="CL1269" s="489"/>
    </row>
    <row r="1270" spans="1:90" x14ac:dyDescent="0.3">
      <c r="A1270" s="610"/>
      <c r="B1270" s="333"/>
      <c r="C1270" s="512" t="s">
        <v>582</v>
      </c>
      <c r="D1270" s="488"/>
      <c r="E1270" s="488" t="s">
        <v>182</v>
      </c>
      <c r="F1270" s="511"/>
      <c r="G1270" s="487"/>
      <c r="H1270" s="488"/>
      <c r="I1270" s="488"/>
      <c r="J1270" s="488"/>
      <c r="K1270" s="488"/>
      <c r="L1270" s="488"/>
      <c r="M1270" s="488"/>
      <c r="N1270" s="488"/>
      <c r="O1270" s="488"/>
      <c r="P1270" s="488"/>
      <c r="Q1270" s="488"/>
      <c r="R1270" s="489"/>
      <c r="S1270" s="487"/>
      <c r="T1270" s="488"/>
      <c r="U1270" s="488"/>
      <c r="V1270" s="488"/>
      <c r="W1270" s="488"/>
      <c r="X1270" s="507"/>
      <c r="Y1270" s="507"/>
      <c r="Z1270" s="488"/>
      <c r="AA1270" s="488"/>
      <c r="AB1270" s="488"/>
      <c r="AC1270" s="488"/>
      <c r="AD1270" s="489"/>
      <c r="AE1270" s="487"/>
      <c r="AF1270" s="488"/>
      <c r="AG1270" s="488"/>
      <c r="AH1270" s="488"/>
      <c r="AI1270" s="488"/>
      <c r="AJ1270" s="488"/>
      <c r="AK1270" s="488"/>
      <c r="AL1270" s="488"/>
      <c r="AM1270" s="488"/>
      <c r="AN1270" s="488"/>
      <c r="AO1270" s="488"/>
      <c r="AP1270" s="489"/>
      <c r="AQ1270" s="487"/>
      <c r="AR1270" s="488"/>
      <c r="AS1270" s="488"/>
      <c r="AT1270" s="488"/>
      <c r="AU1270" s="488"/>
      <c r="AV1270" s="488"/>
      <c r="AW1270" s="488"/>
      <c r="AX1270" s="488"/>
      <c r="AY1270" s="488"/>
      <c r="AZ1270" s="488"/>
      <c r="BA1270" s="488"/>
      <c r="BB1270" s="489"/>
      <c r="BC1270" s="487"/>
      <c r="BD1270" s="488"/>
      <c r="BE1270" s="488"/>
      <c r="BF1270" s="488"/>
      <c r="BG1270" s="488"/>
      <c r="BH1270" s="488"/>
      <c r="BI1270" s="488"/>
      <c r="BJ1270" s="488"/>
      <c r="BK1270" s="488"/>
      <c r="BL1270" s="488"/>
      <c r="BM1270" s="488"/>
      <c r="BN1270" s="488"/>
      <c r="BO1270" s="487"/>
      <c r="BP1270" s="488"/>
      <c r="BQ1270" s="488"/>
      <c r="BR1270" s="488"/>
      <c r="BS1270" s="488"/>
      <c r="BT1270" s="488"/>
      <c r="BU1270" s="488"/>
      <c r="BV1270" s="488"/>
      <c r="BW1270" s="488"/>
      <c r="BX1270" s="488"/>
      <c r="BY1270" s="488"/>
      <c r="BZ1270" s="489"/>
      <c r="CA1270" s="488"/>
      <c r="CB1270" s="488"/>
      <c r="CC1270" s="488"/>
      <c r="CD1270" s="488"/>
      <c r="CE1270" s="488"/>
      <c r="CF1270" s="488"/>
      <c r="CG1270" s="488"/>
      <c r="CH1270" s="488"/>
      <c r="CI1270" s="488"/>
      <c r="CJ1270" s="488"/>
      <c r="CK1270" s="488"/>
      <c r="CL1270" s="489"/>
    </row>
    <row r="1271" spans="1:90" x14ac:dyDescent="0.3">
      <c r="A1271" s="610"/>
      <c r="B1271" s="333"/>
      <c r="C1271" s="512" t="s">
        <v>583</v>
      </c>
      <c r="D1271" s="488"/>
      <c r="E1271" s="506" t="s">
        <v>584</v>
      </c>
      <c r="F1271" s="511">
        <v>8445605</v>
      </c>
      <c r="G1271" s="487"/>
      <c r="H1271" s="488"/>
      <c r="I1271" s="488"/>
      <c r="J1271" s="488"/>
      <c r="K1271" s="488"/>
      <c r="L1271" s="488"/>
      <c r="M1271" s="488"/>
      <c r="N1271" s="488"/>
      <c r="O1271" s="488"/>
      <c r="P1271" s="488"/>
      <c r="Q1271" s="488"/>
      <c r="R1271" s="489"/>
      <c r="S1271" s="487"/>
      <c r="T1271" s="488"/>
      <c r="U1271" s="488"/>
      <c r="V1271" s="488"/>
      <c r="W1271" s="501"/>
      <c r="X1271" s="501"/>
      <c r="Y1271" s="501"/>
      <c r="Z1271" s="507"/>
      <c r="AA1271" s="507"/>
      <c r="AB1271" s="507"/>
      <c r="AC1271" s="507"/>
      <c r="AD1271" s="508"/>
      <c r="AE1271" s="509"/>
      <c r="AF1271" s="507"/>
      <c r="AG1271" s="507"/>
      <c r="AH1271" s="507"/>
      <c r="AI1271" s="507"/>
      <c r="AJ1271" s="507"/>
      <c r="AK1271" s="507"/>
      <c r="AL1271" s="507"/>
      <c r="AM1271" s="488"/>
      <c r="AN1271" s="488"/>
      <c r="AO1271" s="488"/>
      <c r="AP1271" s="489"/>
      <c r="AQ1271" s="487"/>
      <c r="AR1271" s="488"/>
      <c r="AS1271" s="488"/>
      <c r="AT1271" s="488"/>
      <c r="AU1271" s="488"/>
      <c r="AV1271" s="488"/>
      <c r="AW1271" s="488"/>
      <c r="AX1271" s="488"/>
      <c r="AY1271" s="488"/>
      <c r="AZ1271" s="488"/>
      <c r="BA1271" s="488"/>
      <c r="BB1271" s="489"/>
      <c r="BC1271" s="487"/>
      <c r="BD1271" s="488"/>
      <c r="BE1271" s="488"/>
      <c r="BF1271" s="488"/>
      <c r="BG1271" s="488"/>
      <c r="BH1271" s="488"/>
      <c r="BI1271" s="488"/>
      <c r="BJ1271" s="488"/>
      <c r="BK1271" s="488"/>
      <c r="BL1271" s="488"/>
      <c r="BM1271" s="488"/>
      <c r="BN1271" s="488"/>
      <c r="BO1271" s="487"/>
      <c r="BP1271" s="488"/>
      <c r="BQ1271" s="488"/>
      <c r="BR1271" s="488"/>
      <c r="BS1271" s="488"/>
      <c r="BT1271" s="488"/>
      <c r="BU1271" s="488"/>
      <c r="BV1271" s="488"/>
      <c r="BW1271" s="488"/>
      <c r="BX1271" s="488"/>
      <c r="BY1271" s="488"/>
      <c r="BZ1271" s="489"/>
      <c r="CA1271" s="488"/>
      <c r="CB1271" s="488"/>
      <c r="CC1271" s="488"/>
      <c r="CD1271" s="488"/>
      <c r="CE1271" s="488"/>
      <c r="CF1271" s="488"/>
      <c r="CG1271" s="488"/>
      <c r="CH1271" s="488"/>
      <c r="CI1271" s="488"/>
      <c r="CJ1271" s="488"/>
      <c r="CK1271" s="488"/>
      <c r="CL1271" s="489"/>
    </row>
    <row r="1272" spans="1:90" x14ac:dyDescent="0.3">
      <c r="A1272" s="610"/>
      <c r="B1272" s="333"/>
      <c r="C1272" s="488"/>
      <c r="D1272" s="488"/>
      <c r="E1272" s="506" t="s">
        <v>585</v>
      </c>
      <c r="F1272" s="511">
        <v>900000</v>
      </c>
      <c r="G1272" s="487"/>
      <c r="H1272" s="488"/>
      <c r="I1272" s="488"/>
      <c r="J1272" s="488"/>
      <c r="K1272" s="488"/>
      <c r="L1272" s="488"/>
      <c r="M1272" s="488"/>
      <c r="N1272" s="488"/>
      <c r="O1272" s="488"/>
      <c r="P1272" s="488"/>
      <c r="Q1272" s="488"/>
      <c r="R1272" s="489"/>
      <c r="S1272" s="487"/>
      <c r="T1272" s="488"/>
      <c r="U1272" s="488"/>
      <c r="V1272" s="488"/>
      <c r="W1272" s="488"/>
      <c r="X1272" s="488"/>
      <c r="Y1272" s="488"/>
      <c r="Z1272" s="488"/>
      <c r="AA1272" s="488"/>
      <c r="AB1272" s="488"/>
      <c r="AC1272" s="488"/>
      <c r="AD1272" s="489"/>
      <c r="AE1272" s="487"/>
      <c r="AF1272" s="488"/>
      <c r="AG1272" s="488"/>
      <c r="AH1272" s="488"/>
      <c r="AI1272" s="488"/>
      <c r="AJ1272" s="488"/>
      <c r="AK1272" s="507"/>
      <c r="AL1272" s="507"/>
      <c r="AM1272" s="507"/>
      <c r="AN1272" s="507"/>
      <c r="AO1272" s="488"/>
      <c r="AP1272" s="489"/>
      <c r="AQ1272" s="487"/>
      <c r="AR1272" s="488"/>
      <c r="AS1272" s="488"/>
      <c r="AT1272" s="488"/>
      <c r="AU1272" s="488"/>
      <c r="AV1272" s="488"/>
      <c r="AW1272" s="488"/>
      <c r="AX1272" s="488"/>
      <c r="AY1272" s="488"/>
      <c r="AZ1272" s="488"/>
      <c r="BA1272" s="488"/>
      <c r="BB1272" s="489"/>
      <c r="BC1272" s="487"/>
      <c r="BD1272" s="488"/>
      <c r="BE1272" s="488"/>
      <c r="BF1272" s="488"/>
      <c r="BG1272" s="488"/>
      <c r="BH1272" s="488"/>
      <c r="BI1272" s="488"/>
      <c r="BJ1272" s="488"/>
      <c r="BK1272" s="488"/>
      <c r="BL1272" s="488"/>
      <c r="BM1272" s="488"/>
      <c r="BN1272" s="488"/>
      <c r="BO1272" s="487"/>
      <c r="BP1272" s="488"/>
      <c r="BQ1272" s="488"/>
      <c r="BR1272" s="488"/>
      <c r="BS1272" s="488"/>
      <c r="BT1272" s="488"/>
      <c r="BU1272" s="488"/>
      <c r="BV1272" s="488"/>
      <c r="BW1272" s="488"/>
      <c r="BX1272" s="488"/>
      <c r="BY1272" s="488"/>
      <c r="BZ1272" s="489"/>
      <c r="CA1272" s="488"/>
      <c r="CB1272" s="488"/>
      <c r="CC1272" s="488"/>
      <c r="CD1272" s="488"/>
      <c r="CE1272" s="488"/>
      <c r="CF1272" s="488"/>
      <c r="CG1272" s="488"/>
      <c r="CH1272" s="488"/>
      <c r="CI1272" s="488"/>
      <c r="CJ1272" s="488"/>
      <c r="CK1272" s="488"/>
      <c r="CL1272" s="489"/>
    </row>
    <row r="1273" spans="1:90" x14ac:dyDescent="0.3">
      <c r="A1273" s="610"/>
      <c r="B1273" s="333"/>
      <c r="C1273" s="488"/>
      <c r="D1273" s="517"/>
      <c r="E1273" s="488" t="s">
        <v>187</v>
      </c>
      <c r="F1273" s="511"/>
      <c r="G1273" s="487"/>
      <c r="H1273" s="488"/>
      <c r="I1273" s="488"/>
      <c r="J1273" s="488"/>
      <c r="K1273" s="488"/>
      <c r="L1273" s="488"/>
      <c r="M1273" s="488"/>
      <c r="N1273" s="488"/>
      <c r="O1273" s="488"/>
      <c r="P1273" s="488"/>
      <c r="Q1273" s="488"/>
      <c r="R1273" s="489"/>
      <c r="S1273" s="487"/>
      <c r="T1273" s="488"/>
      <c r="U1273" s="488"/>
      <c r="V1273" s="488"/>
      <c r="W1273" s="488"/>
      <c r="X1273" s="488"/>
      <c r="Y1273" s="488"/>
      <c r="Z1273" s="488"/>
      <c r="AA1273" s="488"/>
      <c r="AB1273" s="488"/>
      <c r="AC1273" s="488"/>
      <c r="AD1273" s="489"/>
      <c r="AE1273" s="487"/>
      <c r="AF1273" s="488"/>
      <c r="AG1273" s="488"/>
      <c r="AH1273" s="488"/>
      <c r="AI1273" s="488"/>
      <c r="AJ1273" s="488"/>
      <c r="AK1273" s="488"/>
      <c r="AL1273" s="488"/>
      <c r="AM1273" s="488"/>
      <c r="AN1273" s="507"/>
      <c r="AO1273" s="488"/>
      <c r="AP1273" s="489"/>
      <c r="AQ1273" s="487"/>
      <c r="AR1273" s="488"/>
      <c r="AS1273" s="488"/>
      <c r="AT1273" s="488"/>
      <c r="AU1273" s="488"/>
      <c r="AV1273" s="488"/>
      <c r="AW1273" s="488"/>
      <c r="AX1273" s="488"/>
      <c r="AY1273" s="488"/>
      <c r="AZ1273" s="488"/>
      <c r="BA1273" s="488"/>
      <c r="BB1273" s="489"/>
      <c r="BC1273" s="487"/>
      <c r="BD1273" s="488"/>
      <c r="BE1273" s="488"/>
      <c r="BF1273" s="488"/>
      <c r="BG1273" s="488"/>
      <c r="BH1273" s="488"/>
      <c r="BI1273" s="488"/>
      <c r="BJ1273" s="488"/>
      <c r="BK1273" s="488"/>
      <c r="BL1273" s="488"/>
      <c r="BM1273" s="488"/>
      <c r="BN1273" s="488"/>
      <c r="BO1273" s="487"/>
      <c r="BP1273" s="488"/>
      <c r="BQ1273" s="488"/>
      <c r="BR1273" s="488"/>
      <c r="BS1273" s="488"/>
      <c r="BT1273" s="488"/>
      <c r="BU1273" s="488"/>
      <c r="BV1273" s="488"/>
      <c r="BW1273" s="488"/>
      <c r="BX1273" s="488"/>
      <c r="BY1273" s="488"/>
      <c r="BZ1273" s="489"/>
      <c r="CA1273" s="488"/>
      <c r="CB1273" s="488"/>
      <c r="CC1273" s="488"/>
      <c r="CD1273" s="488"/>
      <c r="CE1273" s="488"/>
      <c r="CF1273" s="488"/>
      <c r="CG1273" s="488"/>
      <c r="CH1273" s="488"/>
      <c r="CI1273" s="488"/>
      <c r="CJ1273" s="488"/>
      <c r="CK1273" s="488"/>
      <c r="CL1273" s="489"/>
    </row>
    <row r="1274" spans="1:90" ht="15" thickBot="1" x14ac:dyDescent="0.35">
      <c r="A1274" s="611"/>
      <c r="B1274" s="307"/>
      <c r="C1274" s="485"/>
      <c r="D1274" s="485"/>
      <c r="E1274" s="523" t="s">
        <v>160</v>
      </c>
      <c r="F1274" s="524">
        <v>10000000</v>
      </c>
      <c r="G1274" s="484"/>
      <c r="H1274" s="485"/>
      <c r="I1274" s="485"/>
      <c r="J1274" s="485"/>
      <c r="K1274" s="485"/>
      <c r="L1274" s="485"/>
      <c r="M1274" s="485"/>
      <c r="N1274" s="485"/>
      <c r="O1274" s="485"/>
      <c r="P1274" s="485"/>
      <c r="Q1274" s="485"/>
      <c r="R1274" s="486"/>
      <c r="S1274" s="484"/>
      <c r="T1274" s="485"/>
      <c r="U1274" s="485"/>
      <c r="V1274" s="485"/>
      <c r="W1274" s="485"/>
      <c r="X1274" s="485"/>
      <c r="Y1274" s="485"/>
      <c r="Z1274" s="485"/>
      <c r="AA1274" s="485"/>
      <c r="AB1274" s="485"/>
      <c r="AC1274" s="485"/>
      <c r="AD1274" s="486"/>
      <c r="AE1274" s="484"/>
      <c r="AF1274" s="485"/>
      <c r="AG1274" s="485"/>
      <c r="AH1274" s="485"/>
      <c r="AI1274" s="485"/>
      <c r="AJ1274" s="485"/>
      <c r="AK1274" s="485"/>
      <c r="AL1274" s="485"/>
      <c r="AM1274" s="485"/>
      <c r="AN1274" s="485"/>
      <c r="AO1274" s="485"/>
      <c r="AP1274" s="486"/>
      <c r="AQ1274" s="484"/>
      <c r="AR1274" s="485"/>
      <c r="AS1274" s="485"/>
      <c r="AT1274" s="485"/>
      <c r="AU1274" s="485"/>
      <c r="AV1274" s="485"/>
      <c r="AW1274" s="485"/>
      <c r="AX1274" s="485"/>
      <c r="AY1274" s="485"/>
      <c r="AZ1274" s="485"/>
      <c r="BA1274" s="485"/>
      <c r="BB1274" s="486"/>
      <c r="BC1274" s="484"/>
      <c r="BD1274" s="485"/>
      <c r="BE1274" s="485"/>
      <c r="BF1274" s="485"/>
      <c r="BG1274" s="485"/>
      <c r="BH1274" s="485"/>
      <c r="BI1274" s="485"/>
      <c r="BJ1274" s="485"/>
      <c r="BK1274" s="485"/>
      <c r="BL1274" s="485"/>
      <c r="BM1274" s="485"/>
      <c r="BN1274" s="485"/>
      <c r="BO1274" s="484"/>
      <c r="BP1274" s="485"/>
      <c r="BQ1274" s="485"/>
      <c r="BR1274" s="485"/>
      <c r="BS1274" s="485"/>
      <c r="BT1274" s="485"/>
      <c r="BU1274" s="485"/>
      <c r="BV1274" s="485"/>
      <c r="BW1274" s="485"/>
      <c r="BX1274" s="485"/>
      <c r="BY1274" s="485"/>
      <c r="BZ1274" s="486"/>
      <c r="CA1274" s="485"/>
      <c r="CB1274" s="485"/>
      <c r="CC1274" s="485"/>
      <c r="CD1274" s="485"/>
      <c r="CE1274" s="485"/>
      <c r="CF1274" s="485"/>
      <c r="CG1274" s="485"/>
      <c r="CH1274" s="485"/>
      <c r="CI1274" s="485"/>
      <c r="CJ1274" s="485"/>
      <c r="CK1274" s="485"/>
      <c r="CL1274" s="486"/>
    </row>
    <row r="1275" spans="1:90" ht="28.8" x14ac:dyDescent="0.3">
      <c r="A1275" s="609" t="s">
        <v>461</v>
      </c>
      <c r="B1275" s="527">
        <v>412</v>
      </c>
      <c r="C1275" s="525" t="s">
        <v>600</v>
      </c>
      <c r="D1275" s="482" t="s">
        <v>112</v>
      </c>
      <c r="E1275" s="482"/>
      <c r="F1275" s="510"/>
      <c r="G1275" s="481"/>
      <c r="H1275" s="482"/>
      <c r="I1275" s="482"/>
      <c r="J1275" s="482"/>
      <c r="K1275" s="482"/>
      <c r="L1275" s="482"/>
      <c r="M1275" s="482"/>
      <c r="N1275" s="482"/>
      <c r="O1275" s="482"/>
      <c r="P1275" s="482"/>
      <c r="Q1275" s="482"/>
      <c r="R1275" s="483"/>
      <c r="S1275" s="481"/>
      <c r="T1275" s="482"/>
      <c r="U1275" s="482"/>
      <c r="V1275" s="482"/>
      <c r="W1275" s="482"/>
      <c r="X1275" s="482"/>
      <c r="Y1275" s="482"/>
      <c r="Z1275" s="482"/>
      <c r="AA1275" s="482"/>
      <c r="AB1275" s="482"/>
      <c r="AC1275" s="482"/>
      <c r="AD1275" s="483"/>
      <c r="AE1275" s="481"/>
      <c r="AF1275" s="482"/>
      <c r="AG1275" s="482"/>
      <c r="AH1275" s="482"/>
      <c r="AI1275" s="482"/>
      <c r="AJ1275" s="482"/>
      <c r="AK1275" s="482"/>
      <c r="AL1275" s="482"/>
      <c r="AM1275" s="482"/>
      <c r="AN1275" s="482"/>
      <c r="AO1275" s="482"/>
      <c r="AP1275" s="483"/>
      <c r="AQ1275" s="481"/>
      <c r="AR1275" s="482"/>
      <c r="AS1275" s="482"/>
      <c r="AT1275" s="482"/>
      <c r="AU1275" s="482"/>
      <c r="AV1275" s="482"/>
      <c r="AW1275" s="482"/>
      <c r="AX1275" s="482"/>
      <c r="AY1275" s="482"/>
      <c r="AZ1275" s="482"/>
      <c r="BA1275" s="482"/>
      <c r="BB1275" s="483"/>
      <c r="BC1275" s="487"/>
      <c r="BD1275" s="488"/>
      <c r="BE1275" s="488"/>
      <c r="BF1275" s="488"/>
      <c r="BG1275" s="488"/>
      <c r="BH1275" s="488"/>
      <c r="BI1275" s="488"/>
      <c r="BJ1275" s="488"/>
      <c r="BK1275" s="488"/>
      <c r="BL1275" s="488"/>
      <c r="BM1275" s="488"/>
      <c r="BN1275" s="488"/>
      <c r="BO1275" s="487"/>
      <c r="BP1275" s="488"/>
      <c r="BQ1275" s="488"/>
      <c r="BR1275" s="488"/>
      <c r="BS1275" s="488"/>
      <c r="BT1275" s="488"/>
      <c r="BU1275" s="488"/>
      <c r="BV1275" s="488"/>
      <c r="BW1275" s="488"/>
      <c r="BX1275" s="488"/>
      <c r="BY1275" s="488"/>
      <c r="BZ1275" s="489"/>
      <c r="CA1275" s="488"/>
      <c r="CB1275" s="488"/>
      <c r="CC1275" s="488"/>
      <c r="CD1275" s="488"/>
      <c r="CE1275" s="488"/>
      <c r="CF1275" s="488"/>
      <c r="CG1275" s="488"/>
      <c r="CH1275" s="488"/>
      <c r="CI1275" s="488"/>
      <c r="CJ1275" s="488"/>
      <c r="CK1275" s="488"/>
      <c r="CL1275" s="489"/>
    </row>
    <row r="1276" spans="1:90" x14ac:dyDescent="0.3">
      <c r="A1276" s="610"/>
      <c r="B1276" s="333"/>
      <c r="C1276" s="488"/>
      <c r="D1276" s="488"/>
      <c r="E1276" s="506" t="s">
        <v>596</v>
      </c>
      <c r="F1276" s="520">
        <v>150000</v>
      </c>
      <c r="G1276" s="487"/>
      <c r="H1276" s="488"/>
      <c r="I1276" s="488"/>
      <c r="J1276" s="488"/>
      <c r="K1276" s="488"/>
      <c r="L1276" s="488"/>
      <c r="M1276" s="488"/>
      <c r="N1276" s="488"/>
      <c r="O1276" s="488"/>
      <c r="P1276" s="488"/>
      <c r="Q1276" s="488"/>
      <c r="R1276" s="489"/>
      <c r="S1276" s="487"/>
      <c r="T1276" s="491"/>
      <c r="U1276" s="491"/>
      <c r="V1276" s="491"/>
      <c r="W1276" s="491"/>
      <c r="X1276" s="488"/>
      <c r="Y1276" s="488"/>
      <c r="Z1276" s="488"/>
      <c r="AA1276" s="488"/>
      <c r="AB1276" s="488"/>
      <c r="AC1276" s="488"/>
      <c r="AD1276" s="489"/>
      <c r="AE1276" s="487"/>
      <c r="AF1276" s="488"/>
      <c r="AG1276" s="488"/>
      <c r="AH1276" s="488"/>
      <c r="AI1276" s="488"/>
      <c r="AJ1276" s="488"/>
      <c r="AK1276" s="488"/>
      <c r="AL1276" s="488"/>
      <c r="AM1276" s="488"/>
      <c r="AN1276" s="488"/>
      <c r="AO1276" s="488"/>
      <c r="AP1276" s="489"/>
      <c r="AQ1276" s="487"/>
      <c r="AR1276" s="488"/>
      <c r="AS1276" s="488"/>
      <c r="AT1276" s="488"/>
      <c r="AU1276" s="488"/>
      <c r="AV1276" s="488"/>
      <c r="AW1276" s="488"/>
      <c r="AX1276" s="488"/>
      <c r="AY1276" s="488"/>
      <c r="AZ1276" s="488"/>
      <c r="BA1276" s="488"/>
      <c r="BB1276" s="489"/>
      <c r="BC1276" s="487"/>
      <c r="BD1276" s="488"/>
      <c r="BE1276" s="488"/>
      <c r="BF1276" s="488"/>
      <c r="BG1276" s="488"/>
      <c r="BH1276" s="488"/>
      <c r="BI1276" s="488"/>
      <c r="BJ1276" s="488"/>
      <c r="BK1276" s="488"/>
      <c r="BL1276" s="488"/>
      <c r="BM1276" s="488"/>
      <c r="BN1276" s="488"/>
      <c r="BO1276" s="487"/>
      <c r="BP1276" s="488"/>
      <c r="BQ1276" s="488"/>
      <c r="BR1276" s="488"/>
      <c r="BS1276" s="488"/>
      <c r="BT1276" s="488"/>
      <c r="BU1276" s="488"/>
      <c r="BV1276" s="488"/>
      <c r="BW1276" s="488"/>
      <c r="BX1276" s="488"/>
      <c r="BY1276" s="488"/>
      <c r="BZ1276" s="489"/>
      <c r="CA1276" s="488"/>
      <c r="CB1276" s="488"/>
      <c r="CC1276" s="488"/>
      <c r="CD1276" s="488"/>
      <c r="CE1276" s="488"/>
      <c r="CF1276" s="488"/>
      <c r="CG1276" s="488"/>
      <c r="CH1276" s="488"/>
      <c r="CI1276" s="488"/>
      <c r="CJ1276" s="488"/>
      <c r="CK1276" s="488"/>
      <c r="CL1276" s="489"/>
    </row>
    <row r="1277" spans="1:90" x14ac:dyDescent="0.3">
      <c r="A1277" s="610"/>
      <c r="B1277" s="333"/>
      <c r="C1277" s="488"/>
      <c r="D1277" s="488"/>
      <c r="E1277" s="506" t="s">
        <v>169</v>
      </c>
      <c r="F1277" s="520">
        <v>250000</v>
      </c>
      <c r="G1277" s="487"/>
      <c r="H1277" s="488"/>
      <c r="I1277" s="488"/>
      <c r="J1277" s="488"/>
      <c r="K1277" s="488"/>
      <c r="L1277" s="488"/>
      <c r="M1277" s="488"/>
      <c r="N1277" s="488"/>
      <c r="O1277" s="488"/>
      <c r="P1277" s="488"/>
      <c r="Q1277" s="488"/>
      <c r="R1277" s="489"/>
      <c r="S1277" s="487"/>
      <c r="T1277" s="488"/>
      <c r="U1277" s="491"/>
      <c r="V1277" s="491"/>
      <c r="W1277" s="491"/>
      <c r="X1277" s="491"/>
      <c r="Y1277" s="488"/>
      <c r="Z1277" s="488"/>
      <c r="AA1277" s="488"/>
      <c r="AB1277" s="488"/>
      <c r="AC1277" s="488"/>
      <c r="AD1277" s="489"/>
      <c r="AE1277" s="487"/>
      <c r="AF1277" s="488"/>
      <c r="AG1277" s="488"/>
      <c r="AH1277" s="488"/>
      <c r="AI1277" s="488"/>
      <c r="AJ1277" s="488"/>
      <c r="AK1277" s="488"/>
      <c r="AL1277" s="488"/>
      <c r="AM1277" s="488"/>
      <c r="AN1277" s="488"/>
      <c r="AO1277" s="488"/>
      <c r="AP1277" s="489"/>
      <c r="AQ1277" s="487"/>
      <c r="AR1277" s="488"/>
      <c r="AS1277" s="488"/>
      <c r="AT1277" s="488"/>
      <c r="AU1277" s="488"/>
      <c r="AV1277" s="488"/>
      <c r="AW1277" s="488"/>
      <c r="AX1277" s="488"/>
      <c r="AY1277" s="488"/>
      <c r="AZ1277" s="488"/>
      <c r="BA1277" s="488"/>
      <c r="BB1277" s="489"/>
      <c r="BC1277" s="487"/>
      <c r="BD1277" s="488"/>
      <c r="BE1277" s="488"/>
      <c r="BF1277" s="488"/>
      <c r="BG1277" s="488"/>
      <c r="BH1277" s="488"/>
      <c r="BI1277" s="488"/>
      <c r="BJ1277" s="488"/>
      <c r="BK1277" s="488"/>
      <c r="BL1277" s="488"/>
      <c r="BM1277" s="488"/>
      <c r="BN1277" s="488"/>
      <c r="BO1277" s="487"/>
      <c r="BP1277" s="488"/>
      <c r="BQ1277" s="488"/>
      <c r="BR1277" s="488"/>
      <c r="BS1277" s="488"/>
      <c r="BT1277" s="488"/>
      <c r="BU1277" s="488"/>
      <c r="BV1277" s="488"/>
      <c r="BW1277" s="488"/>
      <c r="BX1277" s="488"/>
      <c r="BY1277" s="488"/>
      <c r="BZ1277" s="489"/>
      <c r="CA1277" s="488"/>
      <c r="CB1277" s="488"/>
      <c r="CC1277" s="488"/>
      <c r="CD1277" s="488"/>
      <c r="CE1277" s="488"/>
      <c r="CF1277" s="488"/>
      <c r="CG1277" s="488"/>
      <c r="CH1277" s="488"/>
      <c r="CI1277" s="488"/>
      <c r="CJ1277" s="488"/>
      <c r="CK1277" s="488"/>
      <c r="CL1277" s="489"/>
    </row>
    <row r="1278" spans="1:90" x14ac:dyDescent="0.3">
      <c r="A1278" s="610"/>
      <c r="B1278" s="333"/>
      <c r="C1278" s="488"/>
      <c r="D1278" s="488"/>
      <c r="E1278" s="506" t="s">
        <v>588</v>
      </c>
      <c r="F1278" s="520">
        <v>20000</v>
      </c>
      <c r="G1278" s="487"/>
      <c r="H1278" s="488"/>
      <c r="I1278" s="488"/>
      <c r="J1278" s="488"/>
      <c r="K1278" s="488"/>
      <c r="L1278" s="488"/>
      <c r="M1278" s="488"/>
      <c r="N1278" s="488"/>
      <c r="O1278" s="488"/>
      <c r="P1278" s="488"/>
      <c r="Q1278" s="488"/>
      <c r="R1278" s="489"/>
      <c r="S1278" s="487"/>
      <c r="T1278" s="488"/>
      <c r="U1278" s="488"/>
      <c r="V1278" s="488"/>
      <c r="W1278" s="488"/>
      <c r="X1278" s="488"/>
      <c r="Y1278" s="488"/>
      <c r="Z1278" s="488"/>
      <c r="AA1278" s="488"/>
      <c r="AB1278" s="488"/>
      <c r="AC1278" s="488"/>
      <c r="AD1278" s="489"/>
      <c r="AE1278" s="493"/>
      <c r="AF1278" s="491"/>
      <c r="AG1278" s="488"/>
      <c r="AH1278" s="488"/>
      <c r="AI1278" s="488"/>
      <c r="AJ1278" s="488"/>
      <c r="AK1278" s="488"/>
      <c r="AL1278" s="488"/>
      <c r="AM1278" s="488"/>
      <c r="AN1278" s="488"/>
      <c r="AO1278" s="488"/>
      <c r="AP1278" s="489"/>
      <c r="AQ1278" s="487"/>
      <c r="AR1278" s="488"/>
      <c r="AS1278" s="488"/>
      <c r="AT1278" s="488"/>
      <c r="AU1278" s="488"/>
      <c r="AV1278" s="488"/>
      <c r="AW1278" s="488"/>
      <c r="AX1278" s="488"/>
      <c r="AY1278" s="488"/>
      <c r="AZ1278" s="488"/>
      <c r="BA1278" s="488"/>
      <c r="BB1278" s="489"/>
      <c r="BC1278" s="487"/>
      <c r="BD1278" s="488"/>
      <c r="BE1278" s="488"/>
      <c r="BF1278" s="488"/>
      <c r="BG1278" s="488"/>
      <c r="BH1278" s="488"/>
      <c r="BI1278" s="488"/>
      <c r="BJ1278" s="488"/>
      <c r="BK1278" s="488"/>
      <c r="BL1278" s="488"/>
      <c r="BM1278" s="488"/>
      <c r="BN1278" s="488"/>
      <c r="BO1278" s="487"/>
      <c r="BP1278" s="488"/>
      <c r="BQ1278" s="488"/>
      <c r="BR1278" s="488"/>
      <c r="BS1278" s="488"/>
      <c r="BT1278" s="488"/>
      <c r="BU1278" s="488"/>
      <c r="BV1278" s="488"/>
      <c r="BW1278" s="488"/>
      <c r="BX1278" s="488"/>
      <c r="BY1278" s="488"/>
      <c r="BZ1278" s="489"/>
      <c r="CA1278" s="488"/>
      <c r="CB1278" s="488"/>
      <c r="CC1278" s="488"/>
      <c r="CD1278" s="488"/>
      <c r="CE1278" s="488"/>
      <c r="CF1278" s="488"/>
      <c r="CG1278" s="488"/>
      <c r="CH1278" s="488"/>
      <c r="CI1278" s="488"/>
      <c r="CJ1278" s="488"/>
      <c r="CK1278" s="488"/>
      <c r="CL1278" s="489"/>
    </row>
    <row r="1279" spans="1:90" x14ac:dyDescent="0.3">
      <c r="A1279" s="610"/>
      <c r="B1279" s="333"/>
      <c r="C1279" s="512" t="s">
        <v>259</v>
      </c>
      <c r="D1279" s="488" t="s">
        <v>113</v>
      </c>
      <c r="E1279" s="488"/>
      <c r="F1279" s="511"/>
      <c r="G1279" s="487"/>
      <c r="H1279" s="488"/>
      <c r="I1279" s="488"/>
      <c r="J1279" s="488"/>
      <c r="K1279" s="488"/>
      <c r="L1279" s="488"/>
      <c r="M1279" s="488"/>
      <c r="N1279" s="488"/>
      <c r="O1279" s="488"/>
      <c r="P1279" s="488"/>
      <c r="Q1279" s="488"/>
      <c r="R1279" s="489"/>
      <c r="S1279" s="487"/>
      <c r="T1279" s="488"/>
      <c r="U1279" s="488"/>
      <c r="V1279" s="488"/>
      <c r="W1279" s="488"/>
      <c r="X1279" s="488"/>
      <c r="Y1279" s="488"/>
      <c r="Z1279" s="488"/>
      <c r="AA1279" s="488"/>
      <c r="AB1279" s="488"/>
      <c r="AC1279" s="488"/>
      <c r="AD1279" s="489"/>
      <c r="AE1279" s="487"/>
      <c r="AF1279" s="488"/>
      <c r="AG1279" s="488"/>
      <c r="AH1279" s="488"/>
      <c r="AI1279" s="488"/>
      <c r="AJ1279" s="488"/>
      <c r="AK1279" s="488"/>
      <c r="AL1279" s="488"/>
      <c r="AM1279" s="488"/>
      <c r="AN1279" s="488"/>
      <c r="AO1279" s="488"/>
      <c r="AP1279" s="489"/>
      <c r="AQ1279" s="487"/>
      <c r="AR1279" s="488"/>
      <c r="AS1279" s="488"/>
      <c r="AT1279" s="488"/>
      <c r="AU1279" s="488"/>
      <c r="AV1279" s="488"/>
      <c r="AW1279" s="488"/>
      <c r="AX1279" s="488"/>
      <c r="AY1279" s="488"/>
      <c r="AZ1279" s="488"/>
      <c r="BA1279" s="488"/>
      <c r="BB1279" s="489"/>
      <c r="BC1279" s="487"/>
      <c r="BD1279" s="488"/>
      <c r="BE1279" s="488"/>
      <c r="BF1279" s="488"/>
      <c r="BG1279" s="488"/>
      <c r="BH1279" s="488"/>
      <c r="BI1279" s="488"/>
      <c r="BJ1279" s="488"/>
      <c r="BK1279" s="488"/>
      <c r="BL1279" s="488"/>
      <c r="BM1279" s="488"/>
      <c r="BN1279" s="488"/>
      <c r="BO1279" s="487"/>
      <c r="BP1279" s="488"/>
      <c r="BQ1279" s="488"/>
      <c r="BR1279" s="488"/>
      <c r="BS1279" s="488"/>
      <c r="BT1279" s="488"/>
      <c r="BU1279" s="488"/>
      <c r="BV1279" s="488"/>
      <c r="BW1279" s="488"/>
      <c r="BX1279" s="488"/>
      <c r="BY1279" s="488"/>
      <c r="BZ1279" s="489"/>
      <c r="CA1279" s="488"/>
      <c r="CB1279" s="488"/>
      <c r="CC1279" s="488"/>
      <c r="CD1279" s="488"/>
      <c r="CE1279" s="488"/>
      <c r="CF1279" s="488"/>
      <c r="CG1279" s="488"/>
      <c r="CH1279" s="488"/>
      <c r="CI1279" s="488"/>
      <c r="CJ1279" s="488"/>
      <c r="CK1279" s="488"/>
      <c r="CL1279" s="489"/>
    </row>
    <row r="1280" spans="1:90" x14ac:dyDescent="0.3">
      <c r="A1280" s="610"/>
      <c r="B1280" s="333"/>
      <c r="C1280" s="512" t="s">
        <v>581</v>
      </c>
      <c r="D1280" s="488"/>
      <c r="E1280" s="488" t="s">
        <v>181</v>
      </c>
      <c r="F1280" s="511"/>
      <c r="G1280" s="487"/>
      <c r="H1280" s="488"/>
      <c r="I1280" s="488"/>
      <c r="J1280" s="488"/>
      <c r="K1280" s="488"/>
      <c r="L1280" s="488"/>
      <c r="M1280" s="488"/>
      <c r="N1280" s="488"/>
      <c r="O1280" s="488"/>
      <c r="P1280" s="488"/>
      <c r="Q1280" s="488"/>
      <c r="R1280" s="489"/>
      <c r="S1280" s="487"/>
      <c r="T1280" s="488"/>
      <c r="U1280" s="488"/>
      <c r="V1280" s="488"/>
      <c r="W1280" s="488"/>
      <c r="X1280" s="488"/>
      <c r="Y1280" s="488"/>
      <c r="Z1280" s="488"/>
      <c r="AA1280" s="488"/>
      <c r="AB1280" s="488"/>
      <c r="AC1280" s="488"/>
      <c r="AD1280" s="489"/>
      <c r="AE1280" s="487"/>
      <c r="AF1280" s="488"/>
      <c r="AG1280" s="488"/>
      <c r="AH1280" s="488"/>
      <c r="AI1280" s="488"/>
      <c r="AJ1280" s="488"/>
      <c r="AK1280" s="507"/>
      <c r="AL1280" s="507"/>
      <c r="AM1280" s="488"/>
      <c r="AN1280" s="488"/>
      <c r="AO1280" s="488"/>
      <c r="AP1280" s="489"/>
      <c r="AQ1280" s="487"/>
      <c r="AR1280" s="488"/>
      <c r="AS1280" s="488"/>
      <c r="AT1280" s="488"/>
      <c r="AU1280" s="488"/>
      <c r="AV1280" s="488"/>
      <c r="AW1280" s="488"/>
      <c r="AX1280" s="488"/>
      <c r="AY1280" s="488"/>
      <c r="AZ1280" s="488"/>
      <c r="BA1280" s="488"/>
      <c r="BB1280" s="489"/>
      <c r="BC1280" s="487"/>
      <c r="BD1280" s="488"/>
      <c r="BE1280" s="488"/>
      <c r="BF1280" s="488"/>
      <c r="BG1280" s="488"/>
      <c r="BH1280" s="488"/>
      <c r="BI1280" s="488"/>
      <c r="BJ1280" s="488"/>
      <c r="BK1280" s="488"/>
      <c r="BL1280" s="488"/>
      <c r="BM1280" s="488"/>
      <c r="BN1280" s="488"/>
      <c r="BO1280" s="487"/>
      <c r="BP1280" s="488"/>
      <c r="BQ1280" s="488"/>
      <c r="BR1280" s="488"/>
      <c r="BS1280" s="488"/>
      <c r="BT1280" s="488"/>
      <c r="BU1280" s="488"/>
      <c r="BV1280" s="488"/>
      <c r="BW1280" s="488"/>
      <c r="BX1280" s="488"/>
      <c r="BY1280" s="488"/>
      <c r="BZ1280" s="489"/>
      <c r="CA1280" s="488"/>
      <c r="CB1280" s="488"/>
      <c r="CC1280" s="488"/>
      <c r="CD1280" s="488"/>
      <c r="CE1280" s="488"/>
      <c r="CF1280" s="488"/>
      <c r="CG1280" s="488"/>
      <c r="CH1280" s="488"/>
      <c r="CI1280" s="488"/>
      <c r="CJ1280" s="488"/>
      <c r="CK1280" s="488"/>
      <c r="CL1280" s="489"/>
    </row>
    <row r="1281" spans="1:90" x14ac:dyDescent="0.3">
      <c r="A1281" s="610"/>
      <c r="B1281" s="333"/>
      <c r="C1281" s="512" t="s">
        <v>582</v>
      </c>
      <c r="D1281" s="488"/>
      <c r="E1281" s="488" t="s">
        <v>182</v>
      </c>
      <c r="F1281" s="511"/>
      <c r="G1281" s="487"/>
      <c r="H1281" s="488"/>
      <c r="I1281" s="488"/>
      <c r="J1281" s="488"/>
      <c r="K1281" s="488"/>
      <c r="L1281" s="488"/>
      <c r="M1281" s="488"/>
      <c r="N1281" s="488"/>
      <c r="O1281" s="488"/>
      <c r="P1281" s="488"/>
      <c r="Q1281" s="488"/>
      <c r="R1281" s="489"/>
      <c r="S1281" s="487"/>
      <c r="T1281" s="488"/>
      <c r="U1281" s="488"/>
      <c r="V1281" s="488"/>
      <c r="W1281" s="488"/>
      <c r="X1281" s="488"/>
      <c r="Y1281" s="488"/>
      <c r="Z1281" s="488"/>
      <c r="AA1281" s="488"/>
      <c r="AB1281" s="488"/>
      <c r="AC1281" s="488"/>
      <c r="AD1281" s="489"/>
      <c r="AE1281" s="487"/>
      <c r="AF1281" s="488"/>
      <c r="AG1281" s="488"/>
      <c r="AH1281" s="488"/>
      <c r="AI1281" s="488"/>
      <c r="AJ1281" s="488"/>
      <c r="AK1281" s="507"/>
      <c r="AL1281" s="507"/>
      <c r="AM1281" s="488"/>
      <c r="AN1281" s="488"/>
      <c r="AO1281" s="488"/>
      <c r="AP1281" s="489"/>
      <c r="AQ1281" s="487"/>
      <c r="AR1281" s="488"/>
      <c r="AS1281" s="488"/>
      <c r="AT1281" s="488"/>
      <c r="AU1281" s="488"/>
      <c r="AV1281" s="488"/>
      <c r="AW1281" s="488"/>
      <c r="AX1281" s="488"/>
      <c r="AY1281" s="488"/>
      <c r="AZ1281" s="488"/>
      <c r="BA1281" s="488"/>
      <c r="BB1281" s="489"/>
      <c r="BC1281" s="487"/>
      <c r="BD1281" s="488"/>
      <c r="BE1281" s="488"/>
      <c r="BF1281" s="488"/>
      <c r="BG1281" s="488"/>
      <c r="BH1281" s="488"/>
      <c r="BI1281" s="488"/>
      <c r="BJ1281" s="488"/>
      <c r="BK1281" s="488"/>
      <c r="BL1281" s="488"/>
      <c r="BM1281" s="488"/>
      <c r="BN1281" s="488"/>
      <c r="BO1281" s="487"/>
      <c r="BP1281" s="488"/>
      <c r="BQ1281" s="488"/>
      <c r="BR1281" s="488"/>
      <c r="BS1281" s="488"/>
      <c r="BT1281" s="488"/>
      <c r="BU1281" s="488"/>
      <c r="BV1281" s="488"/>
      <c r="BW1281" s="488"/>
      <c r="BX1281" s="488"/>
      <c r="BY1281" s="488"/>
      <c r="BZ1281" s="489"/>
      <c r="CA1281" s="488"/>
      <c r="CB1281" s="488"/>
      <c r="CC1281" s="488"/>
      <c r="CD1281" s="488"/>
      <c r="CE1281" s="488"/>
      <c r="CF1281" s="488"/>
      <c r="CG1281" s="488"/>
      <c r="CH1281" s="488"/>
      <c r="CI1281" s="488"/>
      <c r="CJ1281" s="488"/>
      <c r="CK1281" s="488"/>
      <c r="CL1281" s="489"/>
    </row>
    <row r="1282" spans="1:90" x14ac:dyDescent="0.3">
      <c r="A1282" s="610"/>
      <c r="B1282" s="333"/>
      <c r="C1282" s="512" t="s">
        <v>583</v>
      </c>
      <c r="D1282" s="488"/>
      <c r="E1282" s="488" t="s">
        <v>593</v>
      </c>
      <c r="F1282" s="511">
        <v>3550000</v>
      </c>
      <c r="G1282" s="487"/>
      <c r="H1282" s="488"/>
      <c r="I1282" s="488"/>
      <c r="J1282" s="488"/>
      <c r="K1282" s="488"/>
      <c r="L1282" s="488"/>
      <c r="M1282" s="488"/>
      <c r="N1282" s="488"/>
      <c r="O1282" s="488"/>
      <c r="P1282" s="488"/>
      <c r="Q1282" s="488"/>
      <c r="R1282" s="489"/>
      <c r="S1282" s="487"/>
      <c r="T1282" s="488"/>
      <c r="U1282" s="488"/>
      <c r="V1282" s="488"/>
      <c r="W1282" s="488"/>
      <c r="X1282" s="488"/>
      <c r="Y1282" s="488"/>
      <c r="Z1282" s="488"/>
      <c r="AA1282" s="488"/>
      <c r="AB1282" s="488"/>
      <c r="AC1282" s="488"/>
      <c r="AD1282" s="489"/>
      <c r="AE1282" s="487"/>
      <c r="AF1282" s="488"/>
      <c r="AG1282" s="488"/>
      <c r="AH1282" s="488"/>
      <c r="AI1282" s="488"/>
      <c r="AJ1282" s="488"/>
      <c r="AK1282" s="488"/>
      <c r="AL1282" s="488"/>
      <c r="AM1282" s="488"/>
      <c r="AN1282" s="507"/>
      <c r="AO1282" s="507"/>
      <c r="AP1282" s="508"/>
      <c r="AQ1282" s="509"/>
      <c r="AR1282" s="507"/>
      <c r="AS1282" s="507"/>
      <c r="AT1282" s="507"/>
      <c r="AU1282" s="488"/>
      <c r="AV1282" s="488"/>
      <c r="AW1282" s="488"/>
      <c r="AX1282" s="488"/>
      <c r="AY1282" s="488"/>
      <c r="AZ1282" s="488"/>
      <c r="BA1282" s="488"/>
      <c r="BB1282" s="489"/>
      <c r="BC1282" s="487"/>
      <c r="BD1282" s="488"/>
      <c r="BE1282" s="488"/>
      <c r="BF1282" s="488"/>
      <c r="BG1282" s="488"/>
      <c r="BH1282" s="488"/>
      <c r="BI1282" s="488"/>
      <c r="BJ1282" s="488"/>
      <c r="BK1282" s="488"/>
      <c r="BL1282" s="488"/>
      <c r="BM1282" s="488"/>
      <c r="BN1282" s="488"/>
      <c r="BO1282" s="487"/>
      <c r="BP1282" s="488"/>
      <c r="BQ1282" s="488"/>
      <c r="BR1282" s="488"/>
      <c r="BS1282" s="488"/>
      <c r="BT1282" s="488"/>
      <c r="BU1282" s="488"/>
      <c r="BV1282" s="488"/>
      <c r="BW1282" s="488"/>
      <c r="BX1282" s="488"/>
      <c r="BY1282" s="488"/>
      <c r="BZ1282" s="489"/>
      <c r="CA1282" s="488"/>
      <c r="CB1282" s="488"/>
      <c r="CC1282" s="488"/>
      <c r="CD1282" s="488"/>
      <c r="CE1282" s="488"/>
      <c r="CF1282" s="488"/>
      <c r="CG1282" s="488"/>
      <c r="CH1282" s="488"/>
      <c r="CI1282" s="488"/>
      <c r="CJ1282" s="488"/>
      <c r="CK1282" s="488"/>
      <c r="CL1282" s="489"/>
    </row>
    <row r="1283" spans="1:90" x14ac:dyDescent="0.3">
      <c r="A1283" s="610"/>
      <c r="B1283" s="333"/>
      <c r="C1283" s="488"/>
      <c r="D1283" s="488"/>
      <c r="E1283" s="488" t="s">
        <v>594</v>
      </c>
      <c r="F1283" s="511">
        <v>30000</v>
      </c>
      <c r="G1283" s="487"/>
      <c r="H1283" s="488"/>
      <c r="I1283" s="488"/>
      <c r="J1283" s="488"/>
      <c r="K1283" s="488"/>
      <c r="L1283" s="488"/>
      <c r="M1283" s="488"/>
      <c r="N1283" s="488"/>
      <c r="O1283" s="488"/>
      <c r="P1283" s="488"/>
      <c r="Q1283" s="488"/>
      <c r="R1283" s="489"/>
      <c r="S1283" s="487"/>
      <c r="T1283" s="488"/>
      <c r="U1283" s="488"/>
      <c r="V1283" s="488"/>
      <c r="W1283" s="488"/>
      <c r="X1283" s="488"/>
      <c r="Y1283" s="488"/>
      <c r="Z1283" s="488"/>
      <c r="AA1283" s="488"/>
      <c r="AB1283" s="488"/>
      <c r="AC1283" s="488"/>
      <c r="AD1283" s="489"/>
      <c r="AE1283" s="487"/>
      <c r="AF1283" s="488"/>
      <c r="AG1283" s="488"/>
      <c r="AH1283" s="488"/>
      <c r="AI1283" s="488"/>
      <c r="AJ1283" s="488"/>
      <c r="AK1283" s="488"/>
      <c r="AL1283" s="488"/>
      <c r="AM1283" s="488"/>
      <c r="AN1283" s="501"/>
      <c r="AO1283" s="501"/>
      <c r="AP1283" s="502"/>
      <c r="AQ1283" s="503"/>
      <c r="AR1283" s="507"/>
      <c r="AS1283" s="507"/>
      <c r="AT1283" s="507"/>
      <c r="AU1283" s="488"/>
      <c r="AV1283" s="488"/>
      <c r="AW1283" s="488"/>
      <c r="AX1283" s="488"/>
      <c r="AY1283" s="488"/>
      <c r="AZ1283" s="488"/>
      <c r="BA1283" s="488"/>
      <c r="BB1283" s="489"/>
      <c r="BC1283" s="487"/>
      <c r="BD1283" s="488"/>
      <c r="BE1283" s="488"/>
      <c r="BF1283" s="488"/>
      <c r="BG1283" s="488"/>
      <c r="BH1283" s="488"/>
      <c r="BI1283" s="488"/>
      <c r="BJ1283" s="488"/>
      <c r="BK1283" s="488"/>
      <c r="BL1283" s="488"/>
      <c r="BM1283" s="488"/>
      <c r="BN1283" s="488"/>
      <c r="BO1283" s="487"/>
      <c r="BP1283" s="488"/>
      <c r="BQ1283" s="488"/>
      <c r="BR1283" s="488"/>
      <c r="BS1283" s="488"/>
      <c r="BT1283" s="488"/>
      <c r="BU1283" s="488"/>
      <c r="BV1283" s="488"/>
      <c r="BW1283" s="488"/>
      <c r="BX1283" s="488"/>
      <c r="BY1283" s="488"/>
      <c r="BZ1283" s="489"/>
      <c r="CA1283" s="488"/>
      <c r="CB1283" s="488"/>
      <c r="CC1283" s="488"/>
      <c r="CD1283" s="488"/>
      <c r="CE1283" s="488"/>
      <c r="CF1283" s="488"/>
      <c r="CG1283" s="488"/>
      <c r="CH1283" s="488"/>
      <c r="CI1283" s="488"/>
      <c r="CJ1283" s="488"/>
      <c r="CK1283" s="488"/>
      <c r="CL1283" s="489"/>
    </row>
    <row r="1284" spans="1:90" x14ac:dyDescent="0.3">
      <c r="A1284" s="610"/>
      <c r="B1284" s="333"/>
      <c r="C1284" s="517"/>
      <c r="D1284" s="488"/>
      <c r="E1284" s="488" t="s">
        <v>187</v>
      </c>
      <c r="F1284" s="511"/>
      <c r="G1284" s="487"/>
      <c r="H1284" s="488"/>
      <c r="I1284" s="488"/>
      <c r="J1284" s="488"/>
      <c r="K1284" s="488"/>
      <c r="L1284" s="488"/>
      <c r="M1284" s="488"/>
      <c r="N1284" s="488"/>
      <c r="O1284" s="488"/>
      <c r="P1284" s="488"/>
      <c r="Q1284" s="488"/>
      <c r="R1284" s="489"/>
      <c r="S1284" s="487"/>
      <c r="T1284" s="488"/>
      <c r="U1284" s="488"/>
      <c r="V1284" s="488"/>
      <c r="W1284" s="488"/>
      <c r="X1284" s="488"/>
      <c r="Y1284" s="488"/>
      <c r="Z1284" s="488"/>
      <c r="AA1284" s="488"/>
      <c r="AB1284" s="488"/>
      <c r="AC1284" s="488"/>
      <c r="AD1284" s="489"/>
      <c r="AE1284" s="487"/>
      <c r="AF1284" s="488"/>
      <c r="AG1284" s="488"/>
      <c r="AH1284" s="488"/>
      <c r="AI1284" s="488"/>
      <c r="AJ1284" s="488"/>
      <c r="AK1284" s="488"/>
      <c r="AL1284" s="488"/>
      <c r="AM1284" s="488"/>
      <c r="AN1284" s="488"/>
      <c r="AO1284" s="488"/>
      <c r="AP1284" s="489"/>
      <c r="AQ1284" s="487"/>
      <c r="AR1284" s="501"/>
      <c r="AS1284" s="501"/>
      <c r="AT1284" s="507"/>
      <c r="AU1284" s="501"/>
      <c r="AV1284" s="488"/>
      <c r="AW1284" s="488"/>
      <c r="AX1284" s="488"/>
      <c r="AY1284" s="488"/>
      <c r="AZ1284" s="488"/>
      <c r="BA1284" s="488"/>
      <c r="BB1284" s="489"/>
      <c r="BC1284" s="487"/>
      <c r="BD1284" s="488"/>
      <c r="BE1284" s="488"/>
      <c r="BF1284" s="488"/>
      <c r="BG1284" s="488"/>
      <c r="BH1284" s="488"/>
      <c r="BI1284" s="488"/>
      <c r="BJ1284" s="488"/>
      <c r="BK1284" s="488"/>
      <c r="BL1284" s="488"/>
      <c r="BM1284" s="488"/>
      <c r="BN1284" s="488"/>
      <c r="BO1284" s="487"/>
      <c r="BP1284" s="488"/>
      <c r="BQ1284" s="488"/>
      <c r="BR1284" s="488"/>
      <c r="BS1284" s="488"/>
      <c r="BT1284" s="488"/>
      <c r="BU1284" s="488"/>
      <c r="BV1284" s="488"/>
      <c r="BW1284" s="488"/>
      <c r="BX1284" s="488"/>
      <c r="BY1284" s="488"/>
      <c r="BZ1284" s="489"/>
      <c r="CA1284" s="488"/>
      <c r="CB1284" s="488"/>
      <c r="CC1284" s="488"/>
      <c r="CD1284" s="488"/>
      <c r="CE1284" s="488"/>
      <c r="CF1284" s="488"/>
      <c r="CG1284" s="488"/>
      <c r="CH1284" s="488"/>
      <c r="CI1284" s="488"/>
      <c r="CJ1284" s="488"/>
      <c r="CK1284" s="488"/>
      <c r="CL1284" s="489"/>
    </row>
    <row r="1285" spans="1:90" ht="15" thickBot="1" x14ac:dyDescent="0.35">
      <c r="A1285" s="611"/>
      <c r="B1285" s="307"/>
      <c r="C1285" s="485"/>
      <c r="D1285" s="485"/>
      <c r="E1285" s="523" t="s">
        <v>160</v>
      </c>
      <c r="F1285" s="524">
        <v>4000000</v>
      </c>
      <c r="G1285" s="484"/>
      <c r="H1285" s="485"/>
      <c r="I1285" s="485"/>
      <c r="J1285" s="485"/>
      <c r="K1285" s="485"/>
      <c r="L1285" s="485"/>
      <c r="M1285" s="485"/>
      <c r="N1285" s="485"/>
      <c r="O1285" s="485"/>
      <c r="P1285" s="485"/>
      <c r="Q1285" s="485"/>
      <c r="R1285" s="486"/>
      <c r="S1285" s="484"/>
      <c r="T1285" s="485"/>
      <c r="U1285" s="485"/>
      <c r="V1285" s="485"/>
      <c r="W1285" s="485"/>
      <c r="X1285" s="485"/>
      <c r="Y1285" s="485"/>
      <c r="Z1285" s="485"/>
      <c r="AA1285" s="485"/>
      <c r="AB1285" s="485"/>
      <c r="AC1285" s="485"/>
      <c r="AD1285" s="486"/>
      <c r="AE1285" s="484"/>
      <c r="AF1285" s="485"/>
      <c r="AG1285" s="485"/>
      <c r="AH1285" s="485"/>
      <c r="AI1285" s="485"/>
      <c r="AJ1285" s="485"/>
      <c r="AK1285" s="485"/>
      <c r="AL1285" s="485"/>
      <c r="AM1285" s="485"/>
      <c r="AN1285" s="485"/>
      <c r="AO1285" s="485"/>
      <c r="AP1285" s="486"/>
      <c r="AQ1285" s="484"/>
      <c r="AR1285" s="504"/>
      <c r="AS1285" s="504"/>
      <c r="AT1285" s="504"/>
      <c r="AU1285" s="504"/>
      <c r="AV1285" s="485"/>
      <c r="AW1285" s="485"/>
      <c r="AX1285" s="485"/>
      <c r="AY1285" s="485"/>
      <c r="AZ1285" s="485"/>
      <c r="BA1285" s="485"/>
      <c r="BB1285" s="486"/>
      <c r="BC1285" s="487"/>
      <c r="BD1285" s="488"/>
      <c r="BE1285" s="488"/>
      <c r="BF1285" s="488"/>
      <c r="BG1285" s="488"/>
      <c r="BH1285" s="488"/>
      <c r="BI1285" s="488"/>
      <c r="BJ1285" s="488"/>
      <c r="BK1285" s="488"/>
      <c r="BL1285" s="488"/>
      <c r="BM1285" s="488"/>
      <c r="BN1285" s="488"/>
      <c r="BO1285" s="487"/>
      <c r="BP1285" s="488"/>
      <c r="BQ1285" s="488"/>
      <c r="BR1285" s="488"/>
      <c r="BS1285" s="488"/>
      <c r="BT1285" s="488"/>
      <c r="BU1285" s="488"/>
      <c r="BV1285" s="488"/>
      <c r="BW1285" s="488"/>
      <c r="BX1285" s="488"/>
      <c r="BY1285" s="488"/>
      <c r="BZ1285" s="489"/>
      <c r="CA1285" s="488"/>
      <c r="CB1285" s="488"/>
      <c r="CC1285" s="488"/>
      <c r="CD1285" s="488"/>
      <c r="CE1285" s="488"/>
      <c r="CF1285" s="488"/>
      <c r="CG1285" s="488"/>
      <c r="CH1285" s="488"/>
      <c r="CI1285" s="488"/>
      <c r="CJ1285" s="488"/>
      <c r="CK1285" s="488"/>
      <c r="CL1285" s="489"/>
    </row>
    <row r="1286" spans="1:90" ht="28.8" x14ac:dyDescent="0.3">
      <c r="A1286" s="609" t="s">
        <v>465</v>
      </c>
      <c r="B1286" s="527">
        <v>414</v>
      </c>
      <c r="C1286" s="525" t="s">
        <v>601</v>
      </c>
      <c r="D1286" s="482" t="s">
        <v>112</v>
      </c>
      <c r="E1286" s="482"/>
      <c r="F1286" s="510"/>
      <c r="G1286" s="481"/>
      <c r="H1286" s="482"/>
      <c r="I1286" s="482"/>
      <c r="J1286" s="482"/>
      <c r="K1286" s="482"/>
      <c r="L1286" s="482"/>
      <c r="M1286" s="482"/>
      <c r="N1286" s="482"/>
      <c r="O1286" s="482"/>
      <c r="P1286" s="482"/>
      <c r="Q1286" s="482"/>
      <c r="R1286" s="483"/>
      <c r="S1286" s="481"/>
      <c r="T1286" s="482"/>
      <c r="U1286" s="482"/>
      <c r="V1286" s="482"/>
      <c r="W1286" s="482"/>
      <c r="X1286" s="482"/>
      <c r="Y1286" s="482"/>
      <c r="Z1286" s="482"/>
      <c r="AA1286" s="482"/>
      <c r="AB1286" s="482"/>
      <c r="AC1286" s="482"/>
      <c r="AD1286" s="483"/>
      <c r="AE1286" s="481"/>
      <c r="AF1286" s="482"/>
      <c r="AG1286" s="482"/>
      <c r="AH1286" s="482"/>
      <c r="AI1286" s="482"/>
      <c r="AJ1286" s="482"/>
      <c r="AK1286" s="482"/>
      <c r="AL1286" s="482"/>
      <c r="AM1286" s="482"/>
      <c r="AN1286" s="482"/>
      <c r="AO1286" s="482"/>
      <c r="AP1286" s="483"/>
      <c r="AQ1286" s="481"/>
      <c r="AR1286" s="482"/>
      <c r="AS1286" s="482"/>
      <c r="AT1286" s="482"/>
      <c r="AU1286" s="482"/>
      <c r="AV1286" s="482"/>
      <c r="AW1286" s="482"/>
      <c r="AX1286" s="482"/>
      <c r="AY1286" s="482"/>
      <c r="AZ1286" s="482"/>
      <c r="BA1286" s="482"/>
      <c r="BB1286" s="483"/>
      <c r="BC1286" s="481"/>
      <c r="BD1286" s="482"/>
      <c r="BE1286" s="482"/>
      <c r="BF1286" s="482"/>
      <c r="BG1286" s="482"/>
      <c r="BH1286" s="482"/>
      <c r="BI1286" s="482"/>
      <c r="BJ1286" s="482"/>
      <c r="BK1286" s="482"/>
      <c r="BL1286" s="482"/>
      <c r="BM1286" s="482"/>
      <c r="BN1286" s="482"/>
      <c r="BO1286" s="481"/>
      <c r="BP1286" s="482"/>
      <c r="BQ1286" s="482"/>
      <c r="BR1286" s="482"/>
      <c r="BS1286" s="482"/>
      <c r="BT1286" s="482"/>
      <c r="BU1286" s="482"/>
      <c r="BV1286" s="482"/>
      <c r="BW1286" s="482"/>
      <c r="BX1286" s="482"/>
      <c r="BY1286" s="482"/>
      <c r="BZ1286" s="483"/>
      <c r="CA1286" s="482"/>
      <c r="CB1286" s="482"/>
      <c r="CC1286" s="482"/>
      <c r="CD1286" s="482"/>
      <c r="CE1286" s="482"/>
      <c r="CF1286" s="482"/>
      <c r="CG1286" s="482"/>
      <c r="CH1286" s="482"/>
      <c r="CI1286" s="482"/>
      <c r="CJ1286" s="482"/>
      <c r="CK1286" s="482"/>
      <c r="CL1286" s="483"/>
    </row>
    <row r="1287" spans="1:90" x14ac:dyDescent="0.3">
      <c r="A1287" s="610"/>
      <c r="B1287" s="333"/>
      <c r="C1287" s="488"/>
      <c r="D1287" s="488"/>
      <c r="E1287" s="488" t="s">
        <v>169</v>
      </c>
      <c r="F1287" s="511">
        <v>330000</v>
      </c>
      <c r="G1287" s="487"/>
      <c r="H1287" s="488"/>
      <c r="I1287" s="491"/>
      <c r="J1287" s="491"/>
      <c r="K1287" s="491"/>
      <c r="L1287" s="491"/>
      <c r="M1287" s="491"/>
      <c r="N1287" s="491"/>
      <c r="O1287" s="491"/>
      <c r="P1287" s="491"/>
      <c r="Q1287" s="491"/>
      <c r="R1287" s="492"/>
      <c r="S1287" s="493"/>
      <c r="T1287" s="491"/>
      <c r="U1287" s="491"/>
      <c r="V1287" s="491"/>
      <c r="W1287" s="491"/>
      <c r="X1287" s="491"/>
      <c r="Y1287" s="488"/>
      <c r="Z1287" s="488"/>
      <c r="AA1287" s="488"/>
      <c r="AB1287" s="488"/>
      <c r="AC1287" s="488"/>
      <c r="AD1287" s="489"/>
      <c r="AE1287" s="487"/>
      <c r="AF1287" s="488"/>
      <c r="AG1287" s="488"/>
      <c r="AH1287" s="488"/>
      <c r="AI1287" s="488"/>
      <c r="AJ1287" s="488"/>
      <c r="AK1287" s="488"/>
      <c r="AL1287" s="488"/>
      <c r="AM1287" s="488"/>
      <c r="AN1287" s="488"/>
      <c r="AO1287" s="488"/>
      <c r="AP1287" s="489"/>
      <c r="AQ1287" s="487"/>
      <c r="AR1287" s="488"/>
      <c r="AS1287" s="488"/>
      <c r="AT1287" s="488"/>
      <c r="AU1287" s="488"/>
      <c r="AV1287" s="488"/>
      <c r="AW1287" s="488"/>
      <c r="AX1287" s="488"/>
      <c r="AY1287" s="488"/>
      <c r="AZ1287" s="488"/>
      <c r="BA1287" s="488"/>
      <c r="BB1287" s="489"/>
      <c r="BC1287" s="487"/>
      <c r="BD1287" s="488"/>
      <c r="BE1287" s="488"/>
      <c r="BF1287" s="488"/>
      <c r="BG1287" s="488"/>
      <c r="BH1287" s="488"/>
      <c r="BI1287" s="488"/>
      <c r="BJ1287" s="488"/>
      <c r="BK1287" s="488"/>
      <c r="BL1287" s="488"/>
      <c r="BM1287" s="488"/>
      <c r="BN1287" s="488"/>
      <c r="BO1287" s="487"/>
      <c r="BP1287" s="488"/>
      <c r="BQ1287" s="488"/>
      <c r="BR1287" s="488"/>
      <c r="BS1287" s="488"/>
      <c r="BT1287" s="488"/>
      <c r="BU1287" s="488"/>
      <c r="BV1287" s="488"/>
      <c r="BW1287" s="488"/>
      <c r="BX1287" s="488"/>
      <c r="BY1287" s="488"/>
      <c r="BZ1287" s="489"/>
      <c r="CA1287" s="488"/>
      <c r="CB1287" s="488"/>
      <c r="CC1287" s="488"/>
      <c r="CD1287" s="488"/>
      <c r="CE1287" s="488"/>
      <c r="CF1287" s="488"/>
      <c r="CG1287" s="488"/>
      <c r="CH1287" s="488"/>
      <c r="CI1287" s="488"/>
      <c r="CJ1287" s="488"/>
      <c r="CK1287" s="488"/>
      <c r="CL1287" s="489"/>
    </row>
    <row r="1288" spans="1:90" x14ac:dyDescent="0.3">
      <c r="A1288" s="610"/>
      <c r="B1288" s="333"/>
      <c r="C1288" s="488"/>
      <c r="D1288" s="488"/>
      <c r="E1288" s="488" t="s">
        <v>588</v>
      </c>
      <c r="F1288" s="511">
        <v>50000</v>
      </c>
      <c r="G1288" s="487"/>
      <c r="H1288" s="488"/>
      <c r="I1288" s="488"/>
      <c r="J1288" s="488"/>
      <c r="K1288" s="488"/>
      <c r="L1288" s="488"/>
      <c r="M1288" s="488"/>
      <c r="N1288" s="488"/>
      <c r="O1288" s="488"/>
      <c r="P1288" s="488"/>
      <c r="Q1288" s="488"/>
      <c r="R1288" s="489"/>
      <c r="S1288" s="487"/>
      <c r="T1288" s="488"/>
      <c r="U1288" s="488"/>
      <c r="V1288" s="488"/>
      <c r="W1288" s="488"/>
      <c r="X1288" s="488"/>
      <c r="Y1288" s="488"/>
      <c r="Z1288" s="488"/>
      <c r="AA1288" s="488"/>
      <c r="AB1288" s="488"/>
      <c r="AC1288" s="488"/>
      <c r="AD1288" s="489"/>
      <c r="AE1288" s="487"/>
      <c r="AF1288" s="488"/>
      <c r="AG1288" s="488"/>
      <c r="AH1288" s="488"/>
      <c r="AI1288" s="488"/>
      <c r="AJ1288" s="488"/>
      <c r="AK1288" s="488"/>
      <c r="AL1288" s="488"/>
      <c r="AM1288" s="488"/>
      <c r="AN1288" s="488"/>
      <c r="AO1288" s="488"/>
      <c r="AP1288" s="489"/>
      <c r="AQ1288" s="493"/>
      <c r="AR1288" s="491"/>
      <c r="AS1288" s="488"/>
      <c r="AT1288" s="488"/>
      <c r="AU1288" s="488"/>
      <c r="AV1288" s="488"/>
      <c r="AW1288" s="488"/>
      <c r="AX1288" s="488"/>
      <c r="AY1288" s="488"/>
      <c r="AZ1288" s="488"/>
      <c r="BA1288" s="488"/>
      <c r="BB1288" s="489"/>
      <c r="BC1288" s="487"/>
      <c r="BD1288" s="488"/>
      <c r="BE1288" s="488"/>
      <c r="BF1288" s="488"/>
      <c r="BG1288" s="488"/>
      <c r="BH1288" s="488"/>
      <c r="BI1288" s="488"/>
      <c r="BJ1288" s="488"/>
      <c r="BK1288" s="488"/>
      <c r="BL1288" s="488"/>
      <c r="BM1288" s="488"/>
      <c r="BN1288" s="488"/>
      <c r="BO1288" s="487"/>
      <c r="BP1288" s="488"/>
      <c r="BQ1288" s="488"/>
      <c r="BR1288" s="488"/>
      <c r="BS1288" s="488"/>
      <c r="BT1288" s="488"/>
      <c r="BU1288" s="488"/>
      <c r="BV1288" s="488"/>
      <c r="BW1288" s="488"/>
      <c r="BX1288" s="488"/>
      <c r="BY1288" s="488"/>
      <c r="BZ1288" s="489"/>
      <c r="CA1288" s="488"/>
      <c r="CB1288" s="488"/>
      <c r="CC1288" s="488"/>
      <c r="CD1288" s="488"/>
      <c r="CE1288" s="488"/>
      <c r="CF1288" s="488"/>
      <c r="CG1288" s="488"/>
      <c r="CH1288" s="488"/>
      <c r="CI1288" s="488"/>
      <c r="CJ1288" s="488"/>
      <c r="CK1288" s="488"/>
      <c r="CL1288" s="489"/>
    </row>
    <row r="1289" spans="1:90" x14ac:dyDescent="0.3">
      <c r="A1289" s="610"/>
      <c r="B1289" s="333"/>
      <c r="C1289" s="512" t="s">
        <v>259</v>
      </c>
      <c r="D1289" s="488" t="s">
        <v>113</v>
      </c>
      <c r="E1289" s="488"/>
      <c r="F1289" s="511"/>
      <c r="G1289" s="487"/>
      <c r="H1289" s="488"/>
      <c r="I1289" s="488"/>
      <c r="J1289" s="488"/>
      <c r="K1289" s="488"/>
      <c r="L1289" s="488"/>
      <c r="M1289" s="488"/>
      <c r="N1289" s="488"/>
      <c r="O1289" s="488"/>
      <c r="P1289" s="488"/>
      <c r="Q1289" s="488"/>
      <c r="R1289" s="489"/>
      <c r="S1289" s="487"/>
      <c r="T1289" s="488"/>
      <c r="U1289" s="488"/>
      <c r="V1289" s="488"/>
      <c r="W1289" s="488"/>
      <c r="X1289" s="488"/>
      <c r="Y1289" s="488"/>
      <c r="Z1289" s="488"/>
      <c r="AA1289" s="488"/>
      <c r="AB1289" s="488"/>
      <c r="AC1289" s="488"/>
      <c r="AD1289" s="489"/>
      <c r="AE1289" s="487"/>
      <c r="AF1289" s="488"/>
      <c r="AG1289" s="488"/>
      <c r="AH1289" s="488"/>
      <c r="AI1289" s="488"/>
      <c r="AJ1289" s="488"/>
      <c r="AK1289" s="488"/>
      <c r="AL1289" s="488"/>
      <c r="AM1289" s="488"/>
      <c r="AN1289" s="488"/>
      <c r="AO1289" s="488"/>
      <c r="AP1289" s="489"/>
      <c r="AQ1289" s="487"/>
      <c r="AR1289" s="488"/>
      <c r="AS1289" s="488"/>
      <c r="AT1289" s="488"/>
      <c r="AU1289" s="488"/>
      <c r="AV1289" s="488"/>
      <c r="AW1289" s="488"/>
      <c r="AX1289" s="488"/>
      <c r="AY1289" s="488"/>
      <c r="AZ1289" s="488"/>
      <c r="BA1289" s="488"/>
      <c r="BB1289" s="489"/>
      <c r="BC1289" s="487"/>
      <c r="BD1289" s="488"/>
      <c r="BE1289" s="488"/>
      <c r="BF1289" s="488"/>
      <c r="BG1289" s="488"/>
      <c r="BH1289" s="488"/>
      <c r="BI1289" s="488"/>
      <c r="BJ1289" s="488"/>
      <c r="BK1289" s="488"/>
      <c r="BL1289" s="488"/>
      <c r="BM1289" s="488"/>
      <c r="BN1289" s="488"/>
      <c r="BO1289" s="487"/>
      <c r="BP1289" s="488"/>
      <c r="BQ1289" s="488"/>
      <c r="BR1289" s="488"/>
      <c r="BS1289" s="488"/>
      <c r="BT1289" s="488"/>
      <c r="BU1289" s="488"/>
      <c r="BV1289" s="488"/>
      <c r="BW1289" s="488"/>
      <c r="BX1289" s="488"/>
      <c r="BY1289" s="488"/>
      <c r="BZ1289" s="489"/>
      <c r="CA1289" s="488"/>
      <c r="CB1289" s="488"/>
      <c r="CC1289" s="488"/>
      <c r="CD1289" s="488"/>
      <c r="CE1289" s="488"/>
      <c r="CF1289" s="488"/>
      <c r="CG1289" s="488"/>
      <c r="CH1289" s="488"/>
      <c r="CI1289" s="488"/>
      <c r="CJ1289" s="488"/>
      <c r="CK1289" s="488"/>
      <c r="CL1289" s="489"/>
    </row>
    <row r="1290" spans="1:90" x14ac:dyDescent="0.3">
      <c r="A1290" s="610"/>
      <c r="B1290" s="333"/>
      <c r="C1290" s="512" t="s">
        <v>581</v>
      </c>
      <c r="D1290" s="488"/>
      <c r="E1290" s="488" t="s">
        <v>181</v>
      </c>
      <c r="F1290" s="511"/>
      <c r="G1290" s="487"/>
      <c r="H1290" s="488"/>
      <c r="I1290" s="488"/>
      <c r="J1290" s="488"/>
      <c r="K1290" s="488"/>
      <c r="L1290" s="488"/>
      <c r="M1290" s="488"/>
      <c r="N1290" s="488"/>
      <c r="O1290" s="488"/>
      <c r="P1290" s="488"/>
      <c r="Q1290" s="488"/>
      <c r="R1290" s="489"/>
      <c r="S1290" s="487"/>
      <c r="T1290" s="488"/>
      <c r="U1290" s="488"/>
      <c r="V1290" s="488"/>
      <c r="W1290" s="488"/>
      <c r="X1290" s="488"/>
      <c r="Y1290" s="488"/>
      <c r="Z1290" s="488"/>
      <c r="AA1290" s="488"/>
      <c r="AB1290" s="488"/>
      <c r="AC1290" s="488"/>
      <c r="AD1290" s="489"/>
      <c r="AE1290" s="487"/>
      <c r="AF1290" s="488"/>
      <c r="AG1290" s="488"/>
      <c r="AH1290" s="488"/>
      <c r="AI1290" s="488"/>
      <c r="AJ1290" s="488"/>
      <c r="AK1290" s="488"/>
      <c r="AL1290" s="488"/>
      <c r="AM1290" s="488"/>
      <c r="AN1290" s="488"/>
      <c r="AO1290" s="488"/>
      <c r="AP1290" s="489"/>
      <c r="AQ1290" s="487"/>
      <c r="AR1290" s="488"/>
      <c r="AS1290" s="488"/>
      <c r="AT1290" s="488"/>
      <c r="AU1290" s="488"/>
      <c r="AV1290" s="488"/>
      <c r="AW1290" s="507"/>
      <c r="AX1290" s="507"/>
      <c r="AY1290" s="488"/>
      <c r="AZ1290" s="488"/>
      <c r="BA1290" s="488"/>
      <c r="BB1290" s="489"/>
      <c r="BC1290" s="487"/>
      <c r="BD1290" s="488"/>
      <c r="BE1290" s="488"/>
      <c r="BF1290" s="488"/>
      <c r="BG1290" s="488"/>
      <c r="BH1290" s="488"/>
      <c r="BI1290" s="488"/>
      <c r="BJ1290" s="488"/>
      <c r="BK1290" s="488"/>
      <c r="BL1290" s="488"/>
      <c r="BM1290" s="488"/>
      <c r="BN1290" s="488"/>
      <c r="BO1290" s="487"/>
      <c r="BP1290" s="488"/>
      <c r="BQ1290" s="488"/>
      <c r="BR1290" s="488"/>
      <c r="BS1290" s="488"/>
      <c r="BT1290" s="488"/>
      <c r="BU1290" s="488"/>
      <c r="BV1290" s="488"/>
      <c r="BW1290" s="488"/>
      <c r="BX1290" s="488"/>
      <c r="BY1290" s="488"/>
      <c r="BZ1290" s="489"/>
      <c r="CA1290" s="488"/>
      <c r="CB1290" s="488"/>
      <c r="CC1290" s="488"/>
      <c r="CD1290" s="488"/>
      <c r="CE1290" s="488"/>
      <c r="CF1290" s="488"/>
      <c r="CG1290" s="488"/>
      <c r="CH1290" s="488"/>
      <c r="CI1290" s="488"/>
      <c r="CJ1290" s="488"/>
      <c r="CK1290" s="488"/>
      <c r="CL1290" s="489"/>
    </row>
    <row r="1291" spans="1:90" x14ac:dyDescent="0.3">
      <c r="A1291" s="610"/>
      <c r="B1291" s="333"/>
      <c r="C1291" s="512" t="s">
        <v>582</v>
      </c>
      <c r="D1291" s="488"/>
      <c r="E1291" s="488" t="s">
        <v>182</v>
      </c>
      <c r="F1291" s="511"/>
      <c r="G1291" s="487"/>
      <c r="H1291" s="488"/>
      <c r="I1291" s="488"/>
      <c r="J1291" s="488"/>
      <c r="K1291" s="488"/>
      <c r="L1291" s="488"/>
      <c r="M1291" s="488"/>
      <c r="N1291" s="488"/>
      <c r="O1291" s="488"/>
      <c r="P1291" s="488"/>
      <c r="Q1291" s="488"/>
      <c r="R1291" s="489"/>
      <c r="S1291" s="487"/>
      <c r="T1291" s="488"/>
      <c r="U1291" s="488"/>
      <c r="V1291" s="488"/>
      <c r="W1291" s="488"/>
      <c r="X1291" s="488"/>
      <c r="Y1291" s="488"/>
      <c r="Z1291" s="488"/>
      <c r="AA1291" s="488"/>
      <c r="AB1291" s="488"/>
      <c r="AC1291" s="488"/>
      <c r="AD1291" s="489"/>
      <c r="AE1291" s="487"/>
      <c r="AF1291" s="488"/>
      <c r="AG1291" s="488"/>
      <c r="AH1291" s="488"/>
      <c r="AI1291" s="488"/>
      <c r="AJ1291" s="488"/>
      <c r="AK1291" s="488"/>
      <c r="AL1291" s="488"/>
      <c r="AM1291" s="488"/>
      <c r="AN1291" s="488"/>
      <c r="AO1291" s="488"/>
      <c r="AP1291" s="489"/>
      <c r="AQ1291" s="487"/>
      <c r="AR1291" s="488"/>
      <c r="AS1291" s="488"/>
      <c r="AT1291" s="488"/>
      <c r="AU1291" s="488"/>
      <c r="AV1291" s="488"/>
      <c r="AW1291" s="488"/>
      <c r="AX1291" s="488"/>
      <c r="AY1291" s="507"/>
      <c r="AZ1291" s="507"/>
      <c r="BA1291" s="488"/>
      <c r="BB1291" s="489"/>
      <c r="BC1291" s="487"/>
      <c r="BD1291" s="488"/>
      <c r="BE1291" s="488"/>
      <c r="BF1291" s="488"/>
      <c r="BG1291" s="488"/>
      <c r="BH1291" s="488"/>
      <c r="BI1291" s="488"/>
      <c r="BJ1291" s="488"/>
      <c r="BK1291" s="488"/>
      <c r="BL1291" s="488"/>
      <c r="BM1291" s="488"/>
      <c r="BN1291" s="488"/>
      <c r="BO1291" s="487"/>
      <c r="BP1291" s="488"/>
      <c r="BQ1291" s="488"/>
      <c r="BR1291" s="488"/>
      <c r="BS1291" s="488"/>
      <c r="BT1291" s="488"/>
      <c r="BU1291" s="488"/>
      <c r="BV1291" s="488"/>
      <c r="BW1291" s="488"/>
      <c r="BX1291" s="488"/>
      <c r="BY1291" s="488"/>
      <c r="BZ1291" s="489"/>
      <c r="CA1291" s="488"/>
      <c r="CB1291" s="488"/>
      <c r="CC1291" s="488"/>
      <c r="CD1291" s="488"/>
      <c r="CE1291" s="488"/>
      <c r="CF1291" s="488"/>
      <c r="CG1291" s="488"/>
      <c r="CH1291" s="488"/>
      <c r="CI1291" s="488"/>
      <c r="CJ1291" s="488"/>
      <c r="CK1291" s="488"/>
      <c r="CL1291" s="489"/>
    </row>
    <row r="1292" spans="1:90" x14ac:dyDescent="0.3">
      <c r="A1292" s="610"/>
      <c r="B1292" s="333"/>
      <c r="C1292" s="512" t="s">
        <v>583</v>
      </c>
      <c r="D1292" s="488"/>
      <c r="E1292" s="506" t="s">
        <v>584</v>
      </c>
      <c r="F1292" s="511">
        <v>5720000</v>
      </c>
      <c r="G1292" s="487"/>
      <c r="H1292" s="488"/>
      <c r="I1292" s="488"/>
      <c r="J1292" s="488"/>
      <c r="K1292" s="488"/>
      <c r="L1292" s="488"/>
      <c r="M1292" s="488"/>
      <c r="N1292" s="488"/>
      <c r="O1292" s="488"/>
      <c r="P1292" s="488"/>
      <c r="Q1292" s="488"/>
      <c r="R1292" s="489"/>
      <c r="S1292" s="487"/>
      <c r="T1292" s="488"/>
      <c r="U1292" s="488"/>
      <c r="V1292" s="488"/>
      <c r="W1292" s="488"/>
      <c r="X1292" s="488"/>
      <c r="Y1292" s="488"/>
      <c r="Z1292" s="488"/>
      <c r="AA1292" s="488"/>
      <c r="AB1292" s="488"/>
      <c r="AC1292" s="488"/>
      <c r="AD1292" s="489"/>
      <c r="AE1292" s="487"/>
      <c r="AF1292" s="488"/>
      <c r="AG1292" s="488"/>
      <c r="AH1292" s="488"/>
      <c r="AI1292" s="488"/>
      <c r="AJ1292" s="488"/>
      <c r="AK1292" s="488"/>
      <c r="AL1292" s="488"/>
      <c r="AM1292" s="488"/>
      <c r="AN1292" s="488"/>
      <c r="AO1292" s="488"/>
      <c r="AP1292" s="489"/>
      <c r="AQ1292" s="487"/>
      <c r="AR1292" s="488"/>
      <c r="AS1292" s="488"/>
      <c r="AT1292" s="488"/>
      <c r="AU1292" s="488"/>
      <c r="AV1292" s="488"/>
      <c r="AW1292" s="488"/>
      <c r="AX1292" s="488"/>
      <c r="AY1292" s="488"/>
      <c r="AZ1292" s="488"/>
      <c r="BA1292" s="507"/>
      <c r="BB1292" s="508"/>
      <c r="BC1292" s="509"/>
      <c r="BD1292" s="507"/>
      <c r="BE1292" s="507"/>
      <c r="BF1292" s="507"/>
      <c r="BG1292" s="507"/>
      <c r="BH1292" s="507"/>
      <c r="BI1292" s="507"/>
      <c r="BJ1292" s="507"/>
      <c r="BK1292" s="507"/>
      <c r="BL1292" s="488"/>
      <c r="BM1292" s="488"/>
      <c r="BN1292" s="488"/>
      <c r="BO1292" s="487"/>
      <c r="BP1292" s="488"/>
      <c r="BQ1292" s="488"/>
      <c r="BR1292" s="488"/>
      <c r="BS1292" s="488"/>
      <c r="BT1292" s="488"/>
      <c r="BU1292" s="488"/>
      <c r="BV1292" s="488"/>
      <c r="BW1292" s="488"/>
      <c r="BX1292" s="488"/>
      <c r="BY1292" s="488"/>
      <c r="BZ1292" s="489"/>
      <c r="CA1292" s="488"/>
      <c r="CB1292" s="488"/>
      <c r="CC1292" s="488"/>
      <c r="CD1292" s="488"/>
      <c r="CE1292" s="488"/>
      <c r="CF1292" s="488"/>
      <c r="CG1292" s="488"/>
      <c r="CH1292" s="488"/>
      <c r="CI1292" s="488"/>
      <c r="CJ1292" s="488"/>
      <c r="CK1292" s="488"/>
      <c r="CL1292" s="489"/>
    </row>
    <row r="1293" spans="1:90" x14ac:dyDescent="0.3">
      <c r="A1293" s="610"/>
      <c r="B1293" s="333"/>
      <c r="C1293" s="488"/>
      <c r="D1293" s="488"/>
      <c r="E1293" s="506" t="s">
        <v>585</v>
      </c>
      <c r="F1293" s="511">
        <v>900000</v>
      </c>
      <c r="G1293" s="487"/>
      <c r="H1293" s="488"/>
      <c r="I1293" s="488"/>
      <c r="J1293" s="488"/>
      <c r="K1293" s="488"/>
      <c r="L1293" s="488"/>
      <c r="M1293" s="488"/>
      <c r="N1293" s="488"/>
      <c r="O1293" s="488"/>
      <c r="P1293" s="488"/>
      <c r="Q1293" s="488"/>
      <c r="R1293" s="489"/>
      <c r="S1293" s="487"/>
      <c r="T1293" s="488"/>
      <c r="U1293" s="488"/>
      <c r="V1293" s="488"/>
      <c r="W1293" s="488"/>
      <c r="X1293" s="488"/>
      <c r="Y1293" s="488"/>
      <c r="Z1293" s="488"/>
      <c r="AA1293" s="488"/>
      <c r="AB1293" s="488"/>
      <c r="AC1293" s="488"/>
      <c r="AD1293" s="489"/>
      <c r="AE1293" s="487"/>
      <c r="AF1293" s="488"/>
      <c r="AG1293" s="488"/>
      <c r="AH1293" s="488"/>
      <c r="AI1293" s="488"/>
      <c r="AJ1293" s="488"/>
      <c r="AK1293" s="488"/>
      <c r="AL1293" s="488"/>
      <c r="AM1293" s="488"/>
      <c r="AN1293" s="488"/>
      <c r="AO1293" s="488"/>
      <c r="AP1293" s="489"/>
      <c r="AQ1293" s="487"/>
      <c r="AR1293" s="488"/>
      <c r="AS1293" s="488"/>
      <c r="AT1293" s="488"/>
      <c r="AU1293" s="488"/>
      <c r="AV1293" s="488"/>
      <c r="AW1293" s="488"/>
      <c r="AX1293" s="488"/>
      <c r="AY1293" s="488"/>
      <c r="AZ1293" s="488"/>
      <c r="BA1293" s="488"/>
      <c r="BB1293" s="489"/>
      <c r="BC1293" s="487"/>
      <c r="BD1293" s="488"/>
      <c r="BE1293" s="488"/>
      <c r="BF1293" s="488"/>
      <c r="BG1293" s="488"/>
      <c r="BH1293" s="488"/>
      <c r="BI1293" s="488"/>
      <c r="BJ1293" s="488"/>
      <c r="BK1293" s="507"/>
      <c r="BL1293" s="507"/>
      <c r="BM1293" s="507"/>
      <c r="BN1293" s="488"/>
      <c r="BO1293" s="487"/>
      <c r="BP1293" s="488"/>
      <c r="BQ1293" s="488"/>
      <c r="BR1293" s="488"/>
      <c r="BS1293" s="488"/>
      <c r="BT1293" s="488"/>
      <c r="BU1293" s="488"/>
      <c r="BV1293" s="488"/>
      <c r="BW1293" s="488"/>
      <c r="BX1293" s="488"/>
      <c r="BY1293" s="488"/>
      <c r="BZ1293" s="489"/>
      <c r="CA1293" s="488"/>
      <c r="CB1293" s="488"/>
      <c r="CC1293" s="488"/>
      <c r="CD1293" s="488"/>
      <c r="CE1293" s="488"/>
      <c r="CF1293" s="488"/>
      <c r="CG1293" s="488"/>
      <c r="CH1293" s="488"/>
      <c r="CI1293" s="488"/>
      <c r="CJ1293" s="488"/>
      <c r="CK1293" s="488"/>
      <c r="CL1293" s="489"/>
    </row>
    <row r="1294" spans="1:90" x14ac:dyDescent="0.3">
      <c r="A1294" s="610"/>
      <c r="B1294" s="333"/>
      <c r="C1294" s="517"/>
      <c r="D1294" s="488"/>
      <c r="E1294" s="488" t="s">
        <v>187</v>
      </c>
      <c r="F1294" s="511"/>
      <c r="G1294" s="487"/>
      <c r="H1294" s="488"/>
      <c r="I1294" s="488"/>
      <c r="J1294" s="488"/>
      <c r="K1294" s="488"/>
      <c r="L1294" s="488"/>
      <c r="M1294" s="488"/>
      <c r="N1294" s="488"/>
      <c r="O1294" s="488"/>
      <c r="P1294" s="488"/>
      <c r="Q1294" s="488"/>
      <c r="R1294" s="489"/>
      <c r="S1294" s="487"/>
      <c r="T1294" s="488"/>
      <c r="U1294" s="488"/>
      <c r="V1294" s="488"/>
      <c r="W1294" s="488"/>
      <c r="X1294" s="488"/>
      <c r="Y1294" s="488"/>
      <c r="Z1294" s="488"/>
      <c r="AA1294" s="488"/>
      <c r="AB1294" s="488"/>
      <c r="AC1294" s="488"/>
      <c r="AD1294" s="489"/>
      <c r="AE1294" s="487"/>
      <c r="AF1294" s="488"/>
      <c r="AG1294" s="488"/>
      <c r="AH1294" s="488"/>
      <c r="AI1294" s="488"/>
      <c r="AJ1294" s="488"/>
      <c r="AK1294" s="488"/>
      <c r="AL1294" s="488"/>
      <c r="AM1294" s="488"/>
      <c r="AN1294" s="488"/>
      <c r="AO1294" s="488"/>
      <c r="AP1294" s="489"/>
      <c r="AQ1294" s="487"/>
      <c r="AR1294" s="488"/>
      <c r="AS1294" s="488"/>
      <c r="AT1294" s="488"/>
      <c r="AU1294" s="488"/>
      <c r="AV1294" s="488"/>
      <c r="AW1294" s="488"/>
      <c r="AX1294" s="488"/>
      <c r="AY1294" s="488"/>
      <c r="AZ1294" s="488"/>
      <c r="BA1294" s="488"/>
      <c r="BB1294" s="489"/>
      <c r="BC1294" s="487"/>
      <c r="BD1294" s="488"/>
      <c r="BE1294" s="488"/>
      <c r="BF1294" s="488"/>
      <c r="BG1294" s="488"/>
      <c r="BH1294" s="488"/>
      <c r="BI1294" s="488"/>
      <c r="BJ1294" s="488"/>
      <c r="BK1294" s="488"/>
      <c r="BL1294" s="488"/>
      <c r="BM1294" s="488"/>
      <c r="BN1294" s="507"/>
      <c r="BO1294" s="487"/>
      <c r="BP1294" s="488"/>
      <c r="BQ1294" s="488"/>
      <c r="BR1294" s="488"/>
      <c r="BS1294" s="488"/>
      <c r="BT1294" s="488"/>
      <c r="BU1294" s="488"/>
      <c r="BV1294" s="488"/>
      <c r="BW1294" s="488"/>
      <c r="BX1294" s="488"/>
      <c r="BY1294" s="488"/>
      <c r="BZ1294" s="489"/>
      <c r="CA1294" s="488"/>
      <c r="CB1294" s="488"/>
      <c r="CC1294" s="488"/>
      <c r="CD1294" s="488"/>
      <c r="CE1294" s="488"/>
      <c r="CF1294" s="488"/>
      <c r="CG1294" s="488"/>
      <c r="CH1294" s="488"/>
      <c r="CI1294" s="488"/>
      <c r="CJ1294" s="488"/>
      <c r="CK1294" s="488"/>
      <c r="CL1294" s="489"/>
    </row>
    <row r="1295" spans="1:90" ht="15" thickBot="1" x14ac:dyDescent="0.35">
      <c r="A1295" s="611"/>
      <c r="B1295" s="307"/>
      <c r="C1295" s="485" t="s">
        <v>602</v>
      </c>
      <c r="D1295" s="485"/>
      <c r="E1295" s="523" t="s">
        <v>160</v>
      </c>
      <c r="F1295" s="524">
        <v>7000000</v>
      </c>
      <c r="G1295" s="484"/>
      <c r="H1295" s="485"/>
      <c r="I1295" s="485"/>
      <c r="J1295" s="485"/>
      <c r="K1295" s="485"/>
      <c r="L1295" s="485"/>
      <c r="M1295" s="485"/>
      <c r="N1295" s="485"/>
      <c r="O1295" s="485"/>
      <c r="P1295" s="485"/>
      <c r="Q1295" s="485"/>
      <c r="R1295" s="486"/>
      <c r="S1295" s="484"/>
      <c r="T1295" s="485"/>
      <c r="U1295" s="485"/>
      <c r="V1295" s="485"/>
      <c r="W1295" s="485"/>
      <c r="X1295" s="485"/>
      <c r="Y1295" s="485"/>
      <c r="Z1295" s="485"/>
      <c r="AA1295" s="485"/>
      <c r="AB1295" s="485"/>
      <c r="AC1295" s="485"/>
      <c r="AD1295" s="486"/>
      <c r="AE1295" s="484"/>
      <c r="AF1295" s="485"/>
      <c r="AG1295" s="485"/>
      <c r="AH1295" s="485"/>
      <c r="AI1295" s="485"/>
      <c r="AJ1295" s="485"/>
      <c r="AK1295" s="485"/>
      <c r="AL1295" s="485"/>
      <c r="AM1295" s="485"/>
      <c r="AN1295" s="485"/>
      <c r="AO1295" s="485"/>
      <c r="AP1295" s="486"/>
      <c r="AQ1295" s="484"/>
      <c r="AR1295" s="485"/>
      <c r="AS1295" s="485"/>
      <c r="AT1295" s="485"/>
      <c r="AU1295" s="485"/>
      <c r="AV1295" s="485"/>
      <c r="AW1295" s="485"/>
      <c r="AX1295" s="485"/>
      <c r="AY1295" s="485"/>
      <c r="AZ1295" s="485"/>
      <c r="BA1295" s="485"/>
      <c r="BB1295" s="486"/>
      <c r="BC1295" s="484"/>
      <c r="BD1295" s="485"/>
      <c r="BE1295" s="485"/>
      <c r="BF1295" s="485"/>
      <c r="BG1295" s="485"/>
      <c r="BH1295" s="485"/>
      <c r="BI1295" s="485"/>
      <c r="BJ1295" s="485"/>
      <c r="BK1295" s="485"/>
      <c r="BL1295" s="485"/>
      <c r="BM1295" s="485"/>
      <c r="BN1295" s="485"/>
      <c r="BO1295" s="484"/>
      <c r="BP1295" s="485"/>
      <c r="BQ1295" s="485"/>
      <c r="BR1295" s="485"/>
      <c r="BS1295" s="485"/>
      <c r="BT1295" s="485"/>
      <c r="BU1295" s="485"/>
      <c r="BV1295" s="485"/>
      <c r="BW1295" s="485"/>
      <c r="BX1295" s="485"/>
      <c r="BY1295" s="485"/>
      <c r="BZ1295" s="486"/>
      <c r="CA1295" s="485"/>
      <c r="CB1295" s="485"/>
      <c r="CC1295" s="485"/>
      <c r="CD1295" s="485"/>
      <c r="CE1295" s="485"/>
      <c r="CF1295" s="485"/>
      <c r="CG1295" s="485"/>
      <c r="CH1295" s="485"/>
      <c r="CI1295" s="485"/>
      <c r="CJ1295" s="485"/>
      <c r="CK1295" s="485"/>
      <c r="CL1295" s="486"/>
    </row>
    <row r="1296" spans="1:90" x14ac:dyDescent="0.3">
      <c r="B1296" s="528"/>
      <c r="C1296" s="479"/>
      <c r="D1296" s="528"/>
      <c r="E1296" s="528"/>
      <c r="F1296" s="540" t="s">
        <v>153</v>
      </c>
      <c r="G1296" s="598">
        <v>2021</v>
      </c>
      <c r="H1296" s="599"/>
      <c r="I1296" s="599"/>
      <c r="J1296" s="599"/>
      <c r="K1296" s="599"/>
      <c r="L1296" s="599"/>
      <c r="M1296" s="599"/>
      <c r="N1296" s="599"/>
      <c r="O1296" s="599"/>
      <c r="P1296" s="599"/>
      <c r="Q1296" s="599"/>
      <c r="R1296" s="600"/>
      <c r="S1296" s="598">
        <v>2022</v>
      </c>
      <c r="T1296" s="599"/>
      <c r="U1296" s="599"/>
      <c r="V1296" s="599"/>
      <c r="W1296" s="599"/>
      <c r="X1296" s="599"/>
      <c r="Y1296" s="599"/>
      <c r="Z1296" s="599"/>
      <c r="AA1296" s="599"/>
      <c r="AB1296" s="599"/>
      <c r="AC1296" s="599"/>
      <c r="AD1296" s="600"/>
      <c r="AE1296" s="598">
        <v>2023</v>
      </c>
      <c r="AF1296" s="599"/>
      <c r="AG1296" s="599"/>
      <c r="AH1296" s="599"/>
      <c r="AI1296" s="599"/>
      <c r="AJ1296" s="599"/>
      <c r="AK1296" s="599"/>
      <c r="AL1296" s="599"/>
      <c r="AM1296" s="599"/>
      <c r="AN1296" s="599"/>
      <c r="AO1296" s="599"/>
      <c r="AP1296" s="600"/>
      <c r="AQ1296" s="598">
        <v>2024</v>
      </c>
      <c r="AR1296" s="599"/>
      <c r="AS1296" s="599"/>
      <c r="AT1296" s="599"/>
      <c r="AU1296" s="599"/>
      <c r="AV1296" s="599"/>
      <c r="AW1296" s="599"/>
      <c r="AX1296" s="599"/>
      <c r="AY1296" s="599"/>
      <c r="AZ1296" s="599"/>
      <c r="BA1296" s="599"/>
      <c r="BB1296" s="600"/>
      <c r="BC1296" s="598">
        <v>2025</v>
      </c>
      <c r="BD1296" s="599"/>
      <c r="BE1296" s="599"/>
      <c r="BF1296" s="599"/>
      <c r="BG1296" s="599"/>
      <c r="BH1296" s="599"/>
      <c r="BI1296" s="599"/>
      <c r="BJ1296" s="599"/>
      <c r="BK1296" s="599"/>
      <c r="BL1296" s="599"/>
      <c r="BM1296" s="599"/>
      <c r="BN1296" s="600"/>
      <c r="BO1296" s="598">
        <v>2026</v>
      </c>
      <c r="BP1296" s="599"/>
      <c r="BQ1296" s="599"/>
      <c r="BR1296" s="599"/>
      <c r="BS1296" s="599"/>
      <c r="BT1296" s="599"/>
      <c r="BU1296" s="599"/>
      <c r="BV1296" s="599"/>
      <c r="BW1296" s="599"/>
      <c r="BX1296" s="599"/>
      <c r="BY1296" s="599"/>
      <c r="BZ1296" s="600"/>
      <c r="CA1296" s="598">
        <v>2027</v>
      </c>
      <c r="CB1296" s="599"/>
      <c r="CC1296" s="599"/>
      <c r="CD1296" s="599"/>
      <c r="CE1296" s="599"/>
      <c r="CF1296" s="599"/>
      <c r="CG1296" s="599"/>
      <c r="CH1296" s="599"/>
      <c r="CI1296" s="599"/>
      <c r="CJ1296" s="599"/>
      <c r="CK1296" s="599"/>
      <c r="CL1296" s="600"/>
    </row>
    <row r="1297" spans="1:90" ht="15" thickBot="1" x14ac:dyDescent="0.35">
      <c r="B1297" s="528" t="s">
        <v>155</v>
      </c>
      <c r="C1297" s="528" t="s">
        <v>154</v>
      </c>
      <c r="D1297" s="528"/>
      <c r="E1297" s="528" t="s">
        <v>604</v>
      </c>
      <c r="F1297" s="541"/>
      <c r="G1297" s="535">
        <v>1</v>
      </c>
      <c r="H1297" s="536">
        <v>2</v>
      </c>
      <c r="I1297" s="536">
        <v>3</v>
      </c>
      <c r="J1297" s="536">
        <v>4</v>
      </c>
      <c r="K1297" s="536">
        <v>5</v>
      </c>
      <c r="L1297" s="536">
        <v>6</v>
      </c>
      <c r="M1297" s="536">
        <v>7</v>
      </c>
      <c r="N1297" s="536">
        <v>8</v>
      </c>
      <c r="O1297" s="536">
        <v>9</v>
      </c>
      <c r="P1297" s="536">
        <v>10</v>
      </c>
      <c r="Q1297" s="536">
        <v>11</v>
      </c>
      <c r="R1297" s="537">
        <v>12</v>
      </c>
      <c r="S1297" s="535">
        <v>1</v>
      </c>
      <c r="T1297" s="536">
        <v>2</v>
      </c>
      <c r="U1297" s="536">
        <v>3</v>
      </c>
      <c r="V1297" s="536">
        <v>4</v>
      </c>
      <c r="W1297" s="536">
        <v>5</v>
      </c>
      <c r="X1297" s="536">
        <v>6</v>
      </c>
      <c r="Y1297" s="536">
        <v>7</v>
      </c>
      <c r="Z1297" s="536">
        <v>8</v>
      </c>
      <c r="AA1297" s="536">
        <v>9</v>
      </c>
      <c r="AB1297" s="536">
        <v>10</v>
      </c>
      <c r="AC1297" s="536">
        <v>11</v>
      </c>
      <c r="AD1297" s="537">
        <v>12</v>
      </c>
      <c r="AE1297" s="535">
        <v>1</v>
      </c>
      <c r="AF1297" s="536">
        <v>2</v>
      </c>
      <c r="AG1297" s="536">
        <v>3</v>
      </c>
      <c r="AH1297" s="536">
        <v>4</v>
      </c>
      <c r="AI1297" s="536">
        <v>5</v>
      </c>
      <c r="AJ1297" s="536">
        <v>6</v>
      </c>
      <c r="AK1297" s="536">
        <v>7</v>
      </c>
      <c r="AL1297" s="536">
        <v>8</v>
      </c>
      <c r="AM1297" s="536">
        <v>9</v>
      </c>
      <c r="AN1297" s="536">
        <v>10</v>
      </c>
      <c r="AO1297" s="536">
        <v>11</v>
      </c>
      <c r="AP1297" s="537">
        <v>12</v>
      </c>
      <c r="AQ1297" s="535">
        <v>1</v>
      </c>
      <c r="AR1297" s="536">
        <v>2</v>
      </c>
      <c r="AS1297" s="536">
        <v>3</v>
      </c>
      <c r="AT1297" s="536">
        <v>4</v>
      </c>
      <c r="AU1297" s="536">
        <v>5</v>
      </c>
      <c r="AV1297" s="536">
        <v>6</v>
      </c>
      <c r="AW1297" s="536">
        <v>7</v>
      </c>
      <c r="AX1297" s="536">
        <v>8</v>
      </c>
      <c r="AY1297" s="536">
        <v>9</v>
      </c>
      <c r="AZ1297" s="536">
        <v>10</v>
      </c>
      <c r="BA1297" s="536">
        <v>11</v>
      </c>
      <c r="BB1297" s="537">
        <v>12</v>
      </c>
      <c r="BC1297" s="535">
        <v>1</v>
      </c>
      <c r="BD1297" s="536">
        <v>2</v>
      </c>
      <c r="BE1297" s="536">
        <v>3</v>
      </c>
      <c r="BF1297" s="536">
        <v>4</v>
      </c>
      <c r="BG1297" s="536">
        <v>5</v>
      </c>
      <c r="BH1297" s="536">
        <v>6</v>
      </c>
      <c r="BI1297" s="536">
        <v>7</v>
      </c>
      <c r="BJ1297" s="536">
        <v>8</v>
      </c>
      <c r="BK1297" s="536">
        <v>9</v>
      </c>
      <c r="BL1297" s="536">
        <v>10</v>
      </c>
      <c r="BM1297" s="536">
        <v>11</v>
      </c>
      <c r="BN1297" s="537">
        <v>12</v>
      </c>
      <c r="BO1297" s="535">
        <v>1</v>
      </c>
      <c r="BP1297" s="536">
        <v>2</v>
      </c>
      <c r="BQ1297" s="536">
        <v>3</v>
      </c>
      <c r="BR1297" s="536">
        <v>4</v>
      </c>
      <c r="BS1297" s="536">
        <v>5</v>
      </c>
      <c r="BT1297" s="536">
        <v>6</v>
      </c>
      <c r="BU1297" s="536">
        <v>7</v>
      </c>
      <c r="BV1297" s="536">
        <v>8</v>
      </c>
      <c r="BW1297" s="536">
        <v>9</v>
      </c>
      <c r="BX1297" s="536">
        <v>10</v>
      </c>
      <c r="BY1297" s="536">
        <v>11</v>
      </c>
      <c r="BZ1297" s="537">
        <v>12</v>
      </c>
      <c r="CA1297" s="535">
        <v>1</v>
      </c>
      <c r="CB1297" s="536">
        <v>2</v>
      </c>
      <c r="CC1297" s="536">
        <v>3</v>
      </c>
      <c r="CD1297" s="536">
        <v>4</v>
      </c>
      <c r="CE1297" s="536">
        <v>5</v>
      </c>
      <c r="CF1297" s="536">
        <v>6</v>
      </c>
      <c r="CG1297" s="536">
        <v>7</v>
      </c>
      <c r="CH1297" s="536">
        <v>8</v>
      </c>
      <c r="CI1297" s="536">
        <v>9</v>
      </c>
      <c r="CJ1297" s="536">
        <v>10</v>
      </c>
      <c r="CK1297" s="536">
        <v>11</v>
      </c>
      <c r="CL1297" s="537">
        <v>12</v>
      </c>
    </row>
    <row r="1298" spans="1:90" x14ac:dyDescent="0.3">
      <c r="A1298" s="609" t="s">
        <v>460</v>
      </c>
      <c r="B1298" s="332">
        <v>178</v>
      </c>
      <c r="C1298" s="596" t="s">
        <v>605</v>
      </c>
      <c r="D1298" s="530" t="s">
        <v>112</v>
      </c>
      <c r="E1298" s="531"/>
      <c r="F1298" s="540"/>
      <c r="G1298" s="529"/>
      <c r="H1298" s="530"/>
      <c r="I1298" s="530"/>
      <c r="J1298" s="530"/>
      <c r="K1298" s="530"/>
      <c r="L1298" s="530"/>
      <c r="M1298" s="530"/>
      <c r="N1298" s="530"/>
      <c r="O1298" s="530"/>
      <c r="P1298" s="530"/>
      <c r="Q1298" s="530"/>
      <c r="R1298" s="531"/>
      <c r="S1298" s="529"/>
      <c r="T1298" s="530"/>
      <c r="U1298" s="530"/>
      <c r="V1298" s="530"/>
      <c r="W1298" s="530"/>
      <c r="X1298" s="530"/>
      <c r="Y1298" s="530"/>
      <c r="Z1298" s="530"/>
      <c r="AA1298" s="530"/>
      <c r="AB1298" s="530"/>
      <c r="AC1298" s="530"/>
      <c r="AD1298" s="531"/>
      <c r="AE1298" s="529"/>
      <c r="AF1298" s="530"/>
      <c r="AG1298" s="530"/>
      <c r="AH1298" s="530"/>
      <c r="AI1298" s="530"/>
      <c r="AJ1298" s="530"/>
      <c r="AK1298" s="530"/>
      <c r="AL1298" s="530"/>
      <c r="AM1298" s="530"/>
      <c r="AN1298" s="530"/>
      <c r="AO1298" s="530"/>
      <c r="AP1298" s="531"/>
      <c r="AQ1298" s="529"/>
      <c r="AR1298" s="530"/>
      <c r="AS1298" s="530"/>
      <c r="AT1298" s="530"/>
      <c r="AU1298" s="530"/>
      <c r="AV1298" s="530"/>
      <c r="AW1298" s="530"/>
      <c r="AX1298" s="530"/>
      <c r="AY1298" s="530"/>
      <c r="AZ1298" s="530"/>
      <c r="BA1298" s="530"/>
      <c r="BB1298" s="531"/>
      <c r="BC1298" s="529"/>
      <c r="BD1298" s="530"/>
      <c r="BE1298" s="530"/>
      <c r="BF1298" s="530"/>
      <c r="BG1298" s="530"/>
      <c r="BH1298" s="530"/>
      <c r="BI1298" s="530"/>
      <c r="BJ1298" s="530"/>
      <c r="BK1298" s="530"/>
      <c r="BL1298" s="530"/>
      <c r="BM1298" s="530"/>
      <c r="BN1298" s="531"/>
      <c r="BO1298" s="529"/>
      <c r="BP1298" s="530"/>
      <c r="BQ1298" s="530"/>
      <c r="BR1298" s="530"/>
      <c r="BS1298" s="530"/>
      <c r="BT1298" s="530"/>
      <c r="BU1298" s="530"/>
      <c r="BV1298" s="530"/>
      <c r="BW1298" s="530"/>
      <c r="BX1298" s="530"/>
      <c r="BY1298" s="530"/>
      <c r="BZ1298" s="531"/>
      <c r="CA1298" s="529"/>
      <c r="CB1298" s="530"/>
      <c r="CC1298" s="530"/>
      <c r="CD1298" s="530"/>
      <c r="CE1298" s="530"/>
      <c r="CF1298" s="530"/>
      <c r="CG1298" s="530"/>
      <c r="CH1298" s="530"/>
      <c r="CI1298" s="530"/>
      <c r="CJ1298" s="530"/>
      <c r="CK1298" s="530"/>
      <c r="CL1298" s="531"/>
    </row>
    <row r="1299" spans="1:90" x14ac:dyDescent="0.3">
      <c r="A1299" s="610"/>
      <c r="B1299" s="333"/>
      <c r="C1299" s="597"/>
      <c r="D1299" s="536"/>
      <c r="E1299" s="537" t="s">
        <v>606</v>
      </c>
      <c r="F1299" s="541">
        <v>2900000</v>
      </c>
      <c r="G1299" s="535"/>
      <c r="H1299" s="536"/>
      <c r="I1299" s="545"/>
      <c r="J1299" s="545"/>
      <c r="K1299" s="545"/>
      <c r="L1299" s="545"/>
      <c r="M1299" s="545"/>
      <c r="N1299" s="545"/>
      <c r="O1299" s="545"/>
      <c r="P1299" s="545"/>
      <c r="Q1299" s="545"/>
      <c r="R1299" s="546"/>
      <c r="S1299" s="548"/>
      <c r="T1299" s="547"/>
      <c r="U1299" s="547"/>
      <c r="V1299" s="547"/>
      <c r="W1299" s="538"/>
      <c r="X1299" s="538"/>
      <c r="Y1299" s="538"/>
      <c r="Z1299" s="538"/>
      <c r="AA1299" s="538"/>
      <c r="AB1299" s="538"/>
      <c r="AC1299" s="538"/>
      <c r="AD1299" s="537"/>
      <c r="AE1299" s="535"/>
      <c r="AF1299" s="536"/>
      <c r="AG1299" s="536"/>
      <c r="AH1299" s="536"/>
      <c r="AI1299" s="536"/>
      <c r="AJ1299" s="536"/>
      <c r="AK1299" s="536"/>
      <c r="AL1299" s="536"/>
      <c r="AM1299" s="536"/>
      <c r="AN1299" s="536"/>
      <c r="AO1299" s="536"/>
      <c r="AP1299" s="537"/>
      <c r="AQ1299" s="535"/>
      <c r="AR1299" s="536"/>
      <c r="AS1299" s="536"/>
      <c r="AT1299" s="536"/>
      <c r="AU1299" s="536"/>
      <c r="AV1299" s="536"/>
      <c r="AW1299" s="536"/>
      <c r="AX1299" s="536"/>
      <c r="AY1299" s="536"/>
      <c r="AZ1299" s="536"/>
      <c r="BA1299" s="536"/>
      <c r="BB1299" s="537"/>
      <c r="BC1299" s="535"/>
      <c r="BD1299" s="536"/>
      <c r="BE1299" s="536"/>
      <c r="BF1299" s="536"/>
      <c r="BG1299" s="536"/>
      <c r="BH1299" s="536"/>
      <c r="BI1299" s="536"/>
      <c r="BJ1299" s="536"/>
      <c r="BK1299" s="536"/>
      <c r="BL1299" s="536"/>
      <c r="BM1299" s="536"/>
      <c r="BN1299" s="537"/>
      <c r="BO1299" s="535"/>
      <c r="BP1299" s="536"/>
      <c r="BQ1299" s="536"/>
      <c r="BR1299" s="536"/>
      <c r="BS1299" s="536"/>
      <c r="BT1299" s="536"/>
      <c r="BU1299" s="536"/>
      <c r="BV1299" s="536"/>
      <c r="BW1299" s="536"/>
      <c r="BX1299" s="536"/>
      <c r="BY1299" s="536"/>
      <c r="BZ1299" s="537"/>
      <c r="CA1299" s="535"/>
      <c r="CB1299" s="536"/>
      <c r="CC1299" s="536"/>
      <c r="CD1299" s="536"/>
      <c r="CE1299" s="536"/>
      <c r="CF1299" s="536"/>
      <c r="CG1299" s="536"/>
      <c r="CH1299" s="536"/>
      <c r="CI1299" s="536"/>
      <c r="CJ1299" s="536"/>
      <c r="CK1299" s="536"/>
      <c r="CL1299" s="537"/>
    </row>
    <row r="1300" spans="1:90" x14ac:dyDescent="0.3">
      <c r="A1300" s="610"/>
      <c r="B1300" s="333"/>
      <c r="C1300" s="597"/>
      <c r="D1300" s="536"/>
      <c r="E1300" s="537" t="s">
        <v>607</v>
      </c>
      <c r="F1300" s="541">
        <v>2600000</v>
      </c>
      <c r="G1300" s="535"/>
      <c r="H1300" s="536"/>
      <c r="I1300" s="545"/>
      <c r="J1300" s="545"/>
      <c r="K1300" s="545"/>
      <c r="L1300" s="545"/>
      <c r="M1300" s="545"/>
      <c r="N1300" s="545"/>
      <c r="O1300" s="545"/>
      <c r="P1300" s="545"/>
      <c r="Q1300" s="545"/>
      <c r="R1300" s="546"/>
      <c r="S1300" s="539"/>
      <c r="T1300" s="538"/>
      <c r="U1300" s="538"/>
      <c r="V1300" s="538"/>
      <c r="W1300" s="547"/>
      <c r="X1300" s="547"/>
      <c r="Y1300" s="547"/>
      <c r="Z1300" s="547"/>
      <c r="AA1300" s="538"/>
      <c r="AB1300" s="538"/>
      <c r="AC1300" s="538"/>
      <c r="AD1300" s="537"/>
      <c r="AE1300" s="535"/>
      <c r="AF1300" s="536"/>
      <c r="AG1300" s="536"/>
      <c r="AH1300" s="536"/>
      <c r="AI1300" s="536"/>
      <c r="AJ1300" s="536"/>
      <c r="AK1300" s="536"/>
      <c r="AL1300" s="536"/>
      <c r="AM1300" s="536"/>
      <c r="AN1300" s="536"/>
      <c r="AO1300" s="536"/>
      <c r="AP1300" s="537"/>
      <c r="AQ1300" s="535"/>
      <c r="AR1300" s="536"/>
      <c r="AS1300" s="536"/>
      <c r="AT1300" s="536"/>
      <c r="AU1300" s="536"/>
      <c r="AV1300" s="536"/>
      <c r="AW1300" s="536"/>
      <c r="AX1300" s="536"/>
      <c r="AY1300" s="536"/>
      <c r="AZ1300" s="536"/>
      <c r="BA1300" s="536"/>
      <c r="BB1300" s="537"/>
      <c r="BC1300" s="535"/>
      <c r="BD1300" s="536"/>
      <c r="BE1300" s="536"/>
      <c r="BF1300" s="536"/>
      <c r="BG1300" s="536"/>
      <c r="BH1300" s="536"/>
      <c r="BI1300" s="536"/>
      <c r="BJ1300" s="536"/>
      <c r="BK1300" s="536"/>
      <c r="BL1300" s="536"/>
      <c r="BM1300" s="536"/>
      <c r="BN1300" s="537"/>
      <c r="BO1300" s="535"/>
      <c r="BP1300" s="536"/>
      <c r="BQ1300" s="536"/>
      <c r="BR1300" s="536"/>
      <c r="BS1300" s="536"/>
      <c r="BT1300" s="536"/>
      <c r="BU1300" s="536"/>
      <c r="BV1300" s="536"/>
      <c r="BW1300" s="536"/>
      <c r="BX1300" s="536"/>
      <c r="BY1300" s="536"/>
      <c r="BZ1300" s="537"/>
      <c r="CA1300" s="535"/>
      <c r="CB1300" s="536"/>
      <c r="CC1300" s="536"/>
      <c r="CD1300" s="536"/>
      <c r="CE1300" s="536"/>
      <c r="CF1300" s="536"/>
      <c r="CG1300" s="536"/>
      <c r="CH1300" s="536"/>
      <c r="CI1300" s="536"/>
      <c r="CJ1300" s="536"/>
      <c r="CK1300" s="536"/>
      <c r="CL1300" s="537"/>
    </row>
    <row r="1301" spans="1:90" x14ac:dyDescent="0.3">
      <c r="A1301" s="610"/>
      <c r="B1301" s="333"/>
      <c r="C1301" s="536"/>
      <c r="D1301" s="536"/>
      <c r="E1301" s="537" t="s">
        <v>608</v>
      </c>
      <c r="F1301" s="541"/>
      <c r="G1301" s="535"/>
      <c r="H1301" s="536"/>
      <c r="I1301" s="545"/>
      <c r="J1301" s="545"/>
      <c r="K1301" s="545"/>
      <c r="L1301" s="545"/>
      <c r="M1301" s="545"/>
      <c r="N1301" s="545"/>
      <c r="O1301" s="545"/>
      <c r="P1301" s="545"/>
      <c r="Q1301" s="545"/>
      <c r="R1301" s="546"/>
      <c r="S1301" s="539"/>
      <c r="T1301" s="538"/>
      <c r="U1301" s="538"/>
      <c r="V1301" s="538"/>
      <c r="W1301" s="538"/>
      <c r="X1301" s="538"/>
      <c r="Y1301" s="538"/>
      <c r="Z1301" s="538"/>
      <c r="AA1301" s="547"/>
      <c r="AB1301" s="547"/>
      <c r="AC1301" s="547"/>
      <c r="AD1301" s="546"/>
      <c r="AE1301" s="535"/>
      <c r="AF1301" s="536"/>
      <c r="AG1301" s="536"/>
      <c r="AH1301" s="536"/>
      <c r="AI1301" s="536"/>
      <c r="AJ1301" s="536"/>
      <c r="AK1301" s="536"/>
      <c r="AL1301" s="536"/>
      <c r="AM1301" s="536"/>
      <c r="AN1301" s="536"/>
      <c r="AO1301" s="536"/>
      <c r="AP1301" s="537"/>
      <c r="AQ1301" s="535"/>
      <c r="AR1301" s="536"/>
      <c r="AS1301" s="536"/>
      <c r="AT1301" s="536"/>
      <c r="AU1301" s="536"/>
      <c r="AV1301" s="536"/>
      <c r="AW1301" s="536"/>
      <c r="AX1301" s="536"/>
      <c r="AY1301" s="536"/>
      <c r="AZ1301" s="536"/>
      <c r="BA1301" s="536"/>
      <c r="BB1301" s="537"/>
      <c r="BC1301" s="535"/>
      <c r="BD1301" s="536"/>
      <c r="BE1301" s="536"/>
      <c r="BF1301" s="536"/>
      <c r="BG1301" s="536"/>
      <c r="BH1301" s="536"/>
      <c r="BI1301" s="536"/>
      <c r="BJ1301" s="536"/>
      <c r="BK1301" s="536"/>
      <c r="BL1301" s="536"/>
      <c r="BM1301" s="536"/>
      <c r="BN1301" s="537"/>
      <c r="BO1301" s="535"/>
      <c r="BP1301" s="536"/>
      <c r="BQ1301" s="536"/>
      <c r="BR1301" s="536"/>
      <c r="BS1301" s="536"/>
      <c r="BT1301" s="536"/>
      <c r="BU1301" s="536"/>
      <c r="BV1301" s="536"/>
      <c r="BW1301" s="536"/>
      <c r="BX1301" s="536"/>
      <c r="BY1301" s="536"/>
      <c r="BZ1301" s="537"/>
      <c r="CA1301" s="535"/>
      <c r="CB1301" s="536"/>
      <c r="CC1301" s="536"/>
      <c r="CD1301" s="536"/>
      <c r="CE1301" s="536"/>
      <c r="CF1301" s="536"/>
      <c r="CG1301" s="536"/>
      <c r="CH1301" s="536"/>
      <c r="CI1301" s="536"/>
      <c r="CJ1301" s="536"/>
      <c r="CK1301" s="536"/>
      <c r="CL1301" s="537"/>
    </row>
    <row r="1302" spans="1:90" x14ac:dyDescent="0.3">
      <c r="A1302" s="610"/>
      <c r="B1302" s="333"/>
      <c r="C1302" s="536"/>
      <c r="D1302" s="536"/>
      <c r="E1302" s="542"/>
      <c r="F1302" s="541"/>
      <c r="G1302" s="535"/>
      <c r="H1302" s="536"/>
      <c r="I1302" s="545"/>
      <c r="J1302" s="545"/>
      <c r="K1302" s="545"/>
      <c r="L1302" s="545"/>
      <c r="M1302" s="545"/>
      <c r="N1302" s="545"/>
      <c r="O1302" s="545"/>
      <c r="P1302" s="545"/>
      <c r="Q1302" s="545"/>
      <c r="R1302" s="546"/>
      <c r="S1302" s="548"/>
      <c r="T1302" s="545"/>
      <c r="U1302" s="545"/>
      <c r="V1302" s="545"/>
      <c r="W1302" s="545"/>
      <c r="X1302" s="545"/>
      <c r="Y1302" s="545"/>
      <c r="Z1302" s="545"/>
      <c r="AA1302" s="545"/>
      <c r="AB1302" s="545"/>
      <c r="AC1302" s="545"/>
      <c r="AD1302" s="546"/>
      <c r="AE1302" s="535"/>
      <c r="AF1302" s="536"/>
      <c r="AG1302" s="536"/>
      <c r="AH1302" s="536"/>
      <c r="AI1302" s="536"/>
      <c r="AJ1302" s="536"/>
      <c r="AK1302" s="536"/>
      <c r="AL1302" s="536"/>
      <c r="AM1302" s="536"/>
      <c r="AN1302" s="536"/>
      <c r="AO1302" s="536"/>
      <c r="AP1302" s="537"/>
      <c r="AQ1302" s="535"/>
      <c r="AR1302" s="536"/>
      <c r="AS1302" s="536"/>
      <c r="AT1302" s="536"/>
      <c r="AU1302" s="536"/>
      <c r="AV1302" s="536"/>
      <c r="AW1302" s="536"/>
      <c r="AX1302" s="536"/>
      <c r="AY1302" s="536"/>
      <c r="AZ1302" s="536"/>
      <c r="BA1302" s="536"/>
      <c r="BB1302" s="537"/>
      <c r="BC1302" s="535"/>
      <c r="BD1302" s="536"/>
      <c r="BE1302" s="536"/>
      <c r="BF1302" s="536"/>
      <c r="BG1302" s="536"/>
      <c r="BH1302" s="536"/>
      <c r="BI1302" s="536"/>
      <c r="BJ1302" s="536"/>
      <c r="BK1302" s="536"/>
      <c r="BL1302" s="536"/>
      <c r="BM1302" s="536"/>
      <c r="BN1302" s="537"/>
      <c r="BO1302" s="535"/>
      <c r="BP1302" s="536"/>
      <c r="BQ1302" s="536"/>
      <c r="BR1302" s="536"/>
      <c r="BS1302" s="536"/>
      <c r="BT1302" s="536"/>
      <c r="BU1302" s="536"/>
      <c r="BV1302" s="536"/>
      <c r="BW1302" s="536"/>
      <c r="BX1302" s="536"/>
      <c r="BY1302" s="536"/>
      <c r="BZ1302" s="537"/>
      <c r="CA1302" s="535"/>
      <c r="CB1302" s="536"/>
      <c r="CC1302" s="536"/>
      <c r="CD1302" s="536"/>
      <c r="CE1302" s="536"/>
      <c r="CF1302" s="536"/>
      <c r="CG1302" s="536"/>
      <c r="CH1302" s="536"/>
      <c r="CI1302" s="536"/>
      <c r="CJ1302" s="536"/>
      <c r="CK1302" s="536"/>
      <c r="CL1302" s="537"/>
    </row>
    <row r="1303" spans="1:90" x14ac:dyDescent="0.3">
      <c r="A1303" s="610"/>
      <c r="B1303" s="333"/>
      <c r="C1303" s="536"/>
      <c r="D1303" s="536"/>
      <c r="E1303" s="542"/>
      <c r="F1303" s="541"/>
      <c r="G1303" s="535"/>
      <c r="H1303" s="536"/>
      <c r="I1303" s="536"/>
      <c r="J1303" s="536"/>
      <c r="K1303" s="536"/>
      <c r="L1303" s="536"/>
      <c r="M1303" s="536"/>
      <c r="N1303" s="536"/>
      <c r="O1303" s="536"/>
      <c r="P1303" s="536"/>
      <c r="Q1303" s="536"/>
      <c r="R1303" s="542"/>
      <c r="S1303" s="548"/>
      <c r="T1303" s="545"/>
      <c r="U1303" s="545"/>
      <c r="V1303" s="545"/>
      <c r="W1303" s="545"/>
      <c r="X1303" s="545"/>
      <c r="Y1303" s="545"/>
      <c r="Z1303" s="545"/>
      <c r="AA1303" s="545"/>
      <c r="AB1303" s="545"/>
      <c r="AC1303" s="545"/>
      <c r="AD1303" s="546"/>
      <c r="AE1303" s="535"/>
      <c r="AF1303" s="536"/>
      <c r="AG1303" s="536"/>
      <c r="AH1303" s="536"/>
      <c r="AI1303" s="536"/>
      <c r="AJ1303" s="536"/>
      <c r="AK1303" s="536"/>
      <c r="AL1303" s="536"/>
      <c r="AM1303" s="536"/>
      <c r="AN1303" s="536"/>
      <c r="AO1303" s="536"/>
      <c r="AP1303" s="537"/>
      <c r="AQ1303" s="535"/>
      <c r="AR1303" s="536"/>
      <c r="AS1303" s="536"/>
      <c r="AT1303" s="536"/>
      <c r="AU1303" s="536"/>
      <c r="AV1303" s="536"/>
      <c r="AW1303" s="536"/>
      <c r="AX1303" s="536"/>
      <c r="AY1303" s="536"/>
      <c r="AZ1303" s="536"/>
      <c r="BA1303" s="536"/>
      <c r="BB1303" s="537"/>
      <c r="BC1303" s="535"/>
      <c r="BD1303" s="536"/>
      <c r="BE1303" s="536"/>
      <c r="BF1303" s="536"/>
      <c r="BG1303" s="536"/>
      <c r="BH1303" s="536"/>
      <c r="BI1303" s="536"/>
      <c r="BJ1303" s="536"/>
      <c r="BK1303" s="536"/>
      <c r="BL1303" s="536"/>
      <c r="BM1303" s="536"/>
      <c r="BN1303" s="537"/>
      <c r="BO1303" s="535"/>
      <c r="BP1303" s="536"/>
      <c r="BQ1303" s="536"/>
      <c r="BR1303" s="536"/>
      <c r="BS1303" s="536"/>
      <c r="BT1303" s="536"/>
      <c r="BU1303" s="536"/>
      <c r="BV1303" s="536"/>
      <c r="BW1303" s="536"/>
      <c r="BX1303" s="536"/>
      <c r="BY1303" s="536"/>
      <c r="BZ1303" s="537"/>
      <c r="CA1303" s="535"/>
      <c r="CB1303" s="536"/>
      <c r="CC1303" s="536"/>
      <c r="CD1303" s="536"/>
      <c r="CE1303" s="536"/>
      <c r="CF1303" s="536"/>
      <c r="CG1303" s="536"/>
      <c r="CH1303" s="536"/>
      <c r="CI1303" s="536"/>
      <c r="CJ1303" s="536"/>
      <c r="CK1303" s="536"/>
      <c r="CL1303" s="537"/>
    </row>
    <row r="1304" spans="1:90" x14ac:dyDescent="0.3">
      <c r="A1304" s="610"/>
      <c r="B1304" s="333"/>
      <c r="C1304" s="536" t="s">
        <v>267</v>
      </c>
      <c r="D1304" s="536" t="s">
        <v>113</v>
      </c>
      <c r="E1304" s="537"/>
      <c r="F1304" s="541"/>
      <c r="G1304" s="535"/>
      <c r="H1304" s="536"/>
      <c r="I1304" s="536"/>
      <c r="J1304" s="536"/>
      <c r="K1304" s="536"/>
      <c r="L1304" s="536"/>
      <c r="M1304" s="536"/>
      <c r="N1304" s="536"/>
      <c r="O1304" s="536"/>
      <c r="P1304" s="536"/>
      <c r="Q1304" s="536"/>
      <c r="R1304" s="542"/>
      <c r="S1304" s="548"/>
      <c r="T1304" s="545"/>
      <c r="U1304" s="545"/>
      <c r="V1304" s="545"/>
      <c r="W1304" s="545"/>
      <c r="X1304" s="545"/>
      <c r="Y1304" s="545"/>
      <c r="Z1304" s="545"/>
      <c r="AA1304" s="545"/>
      <c r="AB1304" s="545"/>
      <c r="AC1304" s="545"/>
      <c r="AD1304" s="546"/>
      <c r="AE1304" s="539"/>
      <c r="AF1304" s="538"/>
      <c r="AG1304" s="538"/>
      <c r="AH1304" s="538"/>
      <c r="AI1304" s="538"/>
      <c r="AJ1304" s="538"/>
      <c r="AK1304" s="538"/>
      <c r="AL1304" s="538"/>
      <c r="AM1304" s="538"/>
      <c r="AN1304" s="538"/>
      <c r="AO1304" s="538"/>
      <c r="AP1304" s="542"/>
      <c r="AQ1304" s="535"/>
      <c r="AR1304" s="536"/>
      <c r="AS1304" s="536"/>
      <c r="AT1304" s="536"/>
      <c r="AU1304" s="536"/>
      <c r="AV1304" s="536"/>
      <c r="AW1304" s="536"/>
      <c r="AX1304" s="536"/>
      <c r="AY1304" s="536"/>
      <c r="AZ1304" s="536"/>
      <c r="BA1304" s="536"/>
      <c r="BB1304" s="537"/>
      <c r="BC1304" s="535"/>
      <c r="BD1304" s="536"/>
      <c r="BE1304" s="536"/>
      <c r="BF1304" s="536"/>
      <c r="BG1304" s="536"/>
      <c r="BH1304" s="536"/>
      <c r="BI1304" s="536"/>
      <c r="BJ1304" s="536"/>
      <c r="BK1304" s="536"/>
      <c r="BL1304" s="536"/>
      <c r="BM1304" s="536"/>
      <c r="BN1304" s="537"/>
      <c r="BO1304" s="535"/>
      <c r="BP1304" s="536"/>
      <c r="BQ1304" s="536"/>
      <c r="BR1304" s="536"/>
      <c r="BS1304" s="536"/>
      <c r="BT1304" s="536"/>
      <c r="BU1304" s="536"/>
      <c r="BV1304" s="536"/>
      <c r="BW1304" s="536"/>
      <c r="BX1304" s="536"/>
      <c r="BY1304" s="536"/>
      <c r="BZ1304" s="537"/>
      <c r="CA1304" s="535"/>
      <c r="CB1304" s="536"/>
      <c r="CC1304" s="536"/>
      <c r="CD1304" s="536"/>
      <c r="CE1304" s="536"/>
      <c r="CF1304" s="536"/>
      <c r="CG1304" s="536"/>
      <c r="CH1304" s="536"/>
      <c r="CI1304" s="536"/>
      <c r="CJ1304" s="536"/>
      <c r="CK1304" s="536"/>
      <c r="CL1304" s="537"/>
    </row>
    <row r="1305" spans="1:90" x14ac:dyDescent="0.3">
      <c r="A1305" s="610"/>
      <c r="B1305" s="333"/>
      <c r="C1305" s="536" t="s">
        <v>609</v>
      </c>
      <c r="D1305" s="536"/>
      <c r="E1305" s="542" t="s">
        <v>610</v>
      </c>
      <c r="F1305" s="541">
        <v>36000000</v>
      </c>
      <c r="G1305" s="535"/>
      <c r="H1305" s="536"/>
      <c r="I1305" s="536"/>
      <c r="J1305" s="536"/>
      <c r="K1305" s="536"/>
      <c r="L1305" s="536"/>
      <c r="M1305" s="536"/>
      <c r="N1305" s="536"/>
      <c r="O1305" s="536"/>
      <c r="P1305" s="536"/>
      <c r="Q1305" s="536"/>
      <c r="R1305" s="542"/>
      <c r="S1305" s="548"/>
      <c r="T1305" s="545"/>
      <c r="U1305" s="545"/>
      <c r="V1305" s="545"/>
      <c r="W1305" s="545"/>
      <c r="X1305" s="545"/>
      <c r="Y1305" s="545"/>
      <c r="Z1305" s="545"/>
      <c r="AA1305" s="545"/>
      <c r="AB1305" s="545"/>
      <c r="AC1305" s="545"/>
      <c r="AD1305" s="549"/>
      <c r="AE1305" s="550"/>
      <c r="AF1305" s="547"/>
      <c r="AG1305" s="547"/>
      <c r="AH1305" s="547"/>
      <c r="AI1305" s="547"/>
      <c r="AJ1305" s="547"/>
      <c r="AK1305" s="547"/>
      <c r="AL1305" s="547"/>
      <c r="AM1305" s="547"/>
      <c r="AN1305" s="547"/>
      <c r="AO1305" s="547"/>
      <c r="AP1305" s="549"/>
      <c r="AQ1305" s="550"/>
      <c r="AR1305" s="547"/>
      <c r="AS1305" s="547"/>
      <c r="AT1305" s="545"/>
      <c r="AU1305" s="536"/>
      <c r="AV1305" s="536"/>
      <c r="AW1305" s="536"/>
      <c r="AX1305" s="536"/>
      <c r="AY1305" s="536"/>
      <c r="AZ1305" s="536"/>
      <c r="BA1305" s="536"/>
      <c r="BB1305" s="537"/>
      <c r="BC1305" s="535"/>
      <c r="BD1305" s="536"/>
      <c r="BE1305" s="536"/>
      <c r="BF1305" s="536"/>
      <c r="BG1305" s="536"/>
      <c r="BH1305" s="536"/>
      <c r="BI1305" s="536"/>
      <c r="BJ1305" s="536"/>
      <c r="BK1305" s="536"/>
      <c r="BL1305" s="536"/>
      <c r="BM1305" s="536"/>
      <c r="BN1305" s="537"/>
      <c r="BO1305" s="535"/>
      <c r="BP1305" s="536"/>
      <c r="BQ1305" s="536"/>
      <c r="BR1305" s="536"/>
      <c r="BS1305" s="536"/>
      <c r="BT1305" s="536"/>
      <c r="BU1305" s="536"/>
      <c r="BV1305" s="536"/>
      <c r="BW1305" s="536"/>
      <c r="BX1305" s="536"/>
      <c r="BY1305" s="536"/>
      <c r="BZ1305" s="537"/>
      <c r="CA1305" s="535"/>
      <c r="CB1305" s="536"/>
      <c r="CC1305" s="536"/>
      <c r="CD1305" s="536"/>
      <c r="CE1305" s="536"/>
      <c r="CF1305" s="536"/>
      <c r="CG1305" s="536"/>
      <c r="CH1305" s="536"/>
      <c r="CI1305" s="536"/>
      <c r="CJ1305" s="536"/>
      <c r="CK1305" s="536"/>
      <c r="CL1305" s="537"/>
    </row>
    <row r="1306" spans="1:90" x14ac:dyDescent="0.3">
      <c r="A1306" s="610"/>
      <c r="B1306" s="333"/>
      <c r="C1306" s="538" t="s">
        <v>611</v>
      </c>
      <c r="D1306" s="536"/>
      <c r="E1306" s="542" t="s">
        <v>278</v>
      </c>
      <c r="F1306" s="541">
        <v>1500000</v>
      </c>
      <c r="G1306" s="535"/>
      <c r="H1306" s="536"/>
      <c r="I1306" s="536"/>
      <c r="J1306" s="536"/>
      <c r="K1306" s="536"/>
      <c r="L1306" s="536"/>
      <c r="M1306" s="536"/>
      <c r="N1306" s="536"/>
      <c r="O1306" s="536"/>
      <c r="P1306" s="536"/>
      <c r="Q1306" s="536"/>
      <c r="R1306" s="542"/>
      <c r="S1306" s="548"/>
      <c r="T1306" s="545"/>
      <c r="U1306" s="545"/>
      <c r="V1306" s="545"/>
      <c r="W1306" s="545"/>
      <c r="X1306" s="545"/>
      <c r="Y1306" s="545"/>
      <c r="Z1306" s="545"/>
      <c r="AA1306" s="545"/>
      <c r="AB1306" s="545"/>
      <c r="AC1306" s="545"/>
      <c r="AD1306" s="546"/>
      <c r="AE1306" s="539"/>
      <c r="AF1306" s="538"/>
      <c r="AG1306" s="538"/>
      <c r="AH1306" s="538"/>
      <c r="AI1306" s="538"/>
      <c r="AJ1306" s="538"/>
      <c r="AK1306" s="538"/>
      <c r="AL1306" s="538"/>
      <c r="AM1306" s="538"/>
      <c r="AN1306" s="538"/>
      <c r="AO1306" s="538"/>
      <c r="AP1306" s="542"/>
      <c r="AQ1306" s="535"/>
      <c r="AR1306" s="536"/>
      <c r="AS1306" s="547"/>
      <c r="AT1306" s="547"/>
      <c r="AU1306" s="547"/>
      <c r="AV1306" s="545"/>
      <c r="AW1306" s="536"/>
      <c r="AX1306" s="536"/>
      <c r="AY1306" s="536"/>
      <c r="AZ1306" s="536"/>
      <c r="BA1306" s="536"/>
      <c r="BB1306" s="537"/>
      <c r="BC1306" s="535"/>
      <c r="BD1306" s="536"/>
      <c r="BE1306" s="536"/>
      <c r="BF1306" s="536"/>
      <c r="BG1306" s="536"/>
      <c r="BH1306" s="536"/>
      <c r="BI1306" s="536"/>
      <c r="BJ1306" s="536"/>
      <c r="BK1306" s="536"/>
      <c r="BL1306" s="536"/>
      <c r="BM1306" s="536"/>
      <c r="BN1306" s="537"/>
      <c r="BO1306" s="535"/>
      <c r="BP1306" s="536"/>
      <c r="BQ1306" s="536"/>
      <c r="BR1306" s="536"/>
      <c r="BS1306" s="536"/>
      <c r="BT1306" s="536"/>
      <c r="BU1306" s="536"/>
      <c r="BV1306" s="536"/>
      <c r="BW1306" s="536"/>
      <c r="BX1306" s="536"/>
      <c r="BY1306" s="536"/>
      <c r="BZ1306" s="537"/>
      <c r="CA1306" s="535"/>
      <c r="CB1306" s="536"/>
      <c r="CC1306" s="536"/>
      <c r="CD1306" s="536"/>
      <c r="CE1306" s="536"/>
      <c r="CF1306" s="536"/>
      <c r="CG1306" s="536"/>
      <c r="CH1306" s="536"/>
      <c r="CI1306" s="536"/>
      <c r="CJ1306" s="536"/>
      <c r="CK1306" s="536"/>
      <c r="CL1306" s="537"/>
    </row>
    <row r="1307" spans="1:90" x14ac:dyDescent="0.3">
      <c r="A1307" s="610"/>
      <c r="B1307" s="333"/>
      <c r="C1307" s="538" t="s">
        <v>612</v>
      </c>
      <c r="D1307" s="536"/>
      <c r="E1307" s="542"/>
      <c r="F1307" s="541"/>
      <c r="G1307" s="535"/>
      <c r="H1307" s="536"/>
      <c r="I1307" s="536"/>
      <c r="J1307" s="536"/>
      <c r="K1307" s="536"/>
      <c r="L1307" s="536"/>
      <c r="M1307" s="536"/>
      <c r="N1307" s="536"/>
      <c r="O1307" s="536"/>
      <c r="P1307" s="536"/>
      <c r="Q1307" s="536"/>
      <c r="R1307" s="542"/>
      <c r="S1307" s="548"/>
      <c r="T1307" s="545"/>
      <c r="U1307" s="545"/>
      <c r="V1307" s="545"/>
      <c r="W1307" s="545"/>
      <c r="X1307" s="545"/>
      <c r="Y1307" s="545"/>
      <c r="Z1307" s="545"/>
      <c r="AA1307" s="545"/>
      <c r="AB1307" s="545"/>
      <c r="AC1307" s="545"/>
      <c r="AD1307" s="546"/>
      <c r="AE1307" s="548"/>
      <c r="AF1307" s="545"/>
      <c r="AG1307" s="545"/>
      <c r="AH1307" s="545"/>
      <c r="AI1307" s="545"/>
      <c r="AJ1307" s="545"/>
      <c r="AK1307" s="545"/>
      <c r="AL1307" s="545"/>
      <c r="AM1307" s="545"/>
      <c r="AN1307" s="545"/>
      <c r="AO1307" s="545"/>
      <c r="AP1307" s="546"/>
      <c r="AQ1307" s="548"/>
      <c r="AR1307" s="545"/>
      <c r="AS1307" s="545"/>
      <c r="AT1307" s="545"/>
      <c r="AU1307" s="536"/>
      <c r="AV1307" s="536"/>
      <c r="AW1307" s="536"/>
      <c r="AX1307" s="536"/>
      <c r="AY1307" s="536"/>
      <c r="AZ1307" s="536"/>
      <c r="BA1307" s="536"/>
      <c r="BB1307" s="537"/>
      <c r="BC1307" s="535"/>
      <c r="BD1307" s="536"/>
      <c r="BE1307" s="536"/>
      <c r="BF1307" s="536"/>
      <c r="BG1307" s="536"/>
      <c r="BH1307" s="536"/>
      <c r="BI1307" s="536"/>
      <c r="BJ1307" s="536"/>
      <c r="BK1307" s="536"/>
      <c r="BL1307" s="536"/>
      <c r="BM1307" s="536"/>
      <c r="BN1307" s="537"/>
      <c r="BO1307" s="535"/>
      <c r="BP1307" s="536"/>
      <c r="BQ1307" s="536"/>
      <c r="BR1307" s="536"/>
      <c r="BS1307" s="536"/>
      <c r="BT1307" s="536"/>
      <c r="BU1307" s="536"/>
      <c r="BV1307" s="536"/>
      <c r="BW1307" s="536"/>
      <c r="BX1307" s="536"/>
      <c r="BY1307" s="536"/>
      <c r="BZ1307" s="537"/>
      <c r="CA1307" s="535"/>
      <c r="CB1307" s="536"/>
      <c r="CC1307" s="536"/>
      <c r="CD1307" s="536"/>
      <c r="CE1307" s="536"/>
      <c r="CF1307" s="536"/>
      <c r="CG1307" s="536"/>
      <c r="CH1307" s="536"/>
      <c r="CI1307" s="536"/>
      <c r="CJ1307" s="536"/>
      <c r="CK1307" s="536"/>
      <c r="CL1307" s="537"/>
    </row>
    <row r="1308" spans="1:90" x14ac:dyDescent="0.3">
      <c r="A1308" s="610"/>
      <c r="B1308" s="333"/>
      <c r="C1308" s="536"/>
      <c r="D1308" s="536"/>
      <c r="E1308" s="542" t="s">
        <v>177</v>
      </c>
      <c r="F1308" s="541"/>
      <c r="G1308" s="535"/>
      <c r="H1308" s="536"/>
      <c r="I1308" s="536"/>
      <c r="J1308" s="536"/>
      <c r="K1308" s="536"/>
      <c r="L1308" s="536"/>
      <c r="M1308" s="536"/>
      <c r="N1308" s="536"/>
      <c r="O1308" s="536"/>
      <c r="P1308" s="536"/>
      <c r="Q1308" s="536"/>
      <c r="R1308" s="542"/>
      <c r="S1308" s="539"/>
      <c r="T1308" s="538"/>
      <c r="U1308" s="538"/>
      <c r="V1308" s="538"/>
      <c r="W1308" s="538"/>
      <c r="X1308" s="538"/>
      <c r="Y1308" s="538"/>
      <c r="Z1308" s="538"/>
      <c r="AA1308" s="538"/>
      <c r="AB1308" s="538"/>
      <c r="AC1308" s="538"/>
      <c r="AD1308" s="542"/>
      <c r="AE1308" s="548"/>
      <c r="AF1308" s="545"/>
      <c r="AG1308" s="545"/>
      <c r="AH1308" s="545"/>
      <c r="AI1308" s="545"/>
      <c r="AJ1308" s="545"/>
      <c r="AK1308" s="545"/>
      <c r="AL1308" s="545"/>
      <c r="AM1308" s="545"/>
      <c r="AN1308" s="545"/>
      <c r="AO1308" s="545"/>
      <c r="AP1308" s="546"/>
      <c r="AQ1308" s="548"/>
      <c r="AR1308" s="545"/>
      <c r="AS1308" s="545"/>
      <c r="AT1308" s="545"/>
      <c r="AU1308" s="536"/>
      <c r="AV1308" s="547"/>
      <c r="AW1308" s="536"/>
      <c r="AX1308" s="536"/>
      <c r="AY1308" s="536"/>
      <c r="AZ1308" s="536"/>
      <c r="BA1308" s="536"/>
      <c r="BB1308" s="537"/>
      <c r="BC1308" s="535"/>
      <c r="BD1308" s="536"/>
      <c r="BE1308" s="536"/>
      <c r="BF1308" s="536"/>
      <c r="BG1308" s="536"/>
      <c r="BH1308" s="536"/>
      <c r="BI1308" s="536"/>
      <c r="BJ1308" s="536"/>
      <c r="BK1308" s="536"/>
      <c r="BL1308" s="536"/>
      <c r="BM1308" s="536"/>
      <c r="BN1308" s="537"/>
      <c r="BO1308" s="535"/>
      <c r="BP1308" s="536"/>
      <c r="BQ1308" s="536"/>
      <c r="BR1308" s="536"/>
      <c r="BS1308" s="536"/>
      <c r="BT1308" s="536"/>
      <c r="BU1308" s="536"/>
      <c r="BV1308" s="536"/>
      <c r="BW1308" s="536"/>
      <c r="BX1308" s="536"/>
      <c r="BY1308" s="536"/>
      <c r="BZ1308" s="537"/>
      <c r="CA1308" s="535"/>
      <c r="CB1308" s="536"/>
      <c r="CC1308" s="536"/>
      <c r="CD1308" s="536"/>
      <c r="CE1308" s="536"/>
      <c r="CF1308" s="536"/>
      <c r="CG1308" s="536"/>
      <c r="CH1308" s="536"/>
      <c r="CI1308" s="536"/>
      <c r="CJ1308" s="536"/>
      <c r="CK1308" s="536"/>
      <c r="CL1308" s="537"/>
    </row>
    <row r="1309" spans="1:90" x14ac:dyDescent="0.3">
      <c r="A1309" s="610"/>
      <c r="B1309" s="333"/>
      <c r="C1309" s="536"/>
      <c r="D1309" s="536"/>
      <c r="E1309" s="542"/>
      <c r="F1309" s="541"/>
      <c r="G1309" s="535"/>
      <c r="H1309" s="536"/>
      <c r="I1309" s="536"/>
      <c r="J1309" s="536"/>
      <c r="K1309" s="536"/>
      <c r="L1309" s="536"/>
      <c r="M1309" s="536"/>
      <c r="N1309" s="536"/>
      <c r="O1309" s="536"/>
      <c r="P1309" s="536"/>
      <c r="Q1309" s="536"/>
      <c r="R1309" s="542"/>
      <c r="S1309" s="539"/>
      <c r="T1309" s="538"/>
      <c r="U1309" s="538"/>
      <c r="V1309" s="538"/>
      <c r="W1309" s="538"/>
      <c r="X1309" s="538"/>
      <c r="Y1309" s="538"/>
      <c r="Z1309" s="538"/>
      <c r="AA1309" s="538"/>
      <c r="AB1309" s="538"/>
      <c r="AC1309" s="538"/>
      <c r="AD1309" s="542"/>
      <c r="AE1309" s="548"/>
      <c r="AF1309" s="545"/>
      <c r="AG1309" s="545"/>
      <c r="AH1309" s="545"/>
      <c r="AI1309" s="545"/>
      <c r="AJ1309" s="545"/>
      <c r="AK1309" s="545"/>
      <c r="AL1309" s="545"/>
      <c r="AM1309" s="545"/>
      <c r="AN1309" s="545"/>
      <c r="AO1309" s="545"/>
      <c r="AP1309" s="546"/>
      <c r="AQ1309" s="548"/>
      <c r="AR1309" s="545"/>
      <c r="AS1309" s="545"/>
      <c r="AT1309" s="545"/>
      <c r="AU1309" s="536"/>
      <c r="AV1309" s="536"/>
      <c r="AW1309" s="536"/>
      <c r="AX1309" s="536"/>
      <c r="AY1309" s="536"/>
      <c r="AZ1309" s="536"/>
      <c r="BA1309" s="536"/>
      <c r="BB1309" s="537"/>
      <c r="BC1309" s="535"/>
      <c r="BD1309" s="536"/>
      <c r="BE1309" s="536"/>
      <c r="BF1309" s="536"/>
      <c r="BG1309" s="536"/>
      <c r="BH1309" s="536"/>
      <c r="BI1309" s="536"/>
      <c r="BJ1309" s="536"/>
      <c r="BK1309" s="536"/>
      <c r="BL1309" s="536"/>
      <c r="BM1309" s="536"/>
      <c r="BN1309" s="537"/>
      <c r="BO1309" s="535"/>
      <c r="BP1309" s="536"/>
      <c r="BQ1309" s="536"/>
      <c r="BR1309" s="536"/>
      <c r="BS1309" s="536"/>
      <c r="BT1309" s="536"/>
      <c r="BU1309" s="536"/>
      <c r="BV1309" s="536"/>
      <c r="BW1309" s="536"/>
      <c r="BX1309" s="536"/>
      <c r="BY1309" s="536"/>
      <c r="BZ1309" s="537"/>
      <c r="CA1309" s="535"/>
      <c r="CB1309" s="536"/>
      <c r="CC1309" s="536"/>
      <c r="CD1309" s="536"/>
      <c r="CE1309" s="536"/>
      <c r="CF1309" s="536"/>
      <c r="CG1309" s="536"/>
      <c r="CH1309" s="536"/>
      <c r="CI1309" s="536"/>
      <c r="CJ1309" s="536"/>
      <c r="CK1309" s="536"/>
      <c r="CL1309" s="537"/>
    </row>
    <row r="1310" spans="1:90" x14ac:dyDescent="0.3">
      <c r="A1310" s="610"/>
      <c r="B1310" s="333"/>
      <c r="C1310" s="536"/>
      <c r="D1310" s="536"/>
      <c r="E1310" s="542"/>
      <c r="F1310" s="541"/>
      <c r="G1310" s="535"/>
      <c r="H1310" s="536"/>
      <c r="I1310" s="536"/>
      <c r="J1310" s="536"/>
      <c r="K1310" s="536"/>
      <c r="L1310" s="536"/>
      <c r="M1310" s="536"/>
      <c r="N1310" s="536"/>
      <c r="O1310" s="536"/>
      <c r="P1310" s="536"/>
      <c r="Q1310" s="536"/>
      <c r="R1310" s="542"/>
      <c r="S1310" s="539"/>
      <c r="T1310" s="538"/>
      <c r="U1310" s="538"/>
      <c r="V1310" s="538"/>
      <c r="W1310" s="538"/>
      <c r="X1310" s="538"/>
      <c r="Y1310" s="538"/>
      <c r="Z1310" s="538"/>
      <c r="AA1310" s="538"/>
      <c r="AB1310" s="538"/>
      <c r="AC1310" s="538"/>
      <c r="AD1310" s="542"/>
      <c r="AE1310" s="548"/>
      <c r="AF1310" s="545"/>
      <c r="AG1310" s="545"/>
      <c r="AH1310" s="545"/>
      <c r="AI1310" s="545"/>
      <c r="AJ1310" s="545"/>
      <c r="AK1310" s="545"/>
      <c r="AL1310" s="545"/>
      <c r="AM1310" s="545"/>
      <c r="AN1310" s="545"/>
      <c r="AO1310" s="545"/>
      <c r="AP1310" s="546"/>
      <c r="AQ1310" s="548"/>
      <c r="AR1310" s="545"/>
      <c r="AS1310" s="545"/>
      <c r="AT1310" s="545"/>
      <c r="AU1310" s="536"/>
      <c r="AV1310" s="536"/>
      <c r="AW1310" s="536"/>
      <c r="AX1310" s="536"/>
      <c r="AY1310" s="536"/>
      <c r="AZ1310" s="536"/>
      <c r="BA1310" s="536"/>
      <c r="BB1310" s="537"/>
      <c r="BC1310" s="535"/>
      <c r="BD1310" s="536"/>
      <c r="BE1310" s="536"/>
      <c r="BF1310" s="536"/>
      <c r="BG1310" s="536"/>
      <c r="BH1310" s="536"/>
      <c r="BI1310" s="536"/>
      <c r="BJ1310" s="536"/>
      <c r="BK1310" s="536"/>
      <c r="BL1310" s="536"/>
      <c r="BM1310" s="536"/>
      <c r="BN1310" s="537"/>
      <c r="BO1310" s="535"/>
      <c r="BP1310" s="536"/>
      <c r="BQ1310" s="536"/>
      <c r="BR1310" s="536"/>
      <c r="BS1310" s="536"/>
      <c r="BT1310" s="536"/>
      <c r="BU1310" s="536"/>
      <c r="BV1310" s="536"/>
      <c r="BW1310" s="536"/>
      <c r="BX1310" s="536"/>
      <c r="BY1310" s="536"/>
      <c r="BZ1310" s="537"/>
      <c r="CA1310" s="535"/>
      <c r="CB1310" s="536"/>
      <c r="CC1310" s="536"/>
      <c r="CD1310" s="536"/>
      <c r="CE1310" s="536"/>
      <c r="CF1310" s="536"/>
      <c r="CG1310" s="536"/>
      <c r="CH1310" s="536"/>
      <c r="CI1310" s="536"/>
      <c r="CJ1310" s="536"/>
      <c r="CK1310" s="536"/>
      <c r="CL1310" s="537"/>
    </row>
    <row r="1311" spans="1:90" x14ac:dyDescent="0.3">
      <c r="A1311" s="610"/>
      <c r="B1311" s="333"/>
      <c r="C1311" s="536"/>
      <c r="D1311" s="536"/>
      <c r="E1311" s="542"/>
      <c r="F1311" s="541"/>
      <c r="G1311" s="535"/>
      <c r="H1311" s="536"/>
      <c r="I1311" s="536"/>
      <c r="J1311" s="536"/>
      <c r="K1311" s="536"/>
      <c r="L1311" s="536"/>
      <c r="M1311" s="536"/>
      <c r="N1311" s="536"/>
      <c r="O1311" s="536"/>
      <c r="P1311" s="536"/>
      <c r="Q1311" s="536"/>
      <c r="R1311" s="537"/>
      <c r="S1311" s="535"/>
      <c r="T1311" s="536"/>
      <c r="U1311" s="536"/>
      <c r="V1311" s="536"/>
      <c r="W1311" s="536"/>
      <c r="X1311" s="538"/>
      <c r="Y1311" s="538"/>
      <c r="Z1311" s="538"/>
      <c r="AA1311" s="538"/>
      <c r="AB1311" s="538"/>
      <c r="AC1311" s="538"/>
      <c r="AD1311" s="542"/>
      <c r="AE1311" s="548"/>
      <c r="AF1311" s="545"/>
      <c r="AG1311" s="545"/>
      <c r="AH1311" s="545"/>
      <c r="AI1311" s="545"/>
      <c r="AJ1311" s="545"/>
      <c r="AK1311" s="545"/>
      <c r="AL1311" s="545"/>
      <c r="AM1311" s="545"/>
      <c r="AN1311" s="545"/>
      <c r="AO1311" s="545"/>
      <c r="AP1311" s="546"/>
      <c r="AQ1311" s="548"/>
      <c r="AR1311" s="545"/>
      <c r="AS1311" s="545"/>
      <c r="AT1311" s="545"/>
      <c r="AU1311" s="536"/>
      <c r="AV1311" s="536"/>
      <c r="AW1311" s="536"/>
      <c r="AX1311" s="536"/>
      <c r="AY1311" s="536"/>
      <c r="AZ1311" s="536"/>
      <c r="BA1311" s="536"/>
      <c r="BB1311" s="537"/>
      <c r="BC1311" s="535"/>
      <c r="BD1311" s="536"/>
      <c r="BE1311" s="536"/>
      <c r="BF1311" s="536"/>
      <c r="BG1311" s="536"/>
      <c r="BH1311" s="536"/>
      <c r="BI1311" s="536"/>
      <c r="BJ1311" s="536"/>
      <c r="BK1311" s="536"/>
      <c r="BL1311" s="536"/>
      <c r="BM1311" s="536"/>
      <c r="BN1311" s="537"/>
      <c r="BO1311" s="535"/>
      <c r="BP1311" s="536"/>
      <c r="BQ1311" s="536"/>
      <c r="BR1311" s="536"/>
      <c r="BS1311" s="536"/>
      <c r="BT1311" s="536"/>
      <c r="BU1311" s="536"/>
      <c r="BV1311" s="536"/>
      <c r="BW1311" s="536"/>
      <c r="BX1311" s="536"/>
      <c r="BY1311" s="536"/>
      <c r="BZ1311" s="537"/>
      <c r="CA1311" s="535"/>
      <c r="CB1311" s="536"/>
      <c r="CC1311" s="536"/>
      <c r="CD1311" s="536"/>
      <c r="CE1311" s="536"/>
      <c r="CF1311" s="536"/>
      <c r="CG1311" s="536"/>
      <c r="CH1311" s="536"/>
      <c r="CI1311" s="536"/>
      <c r="CJ1311" s="536"/>
      <c r="CK1311" s="536"/>
      <c r="CL1311" s="537"/>
    </row>
    <row r="1312" spans="1:90" ht="15" thickBot="1" x14ac:dyDescent="0.35">
      <c r="A1312" s="611"/>
      <c r="B1312" s="307"/>
      <c r="C1312" s="533"/>
      <c r="D1312" s="533"/>
      <c r="E1312" s="544" t="s">
        <v>160</v>
      </c>
      <c r="F1312" s="543">
        <v>43000000</v>
      </c>
      <c r="G1312" s="532"/>
      <c r="H1312" s="533"/>
      <c r="I1312" s="533"/>
      <c r="J1312" s="533"/>
      <c r="K1312" s="533"/>
      <c r="L1312" s="533"/>
      <c r="M1312" s="533"/>
      <c r="N1312" s="533"/>
      <c r="O1312" s="533"/>
      <c r="P1312" s="533"/>
      <c r="Q1312" s="533"/>
      <c r="R1312" s="534"/>
      <c r="S1312" s="532"/>
      <c r="T1312" s="533"/>
      <c r="U1312" s="533"/>
      <c r="V1312" s="533"/>
      <c r="W1312" s="533"/>
      <c r="X1312" s="533"/>
      <c r="Y1312" s="533"/>
      <c r="Z1312" s="533"/>
      <c r="AA1312" s="533"/>
      <c r="AB1312" s="533"/>
      <c r="AC1312" s="533"/>
      <c r="AD1312" s="534"/>
      <c r="AE1312" s="532"/>
      <c r="AF1312" s="533"/>
      <c r="AG1312" s="533"/>
      <c r="AH1312" s="533"/>
      <c r="AI1312" s="533"/>
      <c r="AJ1312" s="533"/>
      <c r="AK1312" s="533"/>
      <c r="AL1312" s="533"/>
      <c r="AM1312" s="533"/>
      <c r="AN1312" s="533"/>
      <c r="AO1312" s="533"/>
      <c r="AP1312" s="534"/>
      <c r="AQ1312" s="532"/>
      <c r="AR1312" s="533"/>
      <c r="AS1312" s="533"/>
      <c r="AT1312" s="533"/>
      <c r="AU1312" s="533"/>
      <c r="AV1312" s="533"/>
      <c r="AW1312" s="533"/>
      <c r="AX1312" s="533"/>
      <c r="AY1312" s="533"/>
      <c r="AZ1312" s="533"/>
      <c r="BA1312" s="533"/>
      <c r="BB1312" s="534"/>
      <c r="BC1312" s="532"/>
      <c r="BD1312" s="533"/>
      <c r="BE1312" s="533"/>
      <c r="BF1312" s="533"/>
      <c r="BG1312" s="533"/>
      <c r="BH1312" s="533"/>
      <c r="BI1312" s="533"/>
      <c r="BJ1312" s="533"/>
      <c r="BK1312" s="533"/>
      <c r="BL1312" s="533"/>
      <c r="BM1312" s="533"/>
      <c r="BN1312" s="534"/>
      <c r="BO1312" s="532"/>
      <c r="BP1312" s="533"/>
      <c r="BQ1312" s="533"/>
      <c r="BR1312" s="533"/>
      <c r="BS1312" s="533"/>
      <c r="BT1312" s="533"/>
      <c r="BU1312" s="533"/>
      <c r="BV1312" s="533"/>
      <c r="BW1312" s="533"/>
      <c r="BX1312" s="533"/>
      <c r="BY1312" s="533"/>
      <c r="BZ1312" s="534"/>
      <c r="CA1312" s="532"/>
      <c r="CB1312" s="533"/>
      <c r="CC1312" s="533"/>
      <c r="CD1312" s="533"/>
      <c r="CE1312" s="533"/>
      <c r="CF1312" s="533"/>
      <c r="CG1312" s="533"/>
      <c r="CH1312" s="533"/>
      <c r="CI1312" s="533"/>
      <c r="CJ1312" s="533"/>
      <c r="CK1312" s="533"/>
      <c r="CL1312" s="534"/>
    </row>
    <row r="1313" spans="2:90" x14ac:dyDescent="0.3">
      <c r="B1313" s="551"/>
      <c r="C1313" s="552"/>
      <c r="D1313" s="551"/>
      <c r="E1313" s="551"/>
      <c r="F1313" s="553" t="s">
        <v>153</v>
      </c>
      <c r="G1313" s="593">
        <v>2021</v>
      </c>
      <c r="H1313" s="594"/>
      <c r="I1313" s="594"/>
      <c r="J1313" s="594"/>
      <c r="K1313" s="594"/>
      <c r="L1313" s="594"/>
      <c r="M1313" s="594"/>
      <c r="N1313" s="594"/>
      <c r="O1313" s="594"/>
      <c r="P1313" s="594"/>
      <c r="Q1313" s="594"/>
      <c r="R1313" s="595"/>
      <c r="S1313" s="593">
        <v>2022</v>
      </c>
      <c r="T1313" s="594"/>
      <c r="U1313" s="594"/>
      <c r="V1313" s="594"/>
      <c r="W1313" s="594"/>
      <c r="X1313" s="594"/>
      <c r="Y1313" s="594"/>
      <c r="Z1313" s="594"/>
      <c r="AA1313" s="594"/>
      <c r="AB1313" s="594"/>
      <c r="AC1313" s="594"/>
      <c r="AD1313" s="595"/>
      <c r="AE1313" s="593">
        <v>2023</v>
      </c>
      <c r="AF1313" s="594"/>
      <c r="AG1313" s="594"/>
      <c r="AH1313" s="594"/>
      <c r="AI1313" s="594"/>
      <c r="AJ1313" s="594"/>
      <c r="AK1313" s="594"/>
      <c r="AL1313" s="594"/>
      <c r="AM1313" s="594"/>
      <c r="AN1313" s="594"/>
      <c r="AO1313" s="594"/>
      <c r="AP1313" s="595"/>
      <c r="AQ1313" s="593">
        <v>2024</v>
      </c>
      <c r="AR1313" s="594"/>
      <c r="AS1313" s="594"/>
      <c r="AT1313" s="594"/>
      <c r="AU1313" s="594"/>
      <c r="AV1313" s="594"/>
      <c r="AW1313" s="594"/>
      <c r="AX1313" s="594"/>
      <c r="AY1313" s="594"/>
      <c r="AZ1313" s="594"/>
      <c r="BA1313" s="594"/>
      <c r="BB1313" s="595"/>
      <c r="BC1313" s="593">
        <v>2025</v>
      </c>
      <c r="BD1313" s="594"/>
      <c r="BE1313" s="594"/>
      <c r="BF1313" s="594"/>
      <c r="BG1313" s="594"/>
      <c r="BH1313" s="594"/>
      <c r="BI1313" s="594"/>
      <c r="BJ1313" s="594"/>
      <c r="BK1313" s="594"/>
      <c r="BL1313" s="594"/>
      <c r="BM1313" s="594"/>
      <c r="BN1313" s="595"/>
      <c r="BO1313" s="593">
        <v>2026</v>
      </c>
      <c r="BP1313" s="594"/>
      <c r="BQ1313" s="594"/>
      <c r="BR1313" s="594"/>
      <c r="BS1313" s="594"/>
      <c r="BT1313" s="594"/>
      <c r="BU1313" s="594"/>
      <c r="BV1313" s="594"/>
      <c r="BW1313" s="594"/>
      <c r="BX1313" s="594"/>
      <c r="BY1313" s="594"/>
      <c r="BZ1313" s="595"/>
      <c r="CA1313" s="593">
        <v>2027</v>
      </c>
      <c r="CB1313" s="594"/>
      <c r="CC1313" s="594"/>
      <c r="CD1313" s="594"/>
      <c r="CE1313" s="594"/>
      <c r="CF1313" s="594"/>
      <c r="CG1313" s="594"/>
      <c r="CH1313" s="594"/>
      <c r="CI1313" s="594"/>
      <c r="CJ1313" s="594"/>
      <c r="CK1313" s="594"/>
      <c r="CL1313" s="595"/>
    </row>
    <row r="1314" spans="2:90" ht="15" thickBot="1" x14ac:dyDescent="0.35">
      <c r="B1314" s="551" t="s">
        <v>155</v>
      </c>
      <c r="C1314" s="551" t="s">
        <v>154</v>
      </c>
      <c r="D1314" s="551"/>
      <c r="E1314" s="551"/>
      <c r="F1314" s="554"/>
      <c r="G1314" s="555">
        <v>1</v>
      </c>
      <c r="H1314" s="556">
        <v>2</v>
      </c>
      <c r="I1314" s="556">
        <v>3</v>
      </c>
      <c r="J1314" s="556">
        <v>4</v>
      </c>
      <c r="K1314" s="556">
        <v>5</v>
      </c>
      <c r="L1314" s="556">
        <v>6</v>
      </c>
      <c r="M1314" s="556">
        <v>7</v>
      </c>
      <c r="N1314" s="556">
        <v>8</v>
      </c>
      <c r="O1314" s="556">
        <v>9</v>
      </c>
      <c r="P1314" s="556">
        <v>10</v>
      </c>
      <c r="Q1314" s="556">
        <v>11</v>
      </c>
      <c r="R1314" s="557">
        <v>12</v>
      </c>
      <c r="S1314" s="555">
        <v>1</v>
      </c>
      <c r="T1314" s="556">
        <v>2</v>
      </c>
      <c r="U1314" s="556">
        <v>3</v>
      </c>
      <c r="V1314" s="556">
        <v>4</v>
      </c>
      <c r="W1314" s="556">
        <v>5</v>
      </c>
      <c r="X1314" s="556">
        <v>6</v>
      </c>
      <c r="Y1314" s="556">
        <v>7</v>
      </c>
      <c r="Z1314" s="556">
        <v>8</v>
      </c>
      <c r="AA1314" s="556">
        <v>9</v>
      </c>
      <c r="AB1314" s="556">
        <v>10</v>
      </c>
      <c r="AC1314" s="556">
        <v>11</v>
      </c>
      <c r="AD1314" s="557">
        <v>12</v>
      </c>
      <c r="AE1314" s="555">
        <v>1</v>
      </c>
      <c r="AF1314" s="556">
        <v>2</v>
      </c>
      <c r="AG1314" s="556">
        <v>3</v>
      </c>
      <c r="AH1314" s="556">
        <v>4</v>
      </c>
      <c r="AI1314" s="556">
        <v>5</v>
      </c>
      <c r="AJ1314" s="556">
        <v>6</v>
      </c>
      <c r="AK1314" s="556">
        <v>7</v>
      </c>
      <c r="AL1314" s="556">
        <v>8</v>
      </c>
      <c r="AM1314" s="556">
        <v>9</v>
      </c>
      <c r="AN1314" s="556">
        <v>10</v>
      </c>
      <c r="AO1314" s="556">
        <v>11</v>
      </c>
      <c r="AP1314" s="557">
        <v>12</v>
      </c>
      <c r="AQ1314" s="555">
        <v>1</v>
      </c>
      <c r="AR1314" s="556">
        <v>2</v>
      </c>
      <c r="AS1314" s="556">
        <v>3</v>
      </c>
      <c r="AT1314" s="556">
        <v>4</v>
      </c>
      <c r="AU1314" s="556">
        <v>5</v>
      </c>
      <c r="AV1314" s="556">
        <v>6</v>
      </c>
      <c r="AW1314" s="556">
        <v>7</v>
      </c>
      <c r="AX1314" s="556">
        <v>8</v>
      </c>
      <c r="AY1314" s="556">
        <v>9</v>
      </c>
      <c r="AZ1314" s="556">
        <v>10</v>
      </c>
      <c r="BA1314" s="556">
        <v>11</v>
      </c>
      <c r="BB1314" s="557">
        <v>12</v>
      </c>
      <c r="BC1314" s="555">
        <v>1</v>
      </c>
      <c r="BD1314" s="556">
        <v>2</v>
      </c>
      <c r="BE1314" s="556">
        <v>3</v>
      </c>
      <c r="BF1314" s="556">
        <v>4</v>
      </c>
      <c r="BG1314" s="556">
        <v>5</v>
      </c>
      <c r="BH1314" s="556">
        <v>6</v>
      </c>
      <c r="BI1314" s="556">
        <v>7</v>
      </c>
      <c r="BJ1314" s="556">
        <v>8</v>
      </c>
      <c r="BK1314" s="556">
        <v>9</v>
      </c>
      <c r="BL1314" s="556">
        <v>10</v>
      </c>
      <c r="BM1314" s="556">
        <v>11</v>
      </c>
      <c r="BN1314" s="557">
        <v>12</v>
      </c>
      <c r="BO1314" s="555">
        <v>1</v>
      </c>
      <c r="BP1314" s="556">
        <v>2</v>
      </c>
      <c r="BQ1314" s="556">
        <v>3</v>
      </c>
      <c r="BR1314" s="556">
        <v>4</v>
      </c>
      <c r="BS1314" s="556">
        <v>5</v>
      </c>
      <c r="BT1314" s="556">
        <v>6</v>
      </c>
      <c r="BU1314" s="556">
        <v>7</v>
      </c>
      <c r="BV1314" s="556">
        <v>8</v>
      </c>
      <c r="BW1314" s="556">
        <v>9</v>
      </c>
      <c r="BX1314" s="556">
        <v>10</v>
      </c>
      <c r="BY1314" s="556">
        <v>11</v>
      </c>
      <c r="BZ1314" s="557">
        <v>12</v>
      </c>
      <c r="CA1314" s="555">
        <v>1</v>
      </c>
      <c r="CB1314" s="556">
        <v>2</v>
      </c>
      <c r="CC1314" s="556">
        <v>3</v>
      </c>
      <c r="CD1314" s="556">
        <v>4</v>
      </c>
      <c r="CE1314" s="556">
        <v>5</v>
      </c>
      <c r="CF1314" s="556">
        <v>6</v>
      </c>
      <c r="CG1314" s="556">
        <v>7</v>
      </c>
      <c r="CH1314" s="556">
        <v>8</v>
      </c>
      <c r="CI1314" s="556">
        <v>9</v>
      </c>
      <c r="CJ1314" s="556">
        <v>10</v>
      </c>
      <c r="CK1314" s="556">
        <v>11</v>
      </c>
      <c r="CL1314" s="557">
        <v>12</v>
      </c>
    </row>
    <row r="1315" spans="2:90" x14ac:dyDescent="0.3">
      <c r="B1315" s="588"/>
      <c r="C1315" s="558" t="s">
        <v>613</v>
      </c>
      <c r="D1315" s="558" t="s">
        <v>112</v>
      </c>
      <c r="E1315" s="558"/>
      <c r="F1315" s="553"/>
      <c r="G1315" s="559"/>
      <c r="H1315" s="558"/>
      <c r="I1315" s="558"/>
      <c r="J1315" s="558"/>
      <c r="K1315" s="558"/>
      <c r="L1315" s="558"/>
      <c r="M1315" s="558"/>
      <c r="N1315" s="558"/>
      <c r="O1315" s="558"/>
      <c r="P1315" s="558"/>
      <c r="Q1315" s="558"/>
      <c r="R1315" s="560"/>
      <c r="S1315" s="559"/>
      <c r="T1315" s="558"/>
      <c r="U1315" s="558"/>
      <c r="V1315" s="558"/>
      <c r="W1315" s="558"/>
      <c r="X1315" s="558"/>
      <c r="Y1315" s="558"/>
      <c r="Z1315" s="558"/>
      <c r="AA1315" s="558"/>
      <c r="AB1315" s="558"/>
      <c r="AC1315" s="558"/>
      <c r="AD1315" s="560"/>
      <c r="AE1315" s="559"/>
      <c r="AF1315" s="558"/>
      <c r="AG1315" s="558"/>
      <c r="AH1315" s="558"/>
      <c r="AI1315" s="558"/>
      <c r="AJ1315" s="558"/>
      <c r="AK1315" s="558"/>
      <c r="AL1315" s="558"/>
      <c r="AM1315" s="558"/>
      <c r="AN1315" s="558"/>
      <c r="AO1315" s="558"/>
      <c r="AP1315" s="560"/>
      <c r="AQ1315" s="559"/>
      <c r="AR1315" s="558"/>
      <c r="AS1315" s="558"/>
      <c r="AT1315" s="558"/>
      <c r="AU1315" s="558"/>
      <c r="AV1315" s="558"/>
      <c r="AW1315" s="558"/>
      <c r="AX1315" s="558"/>
      <c r="AY1315" s="558"/>
      <c r="AZ1315" s="558"/>
      <c r="BA1315" s="558"/>
      <c r="BB1315" s="560"/>
      <c r="BC1315" s="559"/>
      <c r="BD1315" s="558"/>
      <c r="BE1315" s="558"/>
      <c r="BF1315" s="558"/>
      <c r="BG1315" s="558"/>
      <c r="BH1315" s="558"/>
      <c r="BI1315" s="558"/>
      <c r="BJ1315" s="558"/>
      <c r="BK1315" s="558"/>
      <c r="BL1315" s="558"/>
      <c r="BM1315" s="558"/>
      <c r="BN1315" s="560"/>
      <c r="BO1315" s="559"/>
      <c r="BP1315" s="558"/>
      <c r="BQ1315" s="558"/>
      <c r="BR1315" s="558"/>
      <c r="BS1315" s="558"/>
      <c r="BT1315" s="558"/>
      <c r="BU1315" s="558"/>
      <c r="BV1315" s="558"/>
      <c r="BW1315" s="558"/>
      <c r="BX1315" s="558"/>
      <c r="BY1315" s="558"/>
      <c r="BZ1315" s="560"/>
      <c r="CA1315" s="559"/>
      <c r="CB1315" s="558"/>
      <c r="CC1315" s="558"/>
      <c r="CD1315" s="558"/>
      <c r="CE1315" s="558"/>
      <c r="CF1315" s="558"/>
      <c r="CG1315" s="558"/>
      <c r="CH1315" s="558"/>
      <c r="CI1315" s="558"/>
      <c r="CJ1315" s="558"/>
      <c r="CK1315" s="558"/>
      <c r="CL1315" s="560"/>
    </row>
    <row r="1316" spans="2:90" x14ac:dyDescent="0.3">
      <c r="B1316" s="589"/>
      <c r="C1316" s="556" t="s">
        <v>614</v>
      </c>
      <c r="D1316" s="556"/>
      <c r="E1316" s="556" t="s">
        <v>484</v>
      </c>
      <c r="F1316" s="561">
        <v>150000</v>
      </c>
      <c r="G1316" s="555"/>
      <c r="H1316" s="556"/>
      <c r="I1316" s="556"/>
      <c r="J1316" s="556"/>
      <c r="K1316" s="556"/>
      <c r="L1316" s="562"/>
      <c r="M1316" s="562"/>
      <c r="N1316" s="562"/>
      <c r="O1316" s="562"/>
      <c r="P1316" s="565"/>
      <c r="Q1316" s="565"/>
      <c r="R1316" s="566"/>
      <c r="S1316" s="564"/>
      <c r="T1316" s="562"/>
      <c r="U1316" s="551"/>
      <c r="V1316" s="551"/>
      <c r="W1316" s="551"/>
      <c r="X1316" s="551"/>
      <c r="Y1316" s="551"/>
      <c r="Z1316" s="551"/>
      <c r="AA1316" s="551"/>
      <c r="AB1316" s="551"/>
      <c r="AC1316" s="551"/>
      <c r="AD1316" s="557"/>
      <c r="AE1316" s="551"/>
      <c r="AF1316" s="551"/>
      <c r="AG1316" s="562"/>
      <c r="AH1316" s="562"/>
      <c r="AI1316" s="562"/>
      <c r="AJ1316" s="562"/>
      <c r="AK1316" s="562"/>
      <c r="AL1316" s="562"/>
      <c r="AM1316" s="562"/>
      <c r="AN1316" s="562"/>
      <c r="AO1316" s="562"/>
      <c r="AP1316" s="563"/>
      <c r="AQ1316" s="564"/>
      <c r="AR1316" s="562"/>
      <c r="AS1316" s="562"/>
      <c r="AT1316" s="562"/>
      <c r="AU1316" s="562"/>
      <c r="AV1316" s="562"/>
      <c r="AW1316" s="562"/>
      <c r="AX1316" s="562"/>
      <c r="AY1316" s="562"/>
      <c r="AZ1316" s="562"/>
      <c r="BA1316" s="562"/>
      <c r="BB1316" s="563"/>
      <c r="BC1316" s="564"/>
      <c r="BD1316" s="556"/>
      <c r="BE1316" s="556"/>
      <c r="BF1316" s="556"/>
      <c r="BG1316" s="556"/>
      <c r="BH1316" s="556"/>
      <c r="BI1316" s="556"/>
      <c r="BJ1316" s="556"/>
      <c r="BK1316" s="556"/>
      <c r="BL1316" s="556"/>
      <c r="BM1316" s="556"/>
      <c r="BN1316" s="557"/>
      <c r="BO1316" s="555"/>
      <c r="BP1316" s="556"/>
      <c r="BQ1316" s="556"/>
      <c r="BR1316" s="556"/>
      <c r="BS1316" s="556"/>
      <c r="BT1316" s="556"/>
      <c r="BU1316" s="556"/>
      <c r="BV1316" s="556"/>
      <c r="BW1316" s="556"/>
      <c r="BX1316" s="556"/>
      <c r="BY1316" s="556"/>
      <c r="BZ1316" s="557"/>
      <c r="CA1316" s="555"/>
      <c r="CB1316" s="556"/>
      <c r="CC1316" s="556"/>
      <c r="CD1316" s="556"/>
      <c r="CE1316" s="556"/>
      <c r="CF1316" s="556"/>
      <c r="CG1316" s="556"/>
      <c r="CH1316" s="556"/>
      <c r="CI1316" s="556"/>
      <c r="CJ1316" s="556"/>
      <c r="CK1316" s="556"/>
      <c r="CL1316" s="557"/>
    </row>
    <row r="1317" spans="2:90" x14ac:dyDescent="0.3">
      <c r="B1317" s="589"/>
      <c r="C1317" s="562" t="s">
        <v>615</v>
      </c>
      <c r="D1317" s="556"/>
      <c r="E1317" s="556" t="s">
        <v>179</v>
      </c>
      <c r="F1317" s="561">
        <v>60000</v>
      </c>
      <c r="G1317" s="555"/>
      <c r="H1317" s="556"/>
      <c r="I1317" s="556"/>
      <c r="J1317" s="556"/>
      <c r="K1317" s="556"/>
      <c r="L1317" s="562"/>
      <c r="M1317" s="562"/>
      <c r="N1317" s="562"/>
      <c r="O1317" s="562"/>
      <c r="P1317" s="562"/>
      <c r="Q1317" s="562"/>
      <c r="R1317" s="563"/>
      <c r="S1317" s="567"/>
      <c r="T1317" s="565"/>
      <c r="U1317" s="578"/>
      <c r="V1317" s="578"/>
      <c r="W1317" s="551"/>
      <c r="X1317" s="551"/>
      <c r="Y1317" s="551"/>
      <c r="Z1317" s="551"/>
      <c r="AA1317" s="551"/>
      <c r="AB1317" s="551"/>
      <c r="AC1317" s="551"/>
      <c r="AD1317" s="557"/>
      <c r="AE1317" s="551"/>
      <c r="AF1317" s="551"/>
      <c r="AG1317" s="562"/>
      <c r="AH1317" s="562"/>
      <c r="AI1317" s="562"/>
      <c r="AJ1317" s="562"/>
      <c r="AK1317" s="562"/>
      <c r="AL1317" s="562"/>
      <c r="AM1317" s="562"/>
      <c r="AN1317" s="562"/>
      <c r="AO1317" s="562"/>
      <c r="AP1317" s="563"/>
      <c r="AQ1317" s="564"/>
      <c r="AR1317" s="562"/>
      <c r="AS1317" s="562"/>
      <c r="AT1317" s="562"/>
      <c r="AU1317" s="562"/>
      <c r="AV1317" s="562"/>
      <c r="AW1317" s="562"/>
      <c r="AX1317" s="562"/>
      <c r="AY1317" s="562"/>
      <c r="AZ1317" s="562"/>
      <c r="BA1317" s="562"/>
      <c r="BB1317" s="563"/>
      <c r="BC1317" s="564"/>
      <c r="BD1317" s="556"/>
      <c r="BE1317" s="556"/>
      <c r="BF1317" s="556"/>
      <c r="BG1317" s="556"/>
      <c r="BH1317" s="556"/>
      <c r="BI1317" s="556"/>
      <c r="BJ1317" s="556"/>
      <c r="BK1317" s="556"/>
      <c r="BL1317" s="556"/>
      <c r="BM1317" s="556"/>
      <c r="BN1317" s="557"/>
      <c r="BO1317" s="555"/>
      <c r="BP1317" s="556"/>
      <c r="BQ1317" s="556"/>
      <c r="BR1317" s="556"/>
      <c r="BS1317" s="556"/>
      <c r="BT1317" s="556"/>
      <c r="BU1317" s="556"/>
      <c r="BV1317" s="556"/>
      <c r="BW1317" s="556"/>
      <c r="BX1317" s="556"/>
      <c r="BY1317" s="556"/>
      <c r="BZ1317" s="557"/>
      <c r="CA1317" s="555"/>
      <c r="CB1317" s="556"/>
      <c r="CC1317" s="556"/>
      <c r="CD1317" s="556"/>
      <c r="CE1317" s="556"/>
      <c r="CF1317" s="556"/>
      <c r="CG1317" s="556"/>
      <c r="CH1317" s="556"/>
      <c r="CI1317" s="556"/>
      <c r="CJ1317" s="556"/>
      <c r="CK1317" s="556"/>
      <c r="CL1317" s="557"/>
    </row>
    <row r="1318" spans="2:90" x14ac:dyDescent="0.3">
      <c r="B1318" s="589"/>
      <c r="C1318" s="556"/>
      <c r="D1318" s="556"/>
      <c r="E1318" s="562" t="s">
        <v>170</v>
      </c>
      <c r="F1318" s="554"/>
      <c r="G1318" s="555"/>
      <c r="H1318" s="556"/>
      <c r="I1318" s="556"/>
      <c r="J1318" s="556"/>
      <c r="K1318" s="556"/>
      <c r="L1318" s="562"/>
      <c r="M1318" s="562"/>
      <c r="N1318" s="562"/>
      <c r="O1318" s="562"/>
      <c r="P1318" s="562"/>
      <c r="Q1318" s="562"/>
      <c r="R1318" s="563"/>
      <c r="S1318" s="564"/>
      <c r="T1318" s="562"/>
      <c r="U1318" s="551"/>
      <c r="V1318" s="551"/>
      <c r="W1318" s="551"/>
      <c r="X1318" s="551"/>
      <c r="Y1318" s="551"/>
      <c r="Z1318" s="551"/>
      <c r="AA1318" s="551"/>
      <c r="AB1318" s="551"/>
      <c r="AC1318" s="551"/>
      <c r="AD1318" s="557"/>
      <c r="AE1318" s="551"/>
      <c r="AF1318" s="551"/>
      <c r="AG1318" s="562"/>
      <c r="AH1318" s="562"/>
      <c r="AI1318" s="562"/>
      <c r="AJ1318" s="562"/>
      <c r="AK1318" s="562"/>
      <c r="AL1318" s="562"/>
      <c r="AM1318" s="562"/>
      <c r="AN1318" s="562"/>
      <c r="AO1318" s="562"/>
      <c r="AP1318" s="563"/>
      <c r="AQ1318" s="564"/>
      <c r="AR1318" s="562"/>
      <c r="AS1318" s="562"/>
      <c r="AT1318" s="562"/>
      <c r="AU1318" s="562"/>
      <c r="AV1318" s="562"/>
      <c r="AW1318" s="562"/>
      <c r="AX1318" s="562"/>
      <c r="AY1318" s="562"/>
      <c r="AZ1318" s="562"/>
      <c r="BA1318" s="562"/>
      <c r="BB1318" s="563"/>
      <c r="BC1318" s="564"/>
      <c r="BD1318" s="556"/>
      <c r="BE1318" s="556"/>
      <c r="BF1318" s="556"/>
      <c r="BG1318" s="556"/>
      <c r="BH1318" s="556"/>
      <c r="BI1318" s="556"/>
      <c r="BJ1318" s="556"/>
      <c r="BK1318" s="556"/>
      <c r="BL1318" s="556"/>
      <c r="BM1318" s="556"/>
      <c r="BN1318" s="557"/>
      <c r="BO1318" s="555"/>
      <c r="BP1318" s="556"/>
      <c r="BQ1318" s="556"/>
      <c r="BR1318" s="556"/>
      <c r="BS1318" s="556"/>
      <c r="BT1318" s="556"/>
      <c r="BU1318" s="556"/>
      <c r="BV1318" s="556"/>
      <c r="BW1318" s="556"/>
      <c r="BX1318" s="556"/>
      <c r="BY1318" s="556"/>
      <c r="BZ1318" s="557"/>
      <c r="CA1318" s="555"/>
      <c r="CB1318" s="556"/>
      <c r="CC1318" s="556"/>
      <c r="CD1318" s="556"/>
      <c r="CE1318" s="556"/>
      <c r="CF1318" s="556"/>
      <c r="CG1318" s="556"/>
      <c r="CH1318" s="556"/>
      <c r="CI1318" s="556"/>
      <c r="CJ1318" s="556"/>
      <c r="CK1318" s="556"/>
      <c r="CL1318" s="557"/>
    </row>
    <row r="1319" spans="2:90" x14ac:dyDescent="0.3">
      <c r="B1319" s="589"/>
      <c r="C1319" s="556"/>
      <c r="D1319" s="556"/>
      <c r="E1319" s="562" t="s">
        <v>180</v>
      </c>
      <c r="F1319" s="554">
        <v>60000</v>
      </c>
      <c r="G1319" s="555"/>
      <c r="H1319" s="556"/>
      <c r="I1319" s="556"/>
      <c r="J1319" s="556"/>
      <c r="K1319" s="556"/>
      <c r="L1319" s="562"/>
      <c r="M1319" s="562"/>
      <c r="N1319" s="562"/>
      <c r="O1319" s="562"/>
      <c r="P1319" s="562"/>
      <c r="Q1319" s="562"/>
      <c r="R1319" s="563"/>
      <c r="S1319" s="564"/>
      <c r="T1319" s="562"/>
      <c r="U1319" s="551"/>
      <c r="V1319" s="551"/>
      <c r="W1319" s="551"/>
      <c r="X1319" s="551"/>
      <c r="Y1319" s="551"/>
      <c r="Z1319" s="551"/>
      <c r="AA1319" s="578"/>
      <c r="AB1319" s="578"/>
      <c r="AC1319" s="578"/>
      <c r="AD1319" s="566"/>
      <c r="AE1319" s="551"/>
      <c r="AF1319" s="551"/>
      <c r="AG1319" s="562"/>
      <c r="AH1319" s="562"/>
      <c r="AI1319" s="562"/>
      <c r="AJ1319" s="562"/>
      <c r="AK1319" s="562"/>
      <c r="AL1319" s="562"/>
      <c r="AM1319" s="562"/>
      <c r="AN1319" s="562"/>
      <c r="AO1319" s="562"/>
      <c r="AP1319" s="563"/>
      <c r="AQ1319" s="564"/>
      <c r="AR1319" s="562"/>
      <c r="AS1319" s="562"/>
      <c r="AT1319" s="562"/>
      <c r="AU1319" s="562"/>
      <c r="AV1319" s="562"/>
      <c r="AW1319" s="562"/>
      <c r="AX1319" s="562"/>
      <c r="AY1319" s="562"/>
      <c r="AZ1319" s="562"/>
      <c r="BA1319" s="562"/>
      <c r="BB1319" s="563"/>
      <c r="BC1319" s="564"/>
      <c r="BD1319" s="556"/>
      <c r="BE1319" s="556"/>
      <c r="BF1319" s="556"/>
      <c r="BG1319" s="556"/>
      <c r="BH1319" s="556"/>
      <c r="BI1319" s="556"/>
      <c r="BJ1319" s="556"/>
      <c r="BK1319" s="556"/>
      <c r="BL1319" s="556"/>
      <c r="BM1319" s="556"/>
      <c r="BN1319" s="557"/>
      <c r="BO1319" s="555"/>
      <c r="BP1319" s="556"/>
      <c r="BQ1319" s="556"/>
      <c r="BR1319" s="556"/>
      <c r="BS1319" s="556"/>
      <c r="BT1319" s="556"/>
      <c r="BU1319" s="556"/>
      <c r="BV1319" s="556"/>
      <c r="BW1319" s="556"/>
      <c r="BX1319" s="556"/>
      <c r="BY1319" s="556"/>
      <c r="BZ1319" s="557"/>
      <c r="CA1319" s="555"/>
      <c r="CB1319" s="556"/>
      <c r="CC1319" s="556"/>
      <c r="CD1319" s="556"/>
      <c r="CE1319" s="556"/>
      <c r="CF1319" s="556"/>
      <c r="CG1319" s="556"/>
      <c r="CH1319" s="556"/>
      <c r="CI1319" s="556"/>
      <c r="CJ1319" s="556"/>
      <c r="CK1319" s="556"/>
      <c r="CL1319" s="557"/>
    </row>
    <row r="1320" spans="2:90" x14ac:dyDescent="0.3">
      <c r="B1320" s="589"/>
      <c r="C1320" s="556" t="s">
        <v>267</v>
      </c>
      <c r="D1320" s="556" t="s">
        <v>113</v>
      </c>
      <c r="E1320" s="556"/>
      <c r="F1320" s="554"/>
      <c r="G1320" s="555"/>
      <c r="H1320" s="556"/>
      <c r="I1320" s="556"/>
      <c r="J1320" s="556"/>
      <c r="K1320" s="556"/>
      <c r="L1320" s="562"/>
      <c r="M1320" s="562"/>
      <c r="N1320" s="562"/>
      <c r="O1320" s="562"/>
      <c r="P1320" s="562"/>
      <c r="Q1320" s="562"/>
      <c r="R1320" s="563"/>
      <c r="S1320" s="564"/>
      <c r="T1320" s="562"/>
      <c r="U1320" s="551"/>
      <c r="V1320" s="551"/>
      <c r="W1320" s="551"/>
      <c r="X1320" s="551"/>
      <c r="Y1320" s="551"/>
      <c r="Z1320" s="551"/>
      <c r="AA1320" s="551"/>
      <c r="AB1320" s="551"/>
      <c r="AC1320" s="551"/>
      <c r="AD1320" s="557"/>
      <c r="AE1320" s="551"/>
      <c r="AF1320" s="551"/>
      <c r="AG1320" s="562"/>
      <c r="AH1320" s="562"/>
      <c r="AI1320" s="562"/>
      <c r="AJ1320" s="562"/>
      <c r="AK1320" s="562"/>
      <c r="AL1320" s="562"/>
      <c r="AM1320" s="562"/>
      <c r="AN1320" s="562"/>
      <c r="AO1320" s="562"/>
      <c r="AP1320" s="563"/>
      <c r="AQ1320" s="564"/>
      <c r="AR1320" s="562"/>
      <c r="AS1320" s="562"/>
      <c r="AT1320" s="562"/>
      <c r="AU1320" s="562"/>
      <c r="AV1320" s="562"/>
      <c r="AW1320" s="562"/>
      <c r="AX1320" s="562"/>
      <c r="AY1320" s="562"/>
      <c r="AZ1320" s="562"/>
      <c r="BA1320" s="562"/>
      <c r="BB1320" s="563"/>
      <c r="BC1320" s="564"/>
      <c r="BD1320" s="556"/>
      <c r="BE1320" s="556"/>
      <c r="BF1320" s="556"/>
      <c r="BG1320" s="556"/>
      <c r="BH1320" s="556"/>
      <c r="BI1320" s="556"/>
      <c r="BJ1320" s="556"/>
      <c r="BK1320" s="556"/>
      <c r="BL1320" s="556"/>
      <c r="BM1320" s="556"/>
      <c r="BN1320" s="557"/>
      <c r="BO1320" s="555"/>
      <c r="BP1320" s="556"/>
      <c r="BQ1320" s="556"/>
      <c r="BR1320" s="556"/>
      <c r="BS1320" s="556"/>
      <c r="BT1320" s="556"/>
      <c r="BU1320" s="556"/>
      <c r="BV1320" s="556"/>
      <c r="BW1320" s="556"/>
      <c r="BX1320" s="556"/>
      <c r="BY1320" s="556"/>
      <c r="BZ1320" s="557"/>
      <c r="CA1320" s="555"/>
      <c r="CB1320" s="556"/>
      <c r="CC1320" s="556"/>
      <c r="CD1320" s="556"/>
      <c r="CE1320" s="556"/>
      <c r="CF1320" s="556"/>
      <c r="CG1320" s="556"/>
      <c r="CH1320" s="556"/>
      <c r="CI1320" s="556"/>
      <c r="CJ1320" s="556"/>
      <c r="CK1320" s="556"/>
      <c r="CL1320" s="557"/>
    </row>
    <row r="1321" spans="2:90" x14ac:dyDescent="0.3">
      <c r="B1321" s="589"/>
      <c r="C1321" s="556" t="s">
        <v>616</v>
      </c>
      <c r="D1321" s="556"/>
      <c r="E1321" s="562" t="s">
        <v>486</v>
      </c>
      <c r="F1321" s="554">
        <v>10000000</v>
      </c>
      <c r="G1321" s="555"/>
      <c r="H1321" s="556"/>
      <c r="I1321" s="556"/>
      <c r="J1321" s="556"/>
      <c r="K1321" s="556"/>
      <c r="L1321" s="562"/>
      <c r="M1321" s="562"/>
      <c r="N1321" s="562"/>
      <c r="O1321" s="562"/>
      <c r="P1321" s="562"/>
      <c r="Q1321" s="562"/>
      <c r="R1321" s="563"/>
      <c r="S1321" s="564"/>
      <c r="T1321" s="562"/>
      <c r="U1321" s="551"/>
      <c r="V1321" s="551"/>
      <c r="W1321" s="551"/>
      <c r="X1321" s="551"/>
      <c r="Y1321" s="551"/>
      <c r="Z1321" s="551"/>
      <c r="AA1321" s="551"/>
      <c r="AB1321" s="551"/>
      <c r="AC1321" s="551"/>
      <c r="AD1321" s="557"/>
      <c r="AE1321" s="551"/>
      <c r="AF1321" s="551"/>
      <c r="AG1321" s="562"/>
      <c r="AH1321" s="562"/>
      <c r="AI1321" s="568"/>
      <c r="AJ1321" s="568"/>
      <c r="AK1321" s="568"/>
      <c r="AL1321" s="568"/>
      <c r="AM1321" s="568"/>
      <c r="AN1321" s="562"/>
      <c r="AO1321" s="562"/>
      <c r="AP1321" s="563"/>
      <c r="AQ1321" s="564"/>
      <c r="AR1321" s="562"/>
      <c r="AS1321" s="562"/>
      <c r="AT1321" s="562"/>
      <c r="AU1321" s="562"/>
      <c r="AV1321" s="562"/>
      <c r="AW1321" s="562"/>
      <c r="AX1321" s="562"/>
      <c r="AY1321" s="562"/>
      <c r="AZ1321" s="562"/>
      <c r="BA1321" s="562"/>
      <c r="BB1321" s="563"/>
      <c r="BC1321" s="564"/>
      <c r="BD1321" s="556"/>
      <c r="BE1321" s="556"/>
      <c r="BF1321" s="556"/>
      <c r="BG1321" s="556"/>
      <c r="BH1321" s="556"/>
      <c r="BI1321" s="556"/>
      <c r="BJ1321" s="556"/>
      <c r="BK1321" s="556"/>
      <c r="BL1321" s="556"/>
      <c r="BM1321" s="556"/>
      <c r="BN1321" s="557"/>
      <c r="BO1321" s="555"/>
      <c r="BP1321" s="556"/>
      <c r="BQ1321" s="556"/>
      <c r="BR1321" s="556"/>
      <c r="BS1321" s="556"/>
      <c r="BT1321" s="556"/>
      <c r="BU1321" s="556"/>
      <c r="BV1321" s="556"/>
      <c r="BW1321" s="556"/>
      <c r="BX1321" s="556"/>
      <c r="BY1321" s="556"/>
      <c r="BZ1321" s="557"/>
      <c r="CA1321" s="555"/>
      <c r="CB1321" s="556"/>
      <c r="CC1321" s="556"/>
      <c r="CD1321" s="556"/>
      <c r="CE1321" s="556"/>
      <c r="CF1321" s="556"/>
      <c r="CG1321" s="556"/>
      <c r="CH1321" s="556"/>
      <c r="CI1321" s="556"/>
      <c r="CJ1321" s="556"/>
      <c r="CK1321" s="556"/>
      <c r="CL1321" s="557"/>
    </row>
    <row r="1322" spans="2:90" x14ac:dyDescent="0.3">
      <c r="B1322" s="589"/>
      <c r="C1322" s="562">
        <v>353151152</v>
      </c>
      <c r="D1322" s="556"/>
      <c r="E1322" s="562"/>
      <c r="F1322" s="554"/>
      <c r="G1322" s="555"/>
      <c r="H1322" s="556"/>
      <c r="I1322" s="556"/>
      <c r="J1322" s="556"/>
      <c r="K1322" s="556"/>
      <c r="L1322" s="562"/>
      <c r="M1322" s="562"/>
      <c r="N1322" s="562"/>
      <c r="O1322" s="562"/>
      <c r="P1322" s="562"/>
      <c r="Q1322" s="562"/>
      <c r="R1322" s="563"/>
      <c r="S1322" s="564"/>
      <c r="T1322" s="562"/>
      <c r="U1322" s="562"/>
      <c r="V1322" s="562"/>
      <c r="W1322" s="562"/>
      <c r="X1322" s="562"/>
      <c r="Y1322" s="562"/>
      <c r="Z1322" s="562"/>
      <c r="AA1322" s="562"/>
      <c r="AB1322" s="562"/>
      <c r="AC1322" s="562"/>
      <c r="AD1322" s="563"/>
      <c r="AE1322" s="564"/>
      <c r="AF1322" s="562"/>
      <c r="AG1322" s="562"/>
      <c r="AH1322" s="562"/>
      <c r="AI1322" s="562"/>
      <c r="AJ1322" s="562"/>
      <c r="AK1322" s="562"/>
      <c r="AL1322" s="562"/>
      <c r="AM1322" s="562"/>
      <c r="AN1322" s="562"/>
      <c r="AO1322" s="562"/>
      <c r="AP1322" s="563"/>
      <c r="AQ1322" s="564"/>
      <c r="AR1322" s="562"/>
      <c r="AS1322" s="562"/>
      <c r="AT1322" s="562"/>
      <c r="AU1322" s="562"/>
      <c r="AV1322" s="562"/>
      <c r="AW1322" s="562"/>
      <c r="AX1322" s="562"/>
      <c r="AY1322" s="562"/>
      <c r="AZ1322" s="562"/>
      <c r="BA1322" s="562"/>
      <c r="BB1322" s="563"/>
      <c r="BC1322" s="564"/>
      <c r="BD1322" s="556"/>
      <c r="BE1322" s="556"/>
      <c r="BF1322" s="556"/>
      <c r="BG1322" s="556"/>
      <c r="BH1322" s="556"/>
      <c r="BI1322" s="556"/>
      <c r="BJ1322" s="556"/>
      <c r="BK1322" s="556"/>
      <c r="BL1322" s="556"/>
      <c r="BM1322" s="556"/>
      <c r="BN1322" s="557"/>
      <c r="BO1322" s="555"/>
      <c r="BP1322" s="556"/>
      <c r="BQ1322" s="556"/>
      <c r="BR1322" s="556"/>
      <c r="BS1322" s="556"/>
      <c r="BT1322" s="556"/>
      <c r="BU1322" s="556"/>
      <c r="BV1322" s="556"/>
      <c r="BW1322" s="556"/>
      <c r="BX1322" s="556"/>
      <c r="BY1322" s="556"/>
      <c r="BZ1322" s="557"/>
      <c r="CA1322" s="555"/>
      <c r="CB1322" s="556"/>
      <c r="CC1322" s="556"/>
      <c r="CD1322" s="556"/>
      <c r="CE1322" s="556"/>
      <c r="CF1322" s="556"/>
      <c r="CG1322" s="556"/>
      <c r="CH1322" s="556"/>
      <c r="CI1322" s="556"/>
      <c r="CJ1322" s="556"/>
      <c r="CK1322" s="556"/>
      <c r="CL1322" s="557"/>
    </row>
    <row r="1323" spans="2:90" x14ac:dyDescent="0.3">
      <c r="B1323" s="589"/>
      <c r="C1323" s="562" t="s">
        <v>617</v>
      </c>
      <c r="D1323" s="556"/>
      <c r="E1323" s="562"/>
      <c r="F1323" s="554"/>
      <c r="G1323" s="555"/>
      <c r="H1323" s="556"/>
      <c r="I1323" s="556"/>
      <c r="J1323" s="556"/>
      <c r="K1323" s="556"/>
      <c r="L1323" s="562"/>
      <c r="M1323" s="562"/>
      <c r="N1323" s="562"/>
      <c r="O1323" s="562"/>
      <c r="P1323" s="562"/>
      <c r="Q1323" s="562"/>
      <c r="R1323" s="563"/>
      <c r="S1323" s="564"/>
      <c r="T1323" s="562"/>
      <c r="U1323" s="562"/>
      <c r="V1323" s="562"/>
      <c r="W1323" s="562"/>
      <c r="X1323" s="562"/>
      <c r="Y1323" s="562"/>
      <c r="Z1323" s="562"/>
      <c r="AA1323" s="562"/>
      <c r="AB1323" s="562"/>
      <c r="AC1323" s="562"/>
      <c r="AD1323" s="563"/>
      <c r="AE1323" s="564"/>
      <c r="AF1323" s="562"/>
      <c r="AG1323" s="562"/>
      <c r="AH1323" s="562"/>
      <c r="AI1323" s="562"/>
      <c r="AJ1323" s="562"/>
      <c r="AK1323" s="562"/>
      <c r="AL1323" s="562"/>
      <c r="AM1323" s="562"/>
      <c r="AN1323" s="562"/>
      <c r="AO1323" s="562"/>
      <c r="AP1323" s="563"/>
      <c r="AQ1323" s="564"/>
      <c r="AR1323" s="562"/>
      <c r="AS1323" s="562"/>
      <c r="AT1323" s="562"/>
      <c r="AU1323" s="562"/>
      <c r="AV1323" s="562"/>
      <c r="AW1323" s="562"/>
      <c r="AX1323" s="562"/>
      <c r="AY1323" s="562"/>
      <c r="AZ1323" s="562"/>
      <c r="BA1323" s="562"/>
      <c r="BB1323" s="563"/>
      <c r="BC1323" s="564"/>
      <c r="BD1323" s="556"/>
      <c r="BE1323" s="556"/>
      <c r="BF1323" s="556"/>
      <c r="BG1323" s="556"/>
      <c r="BH1323" s="556"/>
      <c r="BI1323" s="556"/>
      <c r="BJ1323" s="556"/>
      <c r="BK1323" s="556"/>
      <c r="BL1323" s="556"/>
      <c r="BM1323" s="556"/>
      <c r="BN1323" s="557"/>
      <c r="BO1323" s="555"/>
      <c r="BP1323" s="556"/>
      <c r="BQ1323" s="556"/>
      <c r="BR1323" s="556"/>
      <c r="BS1323" s="556"/>
      <c r="BT1323" s="556"/>
      <c r="BU1323" s="556"/>
      <c r="BV1323" s="556"/>
      <c r="BW1323" s="556"/>
      <c r="BX1323" s="556"/>
      <c r="BY1323" s="556"/>
      <c r="BZ1323" s="557"/>
      <c r="CA1323" s="555"/>
      <c r="CB1323" s="556"/>
      <c r="CC1323" s="556"/>
      <c r="CD1323" s="556"/>
      <c r="CE1323" s="556"/>
      <c r="CF1323" s="556"/>
      <c r="CG1323" s="556"/>
      <c r="CH1323" s="556"/>
      <c r="CI1323" s="556"/>
      <c r="CJ1323" s="556"/>
      <c r="CK1323" s="556"/>
      <c r="CL1323" s="557"/>
    </row>
    <row r="1324" spans="2:90" ht="15" thickBot="1" x14ac:dyDescent="0.35">
      <c r="B1324" s="590"/>
      <c r="C1324" s="571"/>
      <c r="D1324" s="571"/>
      <c r="E1324" s="572" t="s">
        <v>160</v>
      </c>
      <c r="F1324" s="573">
        <v>10270000</v>
      </c>
      <c r="G1324" s="570"/>
      <c r="H1324" s="571"/>
      <c r="I1324" s="571"/>
      <c r="J1324" s="571"/>
      <c r="K1324" s="571"/>
      <c r="L1324" s="574"/>
      <c r="M1324" s="574"/>
      <c r="N1324" s="574"/>
      <c r="O1324" s="574"/>
      <c r="P1324" s="574"/>
      <c r="Q1324" s="574"/>
      <c r="R1324" s="575"/>
      <c r="S1324" s="576"/>
      <c r="T1324" s="574"/>
      <c r="U1324" s="574"/>
      <c r="V1324" s="574"/>
      <c r="W1324" s="574"/>
      <c r="X1324" s="574"/>
      <c r="Y1324" s="574"/>
      <c r="Z1324" s="574"/>
      <c r="AA1324" s="574"/>
      <c r="AB1324" s="574"/>
      <c r="AC1324" s="574"/>
      <c r="AD1324" s="575"/>
      <c r="AE1324" s="576"/>
      <c r="AF1324" s="574"/>
      <c r="AG1324" s="574"/>
      <c r="AH1324" s="574"/>
      <c r="AI1324" s="574"/>
      <c r="AJ1324" s="574"/>
      <c r="AK1324" s="574"/>
      <c r="AL1324" s="574"/>
      <c r="AM1324" s="574"/>
      <c r="AN1324" s="574"/>
      <c r="AO1324" s="574"/>
      <c r="AP1324" s="575"/>
      <c r="AQ1324" s="576"/>
      <c r="AR1324" s="574"/>
      <c r="AS1324" s="574"/>
      <c r="AT1324" s="574"/>
      <c r="AU1324" s="574"/>
      <c r="AV1324" s="574"/>
      <c r="AW1324" s="574"/>
      <c r="AX1324" s="574"/>
      <c r="AY1324" s="574"/>
      <c r="AZ1324" s="574"/>
      <c r="BA1324" s="574"/>
      <c r="BB1324" s="575"/>
      <c r="BC1324" s="576"/>
      <c r="BD1324" s="571"/>
      <c r="BE1324" s="571"/>
      <c r="BF1324" s="571"/>
      <c r="BG1324" s="571"/>
      <c r="BH1324" s="571"/>
      <c r="BI1324" s="571"/>
      <c r="BJ1324" s="571"/>
      <c r="BK1324" s="571"/>
      <c r="BL1324" s="571"/>
      <c r="BM1324" s="571"/>
      <c r="BN1324" s="577"/>
      <c r="BO1324" s="570"/>
      <c r="BP1324" s="571"/>
      <c r="BQ1324" s="571"/>
      <c r="BR1324" s="571"/>
      <c r="BS1324" s="571"/>
      <c r="BT1324" s="571"/>
      <c r="BU1324" s="571"/>
      <c r="BV1324" s="571"/>
      <c r="BW1324" s="571"/>
      <c r="BX1324" s="571"/>
      <c r="BY1324" s="571"/>
      <c r="BZ1324" s="577"/>
      <c r="CA1324" s="570"/>
      <c r="CB1324" s="571"/>
      <c r="CC1324" s="571"/>
      <c r="CD1324" s="571"/>
      <c r="CE1324" s="571"/>
      <c r="CF1324" s="571"/>
      <c r="CG1324" s="571"/>
      <c r="CH1324" s="571"/>
      <c r="CI1324" s="571"/>
      <c r="CJ1324" s="571"/>
      <c r="CK1324" s="571"/>
      <c r="CL1324" s="577"/>
    </row>
    <row r="1325" spans="2:90" x14ac:dyDescent="0.3">
      <c r="B1325" s="588"/>
      <c r="C1325" s="558" t="s">
        <v>613</v>
      </c>
      <c r="D1325" s="558" t="s">
        <v>112</v>
      </c>
      <c r="E1325" s="558"/>
      <c r="F1325" s="553"/>
      <c r="G1325" s="559"/>
      <c r="H1325" s="558"/>
      <c r="I1325" s="558"/>
      <c r="J1325" s="558"/>
      <c r="K1325" s="558"/>
      <c r="L1325" s="558"/>
      <c r="M1325" s="558"/>
      <c r="N1325" s="558"/>
      <c r="O1325" s="558"/>
      <c r="P1325" s="558"/>
      <c r="Q1325" s="558"/>
      <c r="R1325" s="560"/>
      <c r="S1325" s="559"/>
      <c r="T1325" s="558"/>
      <c r="U1325" s="558"/>
      <c r="V1325" s="558"/>
      <c r="W1325" s="558"/>
      <c r="X1325" s="558"/>
      <c r="Y1325" s="558"/>
      <c r="Z1325" s="558"/>
      <c r="AA1325" s="558"/>
      <c r="AB1325" s="558"/>
      <c r="AC1325" s="558"/>
      <c r="AD1325" s="560"/>
      <c r="AE1325" s="559"/>
      <c r="AF1325" s="558"/>
      <c r="AG1325" s="558"/>
      <c r="AH1325" s="558"/>
      <c r="AI1325" s="558"/>
      <c r="AJ1325" s="558"/>
      <c r="AK1325" s="558"/>
      <c r="AL1325" s="558"/>
      <c r="AM1325" s="558"/>
      <c r="AN1325" s="558"/>
      <c r="AO1325" s="558"/>
      <c r="AP1325" s="560"/>
      <c r="AQ1325" s="559"/>
      <c r="AR1325" s="558"/>
      <c r="AS1325" s="558"/>
      <c r="AT1325" s="558"/>
      <c r="AU1325" s="558"/>
      <c r="AV1325" s="558"/>
      <c r="AW1325" s="558"/>
      <c r="AX1325" s="558"/>
      <c r="AY1325" s="558"/>
      <c r="AZ1325" s="558"/>
      <c r="BA1325" s="558"/>
      <c r="BB1325" s="560"/>
      <c r="BC1325" s="559"/>
      <c r="BD1325" s="558"/>
      <c r="BE1325" s="558"/>
      <c r="BF1325" s="558"/>
      <c r="BG1325" s="558"/>
      <c r="BH1325" s="558"/>
      <c r="BI1325" s="558"/>
      <c r="BJ1325" s="558"/>
      <c r="BK1325" s="558"/>
      <c r="BL1325" s="558"/>
      <c r="BM1325" s="558"/>
      <c r="BN1325" s="560"/>
      <c r="BO1325" s="559"/>
      <c r="BP1325" s="558"/>
      <c r="BQ1325" s="558"/>
      <c r="BR1325" s="558"/>
      <c r="BS1325" s="558"/>
      <c r="BT1325" s="558"/>
      <c r="BU1325" s="558"/>
      <c r="BV1325" s="558"/>
      <c r="BW1325" s="558"/>
      <c r="BX1325" s="558"/>
      <c r="BY1325" s="558"/>
      <c r="BZ1325" s="560"/>
      <c r="CA1325" s="559"/>
      <c r="CB1325" s="558"/>
      <c r="CC1325" s="558"/>
      <c r="CD1325" s="558"/>
      <c r="CE1325" s="558"/>
      <c r="CF1325" s="558"/>
      <c r="CG1325" s="558"/>
      <c r="CH1325" s="558"/>
      <c r="CI1325" s="558"/>
      <c r="CJ1325" s="558"/>
      <c r="CK1325" s="558"/>
      <c r="CL1325" s="560"/>
    </row>
    <row r="1326" spans="2:90" ht="43.2" x14ac:dyDescent="0.3">
      <c r="B1326" s="589"/>
      <c r="C1326" s="581" t="s">
        <v>618</v>
      </c>
      <c r="D1326" s="556"/>
      <c r="E1326" s="556" t="s">
        <v>484</v>
      </c>
      <c r="F1326" s="561">
        <v>150000</v>
      </c>
      <c r="G1326" s="555"/>
      <c r="H1326" s="556"/>
      <c r="I1326" s="556"/>
      <c r="J1326" s="556"/>
      <c r="K1326" s="556"/>
      <c r="L1326" s="562"/>
      <c r="M1326" s="562"/>
      <c r="N1326" s="562"/>
      <c r="O1326" s="562"/>
      <c r="P1326" s="562"/>
      <c r="Q1326" s="562"/>
      <c r="R1326" s="563"/>
      <c r="S1326" s="564"/>
      <c r="T1326" s="562"/>
      <c r="U1326" s="551"/>
      <c r="V1326" s="551"/>
      <c r="W1326" s="551"/>
      <c r="X1326" s="578"/>
      <c r="Y1326" s="578"/>
      <c r="Z1326" s="578"/>
      <c r="AA1326" s="578"/>
      <c r="AB1326" s="551"/>
      <c r="AC1326" s="551"/>
      <c r="AD1326" s="557"/>
      <c r="AE1326" s="551"/>
      <c r="AF1326" s="551"/>
      <c r="AG1326" s="562"/>
      <c r="AH1326" s="562"/>
      <c r="AI1326" s="562"/>
      <c r="AJ1326" s="562"/>
      <c r="AK1326" s="562"/>
      <c r="AL1326" s="562"/>
      <c r="AM1326" s="562"/>
      <c r="AN1326" s="562"/>
      <c r="AO1326" s="562"/>
      <c r="AP1326" s="563"/>
      <c r="AQ1326" s="564"/>
      <c r="AR1326" s="562"/>
      <c r="AS1326" s="562"/>
      <c r="AT1326" s="562"/>
      <c r="AU1326" s="562"/>
      <c r="AV1326" s="562"/>
      <c r="AW1326" s="562"/>
      <c r="AX1326" s="562"/>
      <c r="AY1326" s="562"/>
      <c r="AZ1326" s="562"/>
      <c r="BA1326" s="562"/>
      <c r="BB1326" s="563"/>
      <c r="BC1326" s="564"/>
      <c r="BD1326" s="556"/>
      <c r="BE1326" s="556"/>
      <c r="BF1326" s="556"/>
      <c r="BG1326" s="556"/>
      <c r="BH1326" s="556"/>
      <c r="BI1326" s="556"/>
      <c r="BJ1326" s="556"/>
      <c r="BK1326" s="556"/>
      <c r="BL1326" s="556"/>
      <c r="BM1326" s="556"/>
      <c r="BN1326" s="557"/>
      <c r="BO1326" s="555"/>
      <c r="BP1326" s="556"/>
      <c r="BQ1326" s="556"/>
      <c r="BR1326" s="556"/>
      <c r="BS1326" s="556"/>
      <c r="BT1326" s="556"/>
      <c r="BU1326" s="556"/>
      <c r="BV1326" s="556"/>
      <c r="BW1326" s="556"/>
      <c r="BX1326" s="556"/>
      <c r="BY1326" s="556"/>
      <c r="BZ1326" s="557"/>
      <c r="CA1326" s="555"/>
      <c r="CB1326" s="556"/>
      <c r="CC1326" s="556"/>
      <c r="CD1326" s="556"/>
      <c r="CE1326" s="556"/>
      <c r="CF1326" s="556"/>
      <c r="CG1326" s="556"/>
      <c r="CH1326" s="556"/>
      <c r="CI1326" s="556"/>
      <c r="CJ1326" s="556"/>
      <c r="CK1326" s="556"/>
      <c r="CL1326" s="557"/>
    </row>
    <row r="1327" spans="2:90" x14ac:dyDescent="0.3">
      <c r="B1327" s="589"/>
      <c r="C1327" s="562"/>
      <c r="D1327" s="556"/>
      <c r="E1327" s="556" t="s">
        <v>179</v>
      </c>
      <c r="F1327" s="561">
        <v>60000</v>
      </c>
      <c r="G1327" s="555"/>
      <c r="H1327" s="556"/>
      <c r="I1327" s="556"/>
      <c r="J1327" s="556"/>
      <c r="K1327" s="556"/>
      <c r="L1327" s="562"/>
      <c r="M1327" s="562"/>
      <c r="N1327" s="562"/>
      <c r="O1327" s="562"/>
      <c r="P1327" s="562"/>
      <c r="Q1327" s="562"/>
      <c r="R1327" s="563"/>
      <c r="S1327" s="564"/>
      <c r="T1327" s="562"/>
      <c r="U1327" s="582"/>
      <c r="V1327" s="582"/>
      <c r="W1327" s="551"/>
      <c r="X1327" s="551"/>
      <c r="Y1327" s="551"/>
      <c r="Z1327" s="551"/>
      <c r="AA1327" s="551"/>
      <c r="AB1327" s="578"/>
      <c r="AC1327" s="578"/>
      <c r="AD1327" s="566"/>
      <c r="AE1327" s="551"/>
      <c r="AF1327" s="551"/>
      <c r="AG1327" s="562"/>
      <c r="AH1327" s="562"/>
      <c r="AI1327" s="562"/>
      <c r="AJ1327" s="562"/>
      <c r="AK1327" s="562"/>
      <c r="AL1327" s="562"/>
      <c r="AM1327" s="562"/>
      <c r="AN1327" s="562"/>
      <c r="AO1327" s="562"/>
      <c r="AP1327" s="563"/>
      <c r="AQ1327" s="564"/>
      <c r="AR1327" s="562"/>
      <c r="AS1327" s="562"/>
      <c r="AT1327" s="562"/>
      <c r="AU1327" s="562"/>
      <c r="AV1327" s="562"/>
      <c r="AW1327" s="562"/>
      <c r="AX1327" s="562"/>
      <c r="AY1327" s="562"/>
      <c r="AZ1327" s="562"/>
      <c r="BA1327" s="562"/>
      <c r="BB1327" s="563"/>
      <c r="BC1327" s="564"/>
      <c r="BD1327" s="556"/>
      <c r="BE1327" s="556"/>
      <c r="BF1327" s="556"/>
      <c r="BG1327" s="556"/>
      <c r="BH1327" s="556"/>
      <c r="BI1327" s="556"/>
      <c r="BJ1327" s="556"/>
      <c r="BK1327" s="556"/>
      <c r="BL1327" s="556"/>
      <c r="BM1327" s="556"/>
      <c r="BN1327" s="557"/>
      <c r="BO1327" s="555"/>
      <c r="BP1327" s="556"/>
      <c r="BQ1327" s="556"/>
      <c r="BR1327" s="556"/>
      <c r="BS1327" s="556"/>
      <c r="BT1327" s="556"/>
      <c r="BU1327" s="556"/>
      <c r="BV1327" s="556"/>
      <c r="BW1327" s="556"/>
      <c r="BX1327" s="556"/>
      <c r="BY1327" s="556"/>
      <c r="BZ1327" s="557"/>
      <c r="CA1327" s="555"/>
      <c r="CB1327" s="556"/>
      <c r="CC1327" s="556"/>
      <c r="CD1327" s="556"/>
      <c r="CE1327" s="556"/>
      <c r="CF1327" s="556"/>
      <c r="CG1327" s="556"/>
      <c r="CH1327" s="556"/>
      <c r="CI1327" s="556"/>
      <c r="CJ1327" s="556"/>
      <c r="CK1327" s="556"/>
      <c r="CL1327" s="557"/>
    </row>
    <row r="1328" spans="2:90" x14ac:dyDescent="0.3">
      <c r="B1328" s="589"/>
      <c r="C1328" s="556"/>
      <c r="D1328" s="556"/>
      <c r="E1328" s="562" t="s">
        <v>170</v>
      </c>
      <c r="F1328" s="554"/>
      <c r="G1328" s="555"/>
      <c r="H1328" s="556"/>
      <c r="I1328" s="556"/>
      <c r="J1328" s="556"/>
      <c r="K1328" s="556"/>
      <c r="L1328" s="562"/>
      <c r="M1328" s="562"/>
      <c r="N1328" s="562"/>
      <c r="O1328" s="562"/>
      <c r="P1328" s="562"/>
      <c r="Q1328" s="562"/>
      <c r="R1328" s="563"/>
      <c r="S1328" s="564"/>
      <c r="T1328" s="562"/>
      <c r="U1328" s="551"/>
      <c r="V1328" s="551"/>
      <c r="W1328" s="551"/>
      <c r="X1328" s="551"/>
      <c r="Y1328" s="551"/>
      <c r="Z1328" s="551"/>
      <c r="AA1328" s="551"/>
      <c r="AB1328" s="551"/>
      <c r="AC1328" s="551"/>
      <c r="AD1328" s="557"/>
      <c r="AE1328" s="551"/>
      <c r="AF1328" s="551"/>
      <c r="AG1328" s="562"/>
      <c r="AH1328" s="562"/>
      <c r="AI1328" s="562"/>
      <c r="AJ1328" s="562"/>
      <c r="AK1328" s="562"/>
      <c r="AL1328" s="562"/>
      <c r="AM1328" s="562"/>
      <c r="AN1328" s="562"/>
      <c r="AO1328" s="562"/>
      <c r="AP1328" s="563"/>
      <c r="AQ1328" s="564"/>
      <c r="AR1328" s="562"/>
      <c r="AS1328" s="562"/>
      <c r="AT1328" s="562"/>
      <c r="AU1328" s="562"/>
      <c r="AV1328" s="562"/>
      <c r="AW1328" s="562"/>
      <c r="AX1328" s="562"/>
      <c r="AY1328" s="562"/>
      <c r="AZ1328" s="562"/>
      <c r="BA1328" s="562"/>
      <c r="BB1328" s="563"/>
      <c r="BC1328" s="564"/>
      <c r="BD1328" s="556"/>
      <c r="BE1328" s="556"/>
      <c r="BF1328" s="556"/>
      <c r="BG1328" s="556"/>
      <c r="BH1328" s="556"/>
      <c r="BI1328" s="556"/>
      <c r="BJ1328" s="556"/>
      <c r="BK1328" s="556"/>
      <c r="BL1328" s="556"/>
      <c r="BM1328" s="556"/>
      <c r="BN1328" s="557"/>
      <c r="BO1328" s="555"/>
      <c r="BP1328" s="556"/>
      <c r="BQ1328" s="556"/>
      <c r="BR1328" s="556"/>
      <c r="BS1328" s="556"/>
      <c r="BT1328" s="556"/>
      <c r="BU1328" s="556"/>
      <c r="BV1328" s="556"/>
      <c r="BW1328" s="556"/>
      <c r="BX1328" s="556"/>
      <c r="BY1328" s="556"/>
      <c r="BZ1328" s="557"/>
      <c r="CA1328" s="555"/>
      <c r="CB1328" s="556"/>
      <c r="CC1328" s="556"/>
      <c r="CD1328" s="556"/>
      <c r="CE1328" s="556"/>
      <c r="CF1328" s="556"/>
      <c r="CG1328" s="556"/>
      <c r="CH1328" s="556"/>
      <c r="CI1328" s="556"/>
      <c r="CJ1328" s="556"/>
      <c r="CK1328" s="556"/>
      <c r="CL1328" s="557"/>
    </row>
    <row r="1329" spans="2:90" x14ac:dyDescent="0.3">
      <c r="B1329" s="589"/>
      <c r="C1329" s="556"/>
      <c r="D1329" s="556"/>
      <c r="E1329" s="562" t="s">
        <v>180</v>
      </c>
      <c r="F1329" s="554">
        <v>60000</v>
      </c>
      <c r="G1329" s="555"/>
      <c r="H1329" s="556"/>
      <c r="I1329" s="556"/>
      <c r="J1329" s="556"/>
      <c r="K1329" s="556"/>
      <c r="L1329" s="562"/>
      <c r="M1329" s="562"/>
      <c r="N1329" s="562"/>
      <c r="O1329" s="562"/>
      <c r="P1329" s="562"/>
      <c r="Q1329" s="562"/>
      <c r="R1329" s="563"/>
      <c r="S1329" s="564"/>
      <c r="T1329" s="562"/>
      <c r="U1329" s="551"/>
      <c r="V1329" s="551"/>
      <c r="W1329" s="551"/>
      <c r="X1329" s="551"/>
      <c r="Y1329" s="551"/>
      <c r="Z1329" s="551"/>
      <c r="AA1329" s="582"/>
      <c r="AB1329" s="582"/>
      <c r="AC1329" s="582"/>
      <c r="AD1329" s="563"/>
      <c r="AE1329" s="551"/>
      <c r="AF1329" s="551"/>
      <c r="AG1329" s="562"/>
      <c r="AH1329" s="562"/>
      <c r="AI1329" s="562"/>
      <c r="AJ1329" s="562"/>
      <c r="AK1329" s="562"/>
      <c r="AL1329" s="562"/>
      <c r="AM1329" s="562"/>
      <c r="AN1329" s="562"/>
      <c r="AO1329" s="562"/>
      <c r="AP1329" s="563"/>
      <c r="AQ1329" s="564"/>
      <c r="AR1329" s="562"/>
      <c r="AS1329" s="562"/>
      <c r="AT1329" s="562"/>
      <c r="AU1329" s="562"/>
      <c r="AV1329" s="562"/>
      <c r="AW1329" s="562"/>
      <c r="AX1329" s="562"/>
      <c r="AY1329" s="562"/>
      <c r="AZ1329" s="562"/>
      <c r="BA1329" s="562"/>
      <c r="BB1329" s="563"/>
      <c r="BC1329" s="564"/>
      <c r="BD1329" s="556"/>
      <c r="BE1329" s="556"/>
      <c r="BF1329" s="556"/>
      <c r="BG1329" s="556"/>
      <c r="BH1329" s="556"/>
      <c r="BI1329" s="556"/>
      <c r="BJ1329" s="556"/>
      <c r="BK1329" s="556"/>
      <c r="BL1329" s="556"/>
      <c r="BM1329" s="556"/>
      <c r="BN1329" s="557"/>
      <c r="BO1329" s="555"/>
      <c r="BP1329" s="556"/>
      <c r="BQ1329" s="556"/>
      <c r="BR1329" s="556"/>
      <c r="BS1329" s="556"/>
      <c r="BT1329" s="556"/>
      <c r="BU1329" s="556"/>
      <c r="BV1329" s="556"/>
      <c r="BW1329" s="556"/>
      <c r="BX1329" s="556"/>
      <c r="BY1329" s="556"/>
      <c r="BZ1329" s="557"/>
      <c r="CA1329" s="555"/>
      <c r="CB1329" s="556"/>
      <c r="CC1329" s="556"/>
      <c r="CD1329" s="556"/>
      <c r="CE1329" s="556"/>
      <c r="CF1329" s="556"/>
      <c r="CG1329" s="556"/>
      <c r="CH1329" s="556"/>
      <c r="CI1329" s="556"/>
      <c r="CJ1329" s="556"/>
      <c r="CK1329" s="556"/>
      <c r="CL1329" s="557"/>
    </row>
    <row r="1330" spans="2:90" x14ac:dyDescent="0.3">
      <c r="B1330" s="589"/>
      <c r="C1330" s="556" t="s">
        <v>267</v>
      </c>
      <c r="D1330" s="556" t="s">
        <v>113</v>
      </c>
      <c r="E1330" s="556"/>
      <c r="F1330" s="554"/>
      <c r="G1330" s="555"/>
      <c r="H1330" s="556"/>
      <c r="I1330" s="556"/>
      <c r="J1330" s="556"/>
      <c r="K1330" s="556"/>
      <c r="L1330" s="562"/>
      <c r="M1330" s="562"/>
      <c r="N1330" s="562"/>
      <c r="O1330" s="562"/>
      <c r="P1330" s="562"/>
      <c r="Q1330" s="562"/>
      <c r="R1330" s="563"/>
      <c r="S1330" s="564"/>
      <c r="T1330" s="562"/>
      <c r="U1330" s="551"/>
      <c r="V1330" s="551"/>
      <c r="W1330" s="551"/>
      <c r="X1330" s="551"/>
      <c r="Y1330" s="551"/>
      <c r="Z1330" s="551"/>
      <c r="AA1330" s="551"/>
      <c r="AB1330" s="551"/>
      <c r="AC1330" s="551"/>
      <c r="AD1330" s="557"/>
      <c r="AE1330" s="551"/>
      <c r="AF1330" s="551"/>
      <c r="AG1330" s="562"/>
      <c r="AH1330" s="562"/>
      <c r="AI1330" s="562"/>
      <c r="AJ1330" s="562"/>
      <c r="AK1330" s="562"/>
      <c r="AL1330" s="562"/>
      <c r="AM1330" s="562"/>
      <c r="AN1330" s="562"/>
      <c r="AO1330" s="562"/>
      <c r="AP1330" s="563"/>
      <c r="AQ1330" s="564"/>
      <c r="AR1330" s="562"/>
      <c r="AS1330" s="562"/>
      <c r="AT1330" s="562"/>
      <c r="AU1330" s="562"/>
      <c r="AV1330" s="562"/>
      <c r="AW1330" s="562"/>
      <c r="AX1330" s="562"/>
      <c r="AY1330" s="562"/>
      <c r="AZ1330" s="562"/>
      <c r="BA1330" s="562"/>
      <c r="BB1330" s="563"/>
      <c r="BC1330" s="564"/>
      <c r="BD1330" s="556"/>
      <c r="BE1330" s="556"/>
      <c r="BF1330" s="556"/>
      <c r="BG1330" s="556"/>
      <c r="BH1330" s="556"/>
      <c r="BI1330" s="556"/>
      <c r="BJ1330" s="556"/>
      <c r="BK1330" s="556"/>
      <c r="BL1330" s="556"/>
      <c r="BM1330" s="556"/>
      <c r="BN1330" s="557"/>
      <c r="BO1330" s="555"/>
      <c r="BP1330" s="556"/>
      <c r="BQ1330" s="556"/>
      <c r="BR1330" s="556"/>
      <c r="BS1330" s="556"/>
      <c r="BT1330" s="556"/>
      <c r="BU1330" s="556"/>
      <c r="BV1330" s="556"/>
      <c r="BW1330" s="556"/>
      <c r="BX1330" s="556"/>
      <c r="BY1330" s="556"/>
      <c r="BZ1330" s="557"/>
      <c r="CA1330" s="555"/>
      <c r="CB1330" s="556"/>
      <c r="CC1330" s="556"/>
      <c r="CD1330" s="556"/>
      <c r="CE1330" s="556"/>
      <c r="CF1330" s="556"/>
      <c r="CG1330" s="556"/>
      <c r="CH1330" s="556"/>
      <c r="CI1330" s="556"/>
      <c r="CJ1330" s="556"/>
      <c r="CK1330" s="556"/>
      <c r="CL1330" s="557"/>
    </row>
    <row r="1331" spans="2:90" x14ac:dyDescent="0.3">
      <c r="B1331" s="589"/>
      <c r="C1331" s="556" t="s">
        <v>616</v>
      </c>
      <c r="D1331" s="556"/>
      <c r="E1331" s="562" t="s">
        <v>486</v>
      </c>
      <c r="F1331" s="554">
        <v>12000000</v>
      </c>
      <c r="G1331" s="555"/>
      <c r="H1331" s="556"/>
      <c r="I1331" s="556"/>
      <c r="J1331" s="556"/>
      <c r="K1331" s="556"/>
      <c r="L1331" s="562"/>
      <c r="M1331" s="562"/>
      <c r="N1331" s="562"/>
      <c r="O1331" s="562"/>
      <c r="P1331" s="562"/>
      <c r="Q1331" s="562"/>
      <c r="R1331" s="563"/>
      <c r="S1331" s="564"/>
      <c r="T1331" s="562"/>
      <c r="U1331" s="551"/>
      <c r="V1331" s="551"/>
      <c r="W1331" s="551"/>
      <c r="X1331" s="551"/>
      <c r="Y1331" s="551"/>
      <c r="Z1331" s="551"/>
      <c r="AA1331" s="551"/>
      <c r="AB1331" s="551"/>
      <c r="AC1331" s="551"/>
      <c r="AD1331" s="557"/>
      <c r="AE1331" s="551"/>
      <c r="AF1331" s="551"/>
      <c r="AG1331" s="562"/>
      <c r="AH1331" s="562"/>
      <c r="AI1331" s="562"/>
      <c r="AJ1331" s="562"/>
      <c r="AK1331" s="562"/>
      <c r="AL1331" s="562"/>
      <c r="AM1331" s="562"/>
      <c r="AN1331" s="568"/>
      <c r="AO1331" s="568"/>
      <c r="AP1331" s="569"/>
      <c r="AQ1331" s="583"/>
      <c r="AR1331" s="568"/>
      <c r="AS1331" s="568"/>
      <c r="AT1331" s="568"/>
      <c r="AU1331" s="568"/>
      <c r="AV1331" s="562"/>
      <c r="AW1331" s="562"/>
      <c r="AX1331" s="562"/>
      <c r="AY1331" s="562"/>
      <c r="AZ1331" s="562"/>
      <c r="BA1331" s="562"/>
      <c r="BB1331" s="563"/>
      <c r="BC1331" s="564"/>
      <c r="BD1331" s="556"/>
      <c r="BE1331" s="556"/>
      <c r="BF1331" s="556"/>
      <c r="BG1331" s="556"/>
      <c r="BH1331" s="556"/>
      <c r="BI1331" s="556"/>
      <c r="BJ1331" s="556"/>
      <c r="BK1331" s="556"/>
      <c r="BL1331" s="556"/>
      <c r="BM1331" s="556"/>
      <c r="BN1331" s="557"/>
      <c r="BO1331" s="555"/>
      <c r="BP1331" s="556"/>
      <c r="BQ1331" s="556"/>
      <c r="BR1331" s="556"/>
      <c r="BS1331" s="556"/>
      <c r="BT1331" s="556"/>
      <c r="BU1331" s="556"/>
      <c r="BV1331" s="556"/>
      <c r="BW1331" s="556"/>
      <c r="BX1331" s="556"/>
      <c r="BY1331" s="556"/>
      <c r="BZ1331" s="557"/>
      <c r="CA1331" s="555"/>
      <c r="CB1331" s="556"/>
      <c r="CC1331" s="556"/>
      <c r="CD1331" s="556"/>
      <c r="CE1331" s="556"/>
      <c r="CF1331" s="556"/>
      <c r="CG1331" s="556"/>
      <c r="CH1331" s="556"/>
      <c r="CI1331" s="556"/>
      <c r="CJ1331" s="556"/>
      <c r="CK1331" s="556"/>
      <c r="CL1331" s="557"/>
    </row>
    <row r="1332" spans="2:90" x14ac:dyDescent="0.3">
      <c r="B1332" s="589"/>
      <c r="C1332" s="562">
        <v>353151152</v>
      </c>
      <c r="D1332" s="556"/>
      <c r="E1332" s="562"/>
      <c r="F1332" s="554"/>
      <c r="G1332" s="555"/>
      <c r="H1332" s="556"/>
      <c r="I1332" s="556"/>
      <c r="J1332" s="556"/>
      <c r="K1332" s="556"/>
      <c r="L1332" s="562"/>
      <c r="M1332" s="562"/>
      <c r="N1332" s="562"/>
      <c r="O1332" s="562"/>
      <c r="P1332" s="562"/>
      <c r="Q1332" s="562"/>
      <c r="R1332" s="563"/>
      <c r="S1332" s="564"/>
      <c r="T1332" s="562"/>
      <c r="U1332" s="562"/>
      <c r="V1332" s="562"/>
      <c r="W1332" s="562"/>
      <c r="X1332" s="562"/>
      <c r="Y1332" s="562"/>
      <c r="Z1332" s="562"/>
      <c r="AA1332" s="562"/>
      <c r="AB1332" s="562"/>
      <c r="AC1332" s="562"/>
      <c r="AD1332" s="563"/>
      <c r="AE1332" s="564"/>
      <c r="AF1332" s="562"/>
      <c r="AG1332" s="562"/>
      <c r="AH1332" s="562"/>
      <c r="AI1332" s="562"/>
      <c r="AJ1332" s="562"/>
      <c r="AK1332" s="562"/>
      <c r="AL1332" s="562"/>
      <c r="AM1332" s="562"/>
      <c r="AN1332" s="562"/>
      <c r="AO1332" s="562"/>
      <c r="AP1332" s="563"/>
      <c r="AQ1332" s="564"/>
      <c r="AR1332" s="562"/>
      <c r="AS1332" s="562"/>
      <c r="AT1332" s="562"/>
      <c r="AU1332" s="562"/>
      <c r="AV1332" s="562"/>
      <c r="AW1332" s="562"/>
      <c r="AX1332" s="562"/>
      <c r="AY1332" s="562"/>
      <c r="AZ1332" s="562"/>
      <c r="BA1332" s="562"/>
      <c r="BB1332" s="563"/>
      <c r="BC1332" s="564"/>
      <c r="BD1332" s="556"/>
      <c r="BE1332" s="556"/>
      <c r="BF1332" s="556"/>
      <c r="BG1332" s="556"/>
      <c r="BH1332" s="556"/>
      <c r="BI1332" s="556"/>
      <c r="BJ1332" s="556"/>
      <c r="BK1332" s="556"/>
      <c r="BL1332" s="556"/>
      <c r="BM1332" s="556"/>
      <c r="BN1332" s="557"/>
      <c r="BO1332" s="555"/>
      <c r="BP1332" s="556"/>
      <c r="BQ1332" s="556"/>
      <c r="BR1332" s="556"/>
      <c r="BS1332" s="556"/>
      <c r="BT1332" s="556"/>
      <c r="BU1332" s="556"/>
      <c r="BV1332" s="556"/>
      <c r="BW1332" s="556"/>
      <c r="BX1332" s="556"/>
      <c r="BY1332" s="556"/>
      <c r="BZ1332" s="557"/>
      <c r="CA1332" s="555"/>
      <c r="CB1332" s="556"/>
      <c r="CC1332" s="556"/>
      <c r="CD1332" s="556"/>
      <c r="CE1332" s="556"/>
      <c r="CF1332" s="556"/>
      <c r="CG1332" s="556"/>
      <c r="CH1332" s="556"/>
      <c r="CI1332" s="556"/>
      <c r="CJ1332" s="556"/>
      <c r="CK1332" s="556"/>
      <c r="CL1332" s="557"/>
    </row>
    <row r="1333" spans="2:90" x14ac:dyDescent="0.3">
      <c r="B1333" s="589"/>
      <c r="C1333" s="562" t="s">
        <v>617</v>
      </c>
      <c r="D1333" s="556"/>
      <c r="E1333" s="562"/>
      <c r="F1333" s="554"/>
      <c r="G1333" s="555"/>
      <c r="H1333" s="556"/>
      <c r="I1333" s="556"/>
      <c r="J1333" s="556"/>
      <c r="K1333" s="556"/>
      <c r="L1333" s="562"/>
      <c r="M1333" s="562"/>
      <c r="N1333" s="562"/>
      <c r="O1333" s="562"/>
      <c r="P1333" s="562"/>
      <c r="Q1333" s="562"/>
      <c r="R1333" s="563"/>
      <c r="S1333" s="564"/>
      <c r="T1333" s="562"/>
      <c r="U1333" s="562"/>
      <c r="V1333" s="562"/>
      <c r="W1333" s="562"/>
      <c r="X1333" s="562"/>
      <c r="Y1333" s="562"/>
      <c r="Z1333" s="562"/>
      <c r="AA1333" s="562"/>
      <c r="AB1333" s="562"/>
      <c r="AC1333" s="562"/>
      <c r="AD1333" s="563"/>
      <c r="AE1333" s="564"/>
      <c r="AF1333" s="562"/>
      <c r="AG1333" s="562"/>
      <c r="AH1333" s="562"/>
      <c r="AI1333" s="562"/>
      <c r="AJ1333" s="562"/>
      <c r="AK1333" s="562"/>
      <c r="AL1333" s="562"/>
      <c r="AM1333" s="562"/>
      <c r="AN1333" s="562"/>
      <c r="AO1333" s="562"/>
      <c r="AP1333" s="563"/>
      <c r="AQ1333" s="564"/>
      <c r="AR1333" s="562"/>
      <c r="AS1333" s="562"/>
      <c r="AT1333" s="562"/>
      <c r="AU1333" s="562"/>
      <c r="AV1333" s="562"/>
      <c r="AW1333" s="562"/>
      <c r="AX1333" s="562"/>
      <c r="AY1333" s="562"/>
      <c r="AZ1333" s="562"/>
      <c r="BA1333" s="562"/>
      <c r="BB1333" s="563"/>
      <c r="BC1333" s="564"/>
      <c r="BD1333" s="556"/>
      <c r="BE1333" s="556"/>
      <c r="BF1333" s="556"/>
      <c r="BG1333" s="556"/>
      <c r="BH1333" s="556"/>
      <c r="BI1333" s="556"/>
      <c r="BJ1333" s="556"/>
      <c r="BK1333" s="556"/>
      <c r="BL1333" s="556"/>
      <c r="BM1333" s="556"/>
      <c r="BN1333" s="557"/>
      <c r="BO1333" s="555"/>
      <c r="BP1333" s="556"/>
      <c r="BQ1333" s="556"/>
      <c r="BR1333" s="556"/>
      <c r="BS1333" s="556"/>
      <c r="BT1333" s="556"/>
      <c r="BU1333" s="556"/>
      <c r="BV1333" s="556"/>
      <c r="BW1333" s="556"/>
      <c r="BX1333" s="556"/>
      <c r="BY1333" s="556"/>
      <c r="BZ1333" s="557"/>
      <c r="CA1333" s="555"/>
      <c r="CB1333" s="556"/>
      <c r="CC1333" s="556"/>
      <c r="CD1333" s="556"/>
      <c r="CE1333" s="556"/>
      <c r="CF1333" s="556"/>
      <c r="CG1333" s="556"/>
      <c r="CH1333" s="556"/>
      <c r="CI1333" s="556"/>
      <c r="CJ1333" s="556"/>
      <c r="CK1333" s="556"/>
      <c r="CL1333" s="557"/>
    </row>
    <row r="1334" spans="2:90" ht="15" thickBot="1" x14ac:dyDescent="0.35">
      <c r="B1334" s="590"/>
      <c r="C1334" s="571"/>
      <c r="D1334" s="571"/>
      <c r="E1334" s="579" t="s">
        <v>160</v>
      </c>
      <c r="F1334" s="580">
        <v>12270000</v>
      </c>
      <c r="G1334" s="570"/>
      <c r="H1334" s="571"/>
      <c r="I1334" s="571"/>
      <c r="J1334" s="571"/>
      <c r="K1334" s="571"/>
      <c r="L1334" s="574"/>
      <c r="M1334" s="574"/>
      <c r="N1334" s="574"/>
      <c r="O1334" s="574"/>
      <c r="P1334" s="574"/>
      <c r="Q1334" s="574"/>
      <c r="R1334" s="575"/>
      <c r="S1334" s="576"/>
      <c r="T1334" s="574"/>
      <c r="U1334" s="574"/>
      <c r="V1334" s="574"/>
      <c r="W1334" s="574"/>
      <c r="X1334" s="574"/>
      <c r="Y1334" s="574"/>
      <c r="Z1334" s="574"/>
      <c r="AA1334" s="574"/>
      <c r="AB1334" s="574"/>
      <c r="AC1334" s="574"/>
      <c r="AD1334" s="575"/>
      <c r="AE1334" s="576"/>
      <c r="AF1334" s="574"/>
      <c r="AG1334" s="574"/>
      <c r="AH1334" s="574"/>
      <c r="AI1334" s="574"/>
      <c r="AJ1334" s="574"/>
      <c r="AK1334" s="574"/>
      <c r="AL1334" s="574"/>
      <c r="AM1334" s="574"/>
      <c r="AN1334" s="574"/>
      <c r="AO1334" s="574"/>
      <c r="AP1334" s="575"/>
      <c r="AQ1334" s="576"/>
      <c r="AR1334" s="574"/>
      <c r="AS1334" s="574"/>
      <c r="AT1334" s="574"/>
      <c r="AU1334" s="574"/>
      <c r="AV1334" s="574"/>
      <c r="AW1334" s="574"/>
      <c r="AX1334" s="574"/>
      <c r="AY1334" s="574"/>
      <c r="AZ1334" s="574"/>
      <c r="BA1334" s="574"/>
      <c r="BB1334" s="575"/>
      <c r="BC1334" s="576"/>
      <c r="BD1334" s="571"/>
      <c r="BE1334" s="571"/>
      <c r="BF1334" s="571"/>
      <c r="BG1334" s="571"/>
      <c r="BH1334" s="571"/>
      <c r="BI1334" s="571"/>
      <c r="BJ1334" s="571"/>
      <c r="BK1334" s="571"/>
      <c r="BL1334" s="571"/>
      <c r="BM1334" s="571"/>
      <c r="BN1334" s="577"/>
      <c r="BO1334" s="570"/>
      <c r="BP1334" s="571"/>
      <c r="BQ1334" s="571"/>
      <c r="BR1334" s="571"/>
      <c r="BS1334" s="571"/>
      <c r="BT1334" s="571"/>
      <c r="BU1334" s="571"/>
      <c r="BV1334" s="571"/>
      <c r="BW1334" s="571"/>
      <c r="BX1334" s="571"/>
      <c r="BY1334" s="571"/>
      <c r="BZ1334" s="577"/>
      <c r="CA1334" s="570"/>
      <c r="CB1334" s="571"/>
      <c r="CC1334" s="571"/>
      <c r="CD1334" s="571"/>
      <c r="CE1334" s="571"/>
      <c r="CF1334" s="571"/>
      <c r="CG1334" s="571"/>
      <c r="CH1334" s="571"/>
      <c r="CI1334" s="571"/>
      <c r="CJ1334" s="571"/>
      <c r="CK1334" s="571"/>
      <c r="CL1334" s="577"/>
    </row>
    <row r="1335" spans="2:90" x14ac:dyDescent="0.3">
      <c r="B1335" s="588"/>
      <c r="C1335" s="558" t="s">
        <v>619</v>
      </c>
      <c r="D1335" s="558" t="s">
        <v>112</v>
      </c>
      <c r="E1335" s="558"/>
      <c r="F1335" s="553"/>
      <c r="G1335" s="559"/>
      <c r="H1335" s="558"/>
      <c r="I1335" s="558"/>
      <c r="J1335" s="558"/>
      <c r="K1335" s="558"/>
      <c r="L1335" s="558"/>
      <c r="M1335" s="558"/>
      <c r="N1335" s="558"/>
      <c r="O1335" s="558"/>
      <c r="P1335" s="558"/>
      <c r="Q1335" s="558"/>
      <c r="R1335" s="560"/>
      <c r="S1335" s="559"/>
      <c r="T1335" s="558"/>
      <c r="U1335" s="558"/>
      <c r="V1335" s="558"/>
      <c r="W1335" s="558"/>
      <c r="X1335" s="558"/>
      <c r="Y1335" s="558"/>
      <c r="Z1335" s="558"/>
      <c r="AA1335" s="558"/>
      <c r="AB1335" s="558"/>
      <c r="AC1335" s="558"/>
      <c r="AD1335" s="560"/>
      <c r="AE1335" s="559"/>
      <c r="AF1335" s="558"/>
      <c r="AG1335" s="558"/>
      <c r="AH1335" s="558"/>
      <c r="AI1335" s="558"/>
      <c r="AJ1335" s="558"/>
      <c r="AK1335" s="558"/>
      <c r="AL1335" s="558"/>
      <c r="AM1335" s="558"/>
      <c r="AN1335" s="558"/>
      <c r="AO1335" s="558"/>
      <c r="AP1335" s="560"/>
      <c r="AQ1335" s="559"/>
      <c r="AR1335" s="558"/>
      <c r="AS1335" s="558"/>
      <c r="AT1335" s="558"/>
      <c r="AU1335" s="558"/>
      <c r="AV1335" s="558"/>
      <c r="AW1335" s="558"/>
      <c r="AX1335" s="558"/>
      <c r="AY1335" s="558"/>
      <c r="AZ1335" s="558"/>
      <c r="BA1335" s="558"/>
      <c r="BB1335" s="560"/>
      <c r="BC1335" s="559"/>
      <c r="BD1335" s="558"/>
      <c r="BE1335" s="558"/>
      <c r="BF1335" s="558"/>
      <c r="BG1335" s="558"/>
      <c r="BH1335" s="558"/>
      <c r="BI1335" s="558"/>
      <c r="BJ1335" s="558"/>
      <c r="BK1335" s="558"/>
      <c r="BL1335" s="558"/>
      <c r="BM1335" s="558"/>
      <c r="BN1335" s="560"/>
      <c r="BO1335" s="559"/>
      <c r="BP1335" s="558"/>
      <c r="BQ1335" s="558"/>
      <c r="BR1335" s="558"/>
      <c r="BS1335" s="558"/>
      <c r="BT1335" s="558"/>
      <c r="BU1335" s="558"/>
      <c r="BV1335" s="558"/>
      <c r="BW1335" s="558"/>
      <c r="BX1335" s="558"/>
      <c r="BY1335" s="558"/>
      <c r="BZ1335" s="560"/>
      <c r="CA1335" s="559"/>
      <c r="CB1335" s="558"/>
      <c r="CC1335" s="558"/>
      <c r="CD1335" s="558"/>
      <c r="CE1335" s="558"/>
      <c r="CF1335" s="558"/>
      <c r="CG1335" s="558"/>
      <c r="CH1335" s="558"/>
      <c r="CI1335" s="558"/>
      <c r="CJ1335" s="558"/>
      <c r="CK1335" s="558"/>
      <c r="CL1335" s="560"/>
    </row>
    <row r="1336" spans="2:90" ht="43.2" x14ac:dyDescent="0.3">
      <c r="B1336" s="589"/>
      <c r="C1336" s="581" t="s">
        <v>620</v>
      </c>
      <c r="D1336" s="556"/>
      <c r="E1336" s="556" t="s">
        <v>484</v>
      </c>
      <c r="F1336" s="561">
        <v>150000</v>
      </c>
      <c r="G1336" s="555"/>
      <c r="H1336" s="556"/>
      <c r="I1336" s="556"/>
      <c r="J1336" s="556"/>
      <c r="K1336" s="556"/>
      <c r="L1336" s="562"/>
      <c r="M1336" s="562"/>
      <c r="N1336" s="562"/>
      <c r="O1336" s="562"/>
      <c r="P1336" s="562"/>
      <c r="Q1336" s="562"/>
      <c r="R1336" s="563"/>
      <c r="S1336" s="564"/>
      <c r="T1336" s="562"/>
      <c r="U1336" s="578"/>
      <c r="V1336" s="578"/>
      <c r="W1336" s="578"/>
      <c r="X1336" s="578"/>
      <c r="Y1336" s="582"/>
      <c r="Z1336" s="582"/>
      <c r="AA1336" s="582"/>
      <c r="AB1336" s="582"/>
      <c r="AC1336" s="582"/>
      <c r="AD1336" s="563"/>
      <c r="AE1336" s="551"/>
      <c r="AF1336" s="551"/>
      <c r="AG1336" s="562"/>
      <c r="AH1336" s="562"/>
      <c r="AI1336" s="562"/>
      <c r="AJ1336" s="562"/>
      <c r="AK1336" s="562"/>
      <c r="AL1336" s="562"/>
      <c r="AM1336" s="562"/>
      <c r="AN1336" s="562"/>
      <c r="AO1336" s="562"/>
      <c r="AP1336" s="563"/>
      <c r="AQ1336" s="564"/>
      <c r="AR1336" s="562"/>
      <c r="AS1336" s="562"/>
      <c r="AT1336" s="562"/>
      <c r="AU1336" s="562"/>
      <c r="AV1336" s="562"/>
      <c r="AW1336" s="562"/>
      <c r="AX1336" s="562"/>
      <c r="AY1336" s="562"/>
      <c r="AZ1336" s="562"/>
      <c r="BA1336" s="562"/>
      <c r="BB1336" s="563"/>
      <c r="BC1336" s="564"/>
      <c r="BD1336" s="556"/>
      <c r="BE1336" s="556"/>
      <c r="BF1336" s="556"/>
      <c r="BG1336" s="556"/>
      <c r="BH1336" s="556"/>
      <c r="BI1336" s="556"/>
      <c r="BJ1336" s="556"/>
      <c r="BK1336" s="556"/>
      <c r="BL1336" s="556"/>
      <c r="BM1336" s="556"/>
      <c r="BN1336" s="557"/>
      <c r="BO1336" s="555"/>
      <c r="BP1336" s="556"/>
      <c r="BQ1336" s="556"/>
      <c r="BR1336" s="556"/>
      <c r="BS1336" s="556"/>
      <c r="BT1336" s="556"/>
      <c r="BU1336" s="556"/>
      <c r="BV1336" s="556"/>
      <c r="BW1336" s="556"/>
      <c r="BX1336" s="556"/>
      <c r="BY1336" s="556"/>
      <c r="BZ1336" s="557"/>
      <c r="CA1336" s="555"/>
      <c r="CB1336" s="556"/>
      <c r="CC1336" s="556"/>
      <c r="CD1336" s="556"/>
      <c r="CE1336" s="556"/>
      <c r="CF1336" s="556"/>
      <c r="CG1336" s="556"/>
      <c r="CH1336" s="556"/>
      <c r="CI1336" s="556"/>
      <c r="CJ1336" s="556"/>
      <c r="CK1336" s="556"/>
      <c r="CL1336" s="557"/>
    </row>
    <row r="1337" spans="2:90" x14ac:dyDescent="0.3">
      <c r="B1337" s="589"/>
      <c r="C1337" s="562"/>
      <c r="D1337" s="556"/>
      <c r="E1337" s="556" t="s">
        <v>179</v>
      </c>
      <c r="F1337" s="561">
        <v>60000</v>
      </c>
      <c r="G1337" s="555"/>
      <c r="H1337" s="556"/>
      <c r="I1337" s="556"/>
      <c r="J1337" s="556"/>
      <c r="K1337" s="556"/>
      <c r="L1337" s="562"/>
      <c r="M1337" s="562"/>
      <c r="N1337" s="562"/>
      <c r="O1337" s="562"/>
      <c r="P1337" s="562"/>
      <c r="Q1337" s="562"/>
      <c r="R1337" s="563"/>
      <c r="S1337" s="564"/>
      <c r="T1337" s="562"/>
      <c r="U1337" s="582"/>
      <c r="V1337" s="582"/>
      <c r="W1337" s="551"/>
      <c r="X1337" s="582"/>
      <c r="Y1337" s="578"/>
      <c r="Z1337" s="578"/>
      <c r="AA1337" s="578"/>
      <c r="AB1337" s="582"/>
      <c r="AC1337" s="582"/>
      <c r="AD1337" s="563"/>
      <c r="AE1337" s="551"/>
      <c r="AF1337" s="551"/>
      <c r="AG1337" s="562"/>
      <c r="AH1337" s="562"/>
      <c r="AI1337" s="562"/>
      <c r="AJ1337" s="562"/>
      <c r="AK1337" s="562"/>
      <c r="AL1337" s="562"/>
      <c r="AM1337" s="562"/>
      <c r="AN1337" s="562"/>
      <c r="AO1337" s="562"/>
      <c r="AP1337" s="563"/>
      <c r="AQ1337" s="564"/>
      <c r="AR1337" s="562"/>
      <c r="AS1337" s="562"/>
      <c r="AT1337" s="562"/>
      <c r="AU1337" s="562"/>
      <c r="AV1337" s="562"/>
      <c r="AW1337" s="562"/>
      <c r="AX1337" s="562"/>
      <c r="AY1337" s="562"/>
      <c r="AZ1337" s="562"/>
      <c r="BA1337" s="562"/>
      <c r="BB1337" s="563"/>
      <c r="BC1337" s="564"/>
      <c r="BD1337" s="556"/>
      <c r="BE1337" s="556"/>
      <c r="BF1337" s="556"/>
      <c r="BG1337" s="556"/>
      <c r="BH1337" s="556"/>
      <c r="BI1337" s="556"/>
      <c r="BJ1337" s="556"/>
      <c r="BK1337" s="556"/>
      <c r="BL1337" s="556"/>
      <c r="BM1337" s="556"/>
      <c r="BN1337" s="557"/>
      <c r="BO1337" s="555"/>
      <c r="BP1337" s="556"/>
      <c r="BQ1337" s="556"/>
      <c r="BR1337" s="556"/>
      <c r="BS1337" s="556"/>
      <c r="BT1337" s="556"/>
      <c r="BU1337" s="556"/>
      <c r="BV1337" s="556"/>
      <c r="BW1337" s="556"/>
      <c r="BX1337" s="556"/>
      <c r="BY1337" s="556"/>
      <c r="BZ1337" s="557"/>
      <c r="CA1337" s="555"/>
      <c r="CB1337" s="556"/>
      <c r="CC1337" s="556"/>
      <c r="CD1337" s="556"/>
      <c r="CE1337" s="556"/>
      <c r="CF1337" s="556"/>
      <c r="CG1337" s="556"/>
      <c r="CH1337" s="556"/>
      <c r="CI1337" s="556"/>
      <c r="CJ1337" s="556"/>
      <c r="CK1337" s="556"/>
      <c r="CL1337" s="557"/>
    </row>
    <row r="1338" spans="2:90" x14ac:dyDescent="0.3">
      <c r="B1338" s="589"/>
      <c r="C1338" s="556"/>
      <c r="D1338" s="556"/>
      <c r="E1338" s="562" t="s">
        <v>170</v>
      </c>
      <c r="F1338" s="554"/>
      <c r="G1338" s="555"/>
      <c r="H1338" s="556"/>
      <c r="I1338" s="556"/>
      <c r="J1338" s="556"/>
      <c r="K1338" s="556"/>
      <c r="L1338" s="562"/>
      <c r="M1338" s="562"/>
      <c r="N1338" s="562"/>
      <c r="O1338" s="562"/>
      <c r="P1338" s="562"/>
      <c r="Q1338" s="562"/>
      <c r="R1338" s="563"/>
      <c r="S1338" s="564"/>
      <c r="T1338" s="562"/>
      <c r="U1338" s="551"/>
      <c r="V1338" s="551"/>
      <c r="W1338" s="551"/>
      <c r="X1338" s="582"/>
      <c r="Y1338" s="582"/>
      <c r="Z1338" s="582"/>
      <c r="AA1338" s="582"/>
      <c r="AB1338" s="582"/>
      <c r="AC1338" s="582"/>
      <c r="AD1338" s="563"/>
      <c r="AE1338" s="551"/>
      <c r="AF1338" s="551"/>
      <c r="AG1338" s="562"/>
      <c r="AH1338" s="562"/>
      <c r="AI1338" s="562"/>
      <c r="AJ1338" s="562"/>
      <c r="AK1338" s="562"/>
      <c r="AL1338" s="562"/>
      <c r="AM1338" s="562"/>
      <c r="AN1338" s="562"/>
      <c r="AO1338" s="562"/>
      <c r="AP1338" s="563"/>
      <c r="AQ1338" s="564"/>
      <c r="AR1338" s="562"/>
      <c r="AS1338" s="562"/>
      <c r="AT1338" s="562"/>
      <c r="AU1338" s="562"/>
      <c r="AV1338" s="562"/>
      <c r="AW1338" s="562"/>
      <c r="AX1338" s="562"/>
      <c r="AY1338" s="562"/>
      <c r="AZ1338" s="562"/>
      <c r="BA1338" s="562"/>
      <c r="BB1338" s="563"/>
      <c r="BC1338" s="564"/>
      <c r="BD1338" s="556"/>
      <c r="BE1338" s="556"/>
      <c r="BF1338" s="556"/>
      <c r="BG1338" s="556"/>
      <c r="BH1338" s="556"/>
      <c r="BI1338" s="556"/>
      <c r="BJ1338" s="556"/>
      <c r="BK1338" s="556"/>
      <c r="BL1338" s="556"/>
      <c r="BM1338" s="556"/>
      <c r="BN1338" s="557"/>
      <c r="BO1338" s="555"/>
      <c r="BP1338" s="556"/>
      <c r="BQ1338" s="556"/>
      <c r="BR1338" s="556"/>
      <c r="BS1338" s="556"/>
      <c r="BT1338" s="556"/>
      <c r="BU1338" s="556"/>
      <c r="BV1338" s="556"/>
      <c r="BW1338" s="556"/>
      <c r="BX1338" s="556"/>
      <c r="BY1338" s="556"/>
      <c r="BZ1338" s="557"/>
      <c r="CA1338" s="555"/>
      <c r="CB1338" s="556"/>
      <c r="CC1338" s="556"/>
      <c r="CD1338" s="556"/>
      <c r="CE1338" s="556"/>
      <c r="CF1338" s="556"/>
      <c r="CG1338" s="556"/>
      <c r="CH1338" s="556"/>
      <c r="CI1338" s="556"/>
      <c r="CJ1338" s="556"/>
      <c r="CK1338" s="556"/>
      <c r="CL1338" s="557"/>
    </row>
    <row r="1339" spans="2:90" x14ac:dyDescent="0.3">
      <c r="B1339" s="589"/>
      <c r="C1339" s="556"/>
      <c r="D1339" s="556"/>
      <c r="E1339" s="562" t="s">
        <v>180</v>
      </c>
      <c r="F1339" s="554">
        <v>60000</v>
      </c>
      <c r="G1339" s="555"/>
      <c r="H1339" s="556"/>
      <c r="I1339" s="556"/>
      <c r="J1339" s="556"/>
      <c r="K1339" s="556"/>
      <c r="L1339" s="562"/>
      <c r="M1339" s="562"/>
      <c r="N1339" s="562"/>
      <c r="O1339" s="562"/>
      <c r="P1339" s="562"/>
      <c r="Q1339" s="562"/>
      <c r="R1339" s="563"/>
      <c r="S1339" s="564"/>
      <c r="T1339" s="562"/>
      <c r="U1339" s="551"/>
      <c r="V1339" s="551"/>
      <c r="W1339" s="551"/>
      <c r="X1339" s="551"/>
      <c r="Y1339" s="551"/>
      <c r="Z1339" s="551"/>
      <c r="AA1339" s="582"/>
      <c r="AB1339" s="582"/>
      <c r="AC1339" s="582"/>
      <c r="AD1339" s="566"/>
      <c r="AE1339" s="578"/>
      <c r="AF1339" s="578"/>
      <c r="AG1339" s="565"/>
      <c r="AH1339" s="562"/>
      <c r="AI1339" s="562"/>
      <c r="AJ1339" s="562"/>
      <c r="AK1339" s="562"/>
      <c r="AL1339" s="562"/>
      <c r="AM1339" s="562"/>
      <c r="AN1339" s="562"/>
      <c r="AO1339" s="562"/>
      <c r="AP1339" s="563"/>
      <c r="AQ1339" s="564"/>
      <c r="AR1339" s="562"/>
      <c r="AS1339" s="562"/>
      <c r="AT1339" s="562"/>
      <c r="AU1339" s="562"/>
      <c r="AV1339" s="562"/>
      <c r="AW1339" s="562"/>
      <c r="AX1339" s="562"/>
      <c r="AY1339" s="562"/>
      <c r="AZ1339" s="562"/>
      <c r="BA1339" s="562"/>
      <c r="BB1339" s="563"/>
      <c r="BC1339" s="564"/>
      <c r="BD1339" s="556"/>
      <c r="BE1339" s="556"/>
      <c r="BF1339" s="556"/>
      <c r="BG1339" s="556"/>
      <c r="BH1339" s="556"/>
      <c r="BI1339" s="556"/>
      <c r="BJ1339" s="556"/>
      <c r="BK1339" s="556"/>
      <c r="BL1339" s="556"/>
      <c r="BM1339" s="556"/>
      <c r="BN1339" s="557"/>
      <c r="BO1339" s="555"/>
      <c r="BP1339" s="556"/>
      <c r="BQ1339" s="556"/>
      <c r="BR1339" s="556"/>
      <c r="BS1339" s="556"/>
      <c r="BT1339" s="556"/>
      <c r="BU1339" s="556"/>
      <c r="BV1339" s="556"/>
      <c r="BW1339" s="556"/>
      <c r="BX1339" s="556"/>
      <c r="BY1339" s="556"/>
      <c r="BZ1339" s="557"/>
      <c r="CA1339" s="555"/>
      <c r="CB1339" s="556"/>
      <c r="CC1339" s="556"/>
      <c r="CD1339" s="556"/>
      <c r="CE1339" s="556"/>
      <c r="CF1339" s="556"/>
      <c r="CG1339" s="556"/>
      <c r="CH1339" s="556"/>
      <c r="CI1339" s="556"/>
      <c r="CJ1339" s="556"/>
      <c r="CK1339" s="556"/>
      <c r="CL1339" s="557"/>
    </row>
    <row r="1340" spans="2:90" x14ac:dyDescent="0.3">
      <c r="B1340" s="589"/>
      <c r="C1340" s="556" t="s">
        <v>267</v>
      </c>
      <c r="D1340" s="556" t="s">
        <v>113</v>
      </c>
      <c r="E1340" s="556"/>
      <c r="F1340" s="554"/>
      <c r="G1340" s="555"/>
      <c r="H1340" s="556"/>
      <c r="I1340" s="556"/>
      <c r="J1340" s="556"/>
      <c r="K1340" s="556"/>
      <c r="L1340" s="562"/>
      <c r="M1340" s="562"/>
      <c r="N1340" s="562"/>
      <c r="O1340" s="562"/>
      <c r="P1340" s="562"/>
      <c r="Q1340" s="562"/>
      <c r="R1340" s="563"/>
      <c r="S1340" s="564"/>
      <c r="T1340" s="562"/>
      <c r="U1340" s="551"/>
      <c r="V1340" s="551"/>
      <c r="W1340" s="551"/>
      <c r="X1340" s="551"/>
      <c r="Y1340" s="551"/>
      <c r="Z1340" s="551"/>
      <c r="AA1340" s="551"/>
      <c r="AB1340" s="551"/>
      <c r="AC1340" s="551"/>
      <c r="AD1340" s="557"/>
      <c r="AE1340" s="551"/>
      <c r="AF1340" s="551"/>
      <c r="AG1340" s="562"/>
      <c r="AH1340" s="562"/>
      <c r="AI1340" s="562"/>
      <c r="AJ1340" s="562"/>
      <c r="AK1340" s="562"/>
      <c r="AL1340" s="562"/>
      <c r="AM1340" s="562"/>
      <c r="AN1340" s="562"/>
      <c r="AO1340" s="562"/>
      <c r="AP1340" s="563"/>
      <c r="AQ1340" s="564"/>
      <c r="AR1340" s="562"/>
      <c r="AS1340" s="562"/>
      <c r="AT1340" s="562"/>
      <c r="AU1340" s="562"/>
      <c r="AV1340" s="562"/>
      <c r="AW1340" s="562"/>
      <c r="AX1340" s="562"/>
      <c r="AY1340" s="562"/>
      <c r="AZ1340" s="562"/>
      <c r="BA1340" s="562"/>
      <c r="BB1340" s="563"/>
      <c r="BC1340" s="564"/>
      <c r="BD1340" s="556"/>
      <c r="BE1340" s="556"/>
      <c r="BF1340" s="556"/>
      <c r="BG1340" s="556"/>
      <c r="BH1340" s="556"/>
      <c r="BI1340" s="556"/>
      <c r="BJ1340" s="556"/>
      <c r="BK1340" s="556"/>
      <c r="BL1340" s="556"/>
      <c r="BM1340" s="556"/>
      <c r="BN1340" s="557"/>
      <c r="BO1340" s="555"/>
      <c r="BP1340" s="556"/>
      <c r="BQ1340" s="556"/>
      <c r="BR1340" s="556"/>
      <c r="BS1340" s="556"/>
      <c r="BT1340" s="556"/>
      <c r="BU1340" s="556"/>
      <c r="BV1340" s="556"/>
      <c r="BW1340" s="556"/>
      <c r="BX1340" s="556"/>
      <c r="BY1340" s="556"/>
      <c r="BZ1340" s="557"/>
      <c r="CA1340" s="555"/>
      <c r="CB1340" s="556"/>
      <c r="CC1340" s="556"/>
      <c r="CD1340" s="556"/>
      <c r="CE1340" s="556"/>
      <c r="CF1340" s="556"/>
      <c r="CG1340" s="556"/>
      <c r="CH1340" s="556"/>
      <c r="CI1340" s="556"/>
      <c r="CJ1340" s="556"/>
      <c r="CK1340" s="556"/>
      <c r="CL1340" s="557"/>
    </row>
    <row r="1341" spans="2:90" x14ac:dyDescent="0.3">
      <c r="B1341" s="589"/>
      <c r="C1341" s="556" t="s">
        <v>616</v>
      </c>
      <c r="D1341" s="556"/>
      <c r="E1341" s="562" t="s">
        <v>486</v>
      </c>
      <c r="F1341" s="554">
        <v>4500000</v>
      </c>
      <c r="G1341" s="555"/>
      <c r="H1341" s="556"/>
      <c r="I1341" s="556"/>
      <c r="J1341" s="556"/>
      <c r="K1341" s="556"/>
      <c r="L1341" s="562"/>
      <c r="M1341" s="562"/>
      <c r="N1341" s="562"/>
      <c r="O1341" s="562"/>
      <c r="P1341" s="562"/>
      <c r="Q1341" s="562"/>
      <c r="R1341" s="563"/>
      <c r="S1341" s="564"/>
      <c r="T1341" s="562"/>
      <c r="U1341" s="551"/>
      <c r="V1341" s="551"/>
      <c r="W1341" s="551"/>
      <c r="X1341" s="551"/>
      <c r="Y1341" s="551"/>
      <c r="Z1341" s="551"/>
      <c r="AA1341" s="551"/>
      <c r="AB1341" s="551"/>
      <c r="AC1341" s="551"/>
      <c r="AD1341" s="557"/>
      <c r="AE1341" s="551"/>
      <c r="AF1341" s="551"/>
      <c r="AG1341" s="562"/>
      <c r="AH1341" s="562"/>
      <c r="AI1341" s="562"/>
      <c r="AJ1341" s="568"/>
      <c r="AK1341" s="568"/>
      <c r="AL1341" s="568"/>
      <c r="AM1341" s="568"/>
      <c r="AN1341" s="568"/>
      <c r="AO1341" s="562"/>
      <c r="AP1341" s="563"/>
      <c r="AQ1341" s="564"/>
      <c r="AR1341" s="562"/>
      <c r="AS1341" s="562"/>
      <c r="AT1341" s="562"/>
      <c r="AU1341" s="562"/>
      <c r="AV1341" s="562"/>
      <c r="AW1341" s="562"/>
      <c r="AX1341" s="562"/>
      <c r="AY1341" s="562"/>
      <c r="AZ1341" s="562"/>
      <c r="BA1341" s="562"/>
      <c r="BB1341" s="563"/>
      <c r="BC1341" s="564"/>
      <c r="BD1341" s="556"/>
      <c r="BE1341" s="556"/>
      <c r="BF1341" s="556"/>
      <c r="BG1341" s="556"/>
      <c r="BH1341" s="556"/>
      <c r="BI1341" s="556"/>
      <c r="BJ1341" s="556"/>
      <c r="BK1341" s="556"/>
      <c r="BL1341" s="556"/>
      <c r="BM1341" s="556"/>
      <c r="BN1341" s="557"/>
      <c r="BO1341" s="555"/>
      <c r="BP1341" s="556"/>
      <c r="BQ1341" s="556"/>
      <c r="BR1341" s="556"/>
      <c r="BS1341" s="556"/>
      <c r="BT1341" s="556"/>
      <c r="BU1341" s="556"/>
      <c r="BV1341" s="556"/>
      <c r="BW1341" s="556"/>
      <c r="BX1341" s="556"/>
      <c r="BY1341" s="556"/>
      <c r="BZ1341" s="557"/>
      <c r="CA1341" s="555"/>
      <c r="CB1341" s="556"/>
      <c r="CC1341" s="556"/>
      <c r="CD1341" s="556"/>
      <c r="CE1341" s="556"/>
      <c r="CF1341" s="556"/>
      <c r="CG1341" s="556"/>
      <c r="CH1341" s="556"/>
      <c r="CI1341" s="556"/>
      <c r="CJ1341" s="556"/>
      <c r="CK1341" s="556"/>
      <c r="CL1341" s="557"/>
    </row>
    <row r="1342" spans="2:90" x14ac:dyDescent="0.3">
      <c r="B1342" s="589"/>
      <c r="C1342" s="562">
        <v>353151152</v>
      </c>
      <c r="D1342" s="556"/>
      <c r="E1342" s="562"/>
      <c r="F1342" s="554"/>
      <c r="G1342" s="555"/>
      <c r="H1342" s="556"/>
      <c r="I1342" s="556"/>
      <c r="J1342" s="556"/>
      <c r="K1342" s="556"/>
      <c r="L1342" s="562"/>
      <c r="M1342" s="562"/>
      <c r="N1342" s="562"/>
      <c r="O1342" s="562"/>
      <c r="P1342" s="562"/>
      <c r="Q1342" s="562"/>
      <c r="R1342" s="563"/>
      <c r="S1342" s="564"/>
      <c r="T1342" s="562"/>
      <c r="U1342" s="562"/>
      <c r="V1342" s="562"/>
      <c r="W1342" s="562"/>
      <c r="X1342" s="562"/>
      <c r="Y1342" s="562"/>
      <c r="Z1342" s="562"/>
      <c r="AA1342" s="562"/>
      <c r="AB1342" s="562"/>
      <c r="AC1342" s="562"/>
      <c r="AD1342" s="563"/>
      <c r="AE1342" s="564"/>
      <c r="AF1342" s="562"/>
      <c r="AG1342" s="562"/>
      <c r="AH1342" s="562"/>
      <c r="AI1342" s="562"/>
      <c r="AJ1342" s="562"/>
      <c r="AK1342" s="562"/>
      <c r="AL1342" s="562"/>
      <c r="AM1342" s="562"/>
      <c r="AN1342" s="562"/>
      <c r="AO1342" s="562"/>
      <c r="AP1342" s="563"/>
      <c r="AQ1342" s="564"/>
      <c r="AR1342" s="562"/>
      <c r="AS1342" s="562"/>
      <c r="AT1342" s="562"/>
      <c r="AU1342" s="562"/>
      <c r="AV1342" s="562"/>
      <c r="AW1342" s="562"/>
      <c r="AX1342" s="562"/>
      <c r="AY1342" s="562"/>
      <c r="AZ1342" s="562"/>
      <c r="BA1342" s="562"/>
      <c r="BB1342" s="563"/>
      <c r="BC1342" s="564"/>
      <c r="BD1342" s="556"/>
      <c r="BE1342" s="556"/>
      <c r="BF1342" s="556"/>
      <c r="BG1342" s="556"/>
      <c r="BH1342" s="556"/>
      <c r="BI1342" s="556"/>
      <c r="BJ1342" s="556"/>
      <c r="BK1342" s="556"/>
      <c r="BL1342" s="556"/>
      <c r="BM1342" s="556"/>
      <c r="BN1342" s="557"/>
      <c r="BO1342" s="555"/>
      <c r="BP1342" s="556"/>
      <c r="BQ1342" s="556"/>
      <c r="BR1342" s="556"/>
      <c r="BS1342" s="556"/>
      <c r="BT1342" s="556"/>
      <c r="BU1342" s="556"/>
      <c r="BV1342" s="556"/>
      <c r="BW1342" s="556"/>
      <c r="BX1342" s="556"/>
      <c r="BY1342" s="556"/>
      <c r="BZ1342" s="557"/>
      <c r="CA1342" s="555"/>
      <c r="CB1342" s="556"/>
      <c r="CC1342" s="556"/>
      <c r="CD1342" s="556"/>
      <c r="CE1342" s="556"/>
      <c r="CF1342" s="556"/>
      <c r="CG1342" s="556"/>
      <c r="CH1342" s="556"/>
      <c r="CI1342" s="556"/>
      <c r="CJ1342" s="556"/>
      <c r="CK1342" s="556"/>
      <c r="CL1342" s="557"/>
    </row>
    <row r="1343" spans="2:90" x14ac:dyDescent="0.3">
      <c r="B1343" s="589"/>
      <c r="C1343" s="587" t="s">
        <v>621</v>
      </c>
      <c r="D1343" s="556"/>
      <c r="E1343" s="562"/>
      <c r="F1343" s="554"/>
      <c r="G1343" s="555"/>
      <c r="H1343" s="556"/>
      <c r="I1343" s="556"/>
      <c r="J1343" s="556"/>
      <c r="K1343" s="556"/>
      <c r="L1343" s="562"/>
      <c r="M1343" s="562"/>
      <c r="N1343" s="562"/>
      <c r="O1343" s="562"/>
      <c r="P1343" s="562"/>
      <c r="Q1343" s="562"/>
      <c r="R1343" s="563"/>
      <c r="S1343" s="564"/>
      <c r="T1343" s="562"/>
      <c r="U1343" s="562"/>
      <c r="V1343" s="562"/>
      <c r="W1343" s="562"/>
      <c r="X1343" s="562"/>
      <c r="Y1343" s="562"/>
      <c r="Z1343" s="562"/>
      <c r="AA1343" s="562"/>
      <c r="AB1343" s="562"/>
      <c r="AC1343" s="562"/>
      <c r="AD1343" s="563"/>
      <c r="AE1343" s="564"/>
      <c r="AF1343" s="562"/>
      <c r="AG1343" s="562"/>
      <c r="AH1343" s="562"/>
      <c r="AI1343" s="562"/>
      <c r="AJ1343" s="562"/>
      <c r="AK1343" s="562"/>
      <c r="AL1343" s="562"/>
      <c r="AM1343" s="562"/>
      <c r="AN1343" s="562"/>
      <c r="AO1343" s="562"/>
      <c r="AP1343" s="563"/>
      <c r="AQ1343" s="564"/>
      <c r="AR1343" s="562"/>
      <c r="AS1343" s="562"/>
      <c r="AT1343" s="562"/>
      <c r="AU1343" s="562"/>
      <c r="AV1343" s="562"/>
      <c r="AW1343" s="562"/>
      <c r="AX1343" s="562"/>
      <c r="AY1343" s="562"/>
      <c r="AZ1343" s="562"/>
      <c r="BA1343" s="562"/>
      <c r="BB1343" s="563"/>
      <c r="BC1343" s="564"/>
      <c r="BD1343" s="556"/>
      <c r="BE1343" s="556"/>
      <c r="BF1343" s="556"/>
      <c r="BG1343" s="556"/>
      <c r="BH1343" s="556"/>
      <c r="BI1343" s="556"/>
      <c r="BJ1343" s="556"/>
      <c r="BK1343" s="556"/>
      <c r="BL1343" s="556"/>
      <c r="BM1343" s="556"/>
      <c r="BN1343" s="557"/>
      <c r="BO1343" s="555"/>
      <c r="BP1343" s="556"/>
      <c r="BQ1343" s="556"/>
      <c r="BR1343" s="556"/>
      <c r="BS1343" s="556"/>
      <c r="BT1343" s="556"/>
      <c r="BU1343" s="556"/>
      <c r="BV1343" s="556"/>
      <c r="BW1343" s="556"/>
      <c r="BX1343" s="556"/>
      <c r="BY1343" s="556"/>
      <c r="BZ1343" s="557"/>
      <c r="CA1343" s="555"/>
      <c r="CB1343" s="556"/>
      <c r="CC1343" s="556"/>
      <c r="CD1343" s="556"/>
      <c r="CE1343" s="556"/>
      <c r="CF1343" s="556"/>
      <c r="CG1343" s="556"/>
      <c r="CH1343" s="556"/>
      <c r="CI1343" s="556"/>
      <c r="CJ1343" s="556"/>
      <c r="CK1343" s="556"/>
      <c r="CL1343" s="557"/>
    </row>
    <row r="1344" spans="2:90" ht="15" thickBot="1" x14ac:dyDescent="0.35">
      <c r="B1344" s="590"/>
      <c r="C1344" s="571"/>
      <c r="D1344" s="571"/>
      <c r="E1344" s="579" t="s">
        <v>160</v>
      </c>
      <c r="F1344" s="580">
        <v>4770000</v>
      </c>
      <c r="G1344" s="570"/>
      <c r="H1344" s="571"/>
      <c r="I1344" s="571"/>
      <c r="J1344" s="571"/>
      <c r="K1344" s="571"/>
      <c r="L1344" s="574"/>
      <c r="M1344" s="574"/>
      <c r="N1344" s="574"/>
      <c r="O1344" s="574"/>
      <c r="P1344" s="574"/>
      <c r="Q1344" s="574"/>
      <c r="R1344" s="575"/>
      <c r="S1344" s="576"/>
      <c r="T1344" s="574"/>
      <c r="U1344" s="574"/>
      <c r="V1344" s="574"/>
      <c r="W1344" s="574"/>
      <c r="X1344" s="574"/>
      <c r="Y1344" s="574"/>
      <c r="Z1344" s="574"/>
      <c r="AA1344" s="574"/>
      <c r="AB1344" s="574"/>
      <c r="AC1344" s="574"/>
      <c r="AD1344" s="575"/>
      <c r="AE1344" s="576"/>
      <c r="AF1344" s="574"/>
      <c r="AG1344" s="574"/>
      <c r="AH1344" s="574"/>
      <c r="AI1344" s="574"/>
      <c r="AJ1344" s="574"/>
      <c r="AK1344" s="574"/>
      <c r="AL1344" s="574"/>
      <c r="AM1344" s="574"/>
      <c r="AN1344" s="574"/>
      <c r="AO1344" s="574"/>
      <c r="AP1344" s="575"/>
      <c r="AQ1344" s="576"/>
      <c r="AR1344" s="574"/>
      <c r="AS1344" s="574"/>
      <c r="AT1344" s="574"/>
      <c r="AU1344" s="574"/>
      <c r="AV1344" s="574"/>
      <c r="AW1344" s="574"/>
      <c r="AX1344" s="574"/>
      <c r="AY1344" s="574"/>
      <c r="AZ1344" s="574"/>
      <c r="BA1344" s="574"/>
      <c r="BB1344" s="575"/>
      <c r="BC1344" s="576"/>
      <c r="BD1344" s="571"/>
      <c r="BE1344" s="571"/>
      <c r="BF1344" s="571"/>
      <c r="BG1344" s="571"/>
      <c r="BH1344" s="571"/>
      <c r="BI1344" s="571"/>
      <c r="BJ1344" s="571"/>
      <c r="BK1344" s="571"/>
      <c r="BL1344" s="571"/>
      <c r="BM1344" s="571"/>
      <c r="BN1344" s="577"/>
      <c r="BO1344" s="570"/>
      <c r="BP1344" s="571"/>
      <c r="BQ1344" s="571"/>
      <c r="BR1344" s="571"/>
      <c r="BS1344" s="571"/>
      <c r="BT1344" s="571"/>
      <c r="BU1344" s="571"/>
      <c r="BV1344" s="571"/>
      <c r="BW1344" s="571"/>
      <c r="BX1344" s="571"/>
      <c r="BY1344" s="571"/>
      <c r="BZ1344" s="577"/>
      <c r="CA1344" s="570"/>
      <c r="CB1344" s="571"/>
      <c r="CC1344" s="571"/>
      <c r="CD1344" s="571"/>
      <c r="CE1344" s="571"/>
      <c r="CF1344" s="571"/>
      <c r="CG1344" s="571"/>
      <c r="CH1344" s="571"/>
      <c r="CI1344" s="571"/>
      <c r="CJ1344" s="571"/>
      <c r="CK1344" s="571"/>
      <c r="CL1344" s="577"/>
    </row>
    <row r="1345" spans="2:90" x14ac:dyDescent="0.3">
      <c r="B1345" s="588"/>
      <c r="C1345" s="558" t="s">
        <v>619</v>
      </c>
      <c r="D1345" s="558" t="s">
        <v>112</v>
      </c>
      <c r="E1345" s="558"/>
      <c r="F1345" s="553"/>
      <c r="G1345" s="559"/>
      <c r="H1345" s="558"/>
      <c r="I1345" s="558"/>
      <c r="J1345" s="558"/>
      <c r="K1345" s="558"/>
      <c r="L1345" s="558"/>
      <c r="M1345" s="558"/>
      <c r="N1345" s="558"/>
      <c r="O1345" s="558"/>
      <c r="P1345" s="558"/>
      <c r="Q1345" s="558"/>
      <c r="R1345" s="560"/>
      <c r="S1345" s="559"/>
      <c r="T1345" s="558"/>
      <c r="U1345" s="558"/>
      <c r="V1345" s="558"/>
      <c r="W1345" s="558"/>
      <c r="X1345" s="558"/>
      <c r="Y1345" s="558"/>
      <c r="Z1345" s="558"/>
      <c r="AA1345" s="558"/>
      <c r="AB1345" s="558"/>
      <c r="AC1345" s="558"/>
      <c r="AD1345" s="560"/>
      <c r="AE1345" s="559"/>
      <c r="AF1345" s="558"/>
      <c r="AG1345" s="558"/>
      <c r="AH1345" s="558"/>
      <c r="AI1345" s="558"/>
      <c r="AJ1345" s="558"/>
      <c r="AK1345" s="558"/>
      <c r="AL1345" s="558"/>
      <c r="AM1345" s="558"/>
      <c r="AN1345" s="584"/>
      <c r="AO1345" s="584"/>
      <c r="AP1345" s="585"/>
      <c r="AQ1345" s="586"/>
      <c r="AR1345" s="584"/>
      <c r="AS1345" s="584"/>
      <c r="AT1345" s="584"/>
      <c r="AU1345" s="584"/>
      <c r="AV1345" s="584"/>
      <c r="AW1345" s="558"/>
      <c r="AX1345" s="558"/>
      <c r="AY1345" s="558"/>
      <c r="AZ1345" s="558"/>
      <c r="BA1345" s="558"/>
      <c r="BB1345" s="560"/>
      <c r="BC1345" s="559"/>
      <c r="BD1345" s="558"/>
      <c r="BE1345" s="558"/>
      <c r="BF1345" s="558"/>
      <c r="BG1345" s="558"/>
      <c r="BH1345" s="558"/>
      <c r="BI1345" s="558"/>
      <c r="BJ1345" s="558"/>
      <c r="BK1345" s="558"/>
      <c r="BL1345" s="558"/>
      <c r="BM1345" s="558"/>
      <c r="BN1345" s="560"/>
      <c r="BO1345" s="559"/>
      <c r="BP1345" s="558"/>
      <c r="BQ1345" s="558"/>
      <c r="BR1345" s="558"/>
      <c r="BS1345" s="558"/>
      <c r="BT1345" s="558"/>
      <c r="BU1345" s="558"/>
      <c r="BV1345" s="558"/>
      <c r="BW1345" s="558"/>
      <c r="BX1345" s="558"/>
      <c r="BY1345" s="558"/>
      <c r="BZ1345" s="560"/>
      <c r="CA1345" s="559"/>
      <c r="CB1345" s="558"/>
      <c r="CC1345" s="558"/>
      <c r="CD1345" s="558"/>
      <c r="CE1345" s="558"/>
      <c r="CF1345" s="558"/>
      <c r="CG1345" s="558"/>
      <c r="CH1345" s="558"/>
      <c r="CI1345" s="558"/>
      <c r="CJ1345" s="558"/>
      <c r="CK1345" s="558"/>
      <c r="CL1345" s="560"/>
    </row>
    <row r="1346" spans="2:90" ht="28.8" x14ac:dyDescent="0.3">
      <c r="B1346" s="589"/>
      <c r="C1346" s="581" t="s">
        <v>622</v>
      </c>
      <c r="D1346" s="556"/>
      <c r="E1346" s="556" t="s">
        <v>484</v>
      </c>
      <c r="F1346" s="561">
        <v>150000</v>
      </c>
      <c r="G1346" s="555"/>
      <c r="H1346" s="556"/>
      <c r="I1346" s="556"/>
      <c r="J1346" s="556"/>
      <c r="K1346" s="556"/>
      <c r="L1346" s="562"/>
      <c r="M1346" s="562"/>
      <c r="N1346" s="562"/>
      <c r="O1346" s="562"/>
      <c r="P1346" s="562"/>
      <c r="Q1346" s="562"/>
      <c r="R1346" s="563"/>
      <c r="S1346" s="564"/>
      <c r="T1346" s="562"/>
      <c r="U1346" s="578"/>
      <c r="V1346" s="578"/>
      <c r="W1346" s="578"/>
      <c r="X1346" s="578"/>
      <c r="Y1346" s="582"/>
      <c r="Z1346" s="582"/>
      <c r="AA1346" s="582"/>
      <c r="AB1346" s="582"/>
      <c r="AC1346" s="582"/>
      <c r="AD1346" s="563"/>
      <c r="AE1346" s="551"/>
      <c r="AF1346" s="551"/>
      <c r="AG1346" s="562"/>
      <c r="AH1346" s="562"/>
      <c r="AI1346" s="562"/>
      <c r="AJ1346" s="562"/>
      <c r="AK1346" s="562"/>
      <c r="AL1346" s="562"/>
      <c r="AM1346" s="562"/>
      <c r="AN1346" s="562"/>
      <c r="AO1346" s="562"/>
      <c r="AP1346" s="563"/>
      <c r="AQ1346" s="564"/>
      <c r="AR1346" s="562"/>
      <c r="AS1346" s="562"/>
      <c r="AT1346" s="562"/>
      <c r="AU1346" s="562"/>
      <c r="AV1346" s="562"/>
      <c r="AW1346" s="562"/>
      <c r="AX1346" s="562"/>
      <c r="AY1346" s="562"/>
      <c r="AZ1346" s="562"/>
      <c r="BA1346" s="562"/>
      <c r="BB1346" s="563"/>
      <c r="BC1346" s="564"/>
      <c r="BD1346" s="556"/>
      <c r="BE1346" s="556"/>
      <c r="BF1346" s="556"/>
      <c r="BG1346" s="556"/>
      <c r="BH1346" s="556"/>
      <c r="BI1346" s="556"/>
      <c r="BJ1346" s="556"/>
      <c r="BK1346" s="556"/>
      <c r="BL1346" s="556"/>
      <c r="BM1346" s="556"/>
      <c r="BN1346" s="557"/>
      <c r="BO1346" s="555"/>
      <c r="BP1346" s="556"/>
      <c r="BQ1346" s="556"/>
      <c r="BR1346" s="556"/>
      <c r="BS1346" s="556"/>
      <c r="BT1346" s="556"/>
      <c r="BU1346" s="556"/>
      <c r="BV1346" s="556"/>
      <c r="BW1346" s="556"/>
      <c r="BX1346" s="556"/>
      <c r="BY1346" s="556"/>
      <c r="BZ1346" s="557"/>
      <c r="CA1346" s="555"/>
      <c r="CB1346" s="556"/>
      <c r="CC1346" s="556"/>
      <c r="CD1346" s="556"/>
      <c r="CE1346" s="556"/>
      <c r="CF1346" s="556"/>
      <c r="CG1346" s="556"/>
      <c r="CH1346" s="556"/>
      <c r="CI1346" s="556"/>
      <c r="CJ1346" s="556"/>
      <c r="CK1346" s="556"/>
      <c r="CL1346" s="557"/>
    </row>
    <row r="1347" spans="2:90" x14ac:dyDescent="0.3">
      <c r="B1347" s="589"/>
      <c r="C1347" s="562"/>
      <c r="D1347" s="556"/>
      <c r="E1347" s="556" t="s">
        <v>179</v>
      </c>
      <c r="F1347" s="561">
        <v>60000</v>
      </c>
      <c r="G1347" s="555"/>
      <c r="H1347" s="556"/>
      <c r="I1347" s="556"/>
      <c r="J1347" s="556"/>
      <c r="K1347" s="556"/>
      <c r="L1347" s="562"/>
      <c r="M1347" s="562"/>
      <c r="N1347" s="562"/>
      <c r="O1347" s="562"/>
      <c r="P1347" s="562"/>
      <c r="Q1347" s="562"/>
      <c r="R1347" s="563"/>
      <c r="S1347" s="564"/>
      <c r="T1347" s="562"/>
      <c r="U1347" s="582"/>
      <c r="V1347" s="582"/>
      <c r="W1347" s="551"/>
      <c r="X1347" s="582"/>
      <c r="Y1347" s="578"/>
      <c r="Z1347" s="578"/>
      <c r="AA1347" s="578"/>
      <c r="AB1347" s="582"/>
      <c r="AC1347" s="582"/>
      <c r="AD1347" s="563"/>
      <c r="AE1347" s="551"/>
      <c r="AF1347" s="551"/>
      <c r="AG1347" s="562"/>
      <c r="AH1347" s="562"/>
      <c r="AI1347" s="562"/>
      <c r="AJ1347" s="562"/>
      <c r="AK1347" s="562"/>
      <c r="AL1347" s="562"/>
      <c r="AM1347" s="562"/>
      <c r="AN1347" s="562"/>
      <c r="AO1347" s="562"/>
      <c r="AP1347" s="563"/>
      <c r="AQ1347" s="564"/>
      <c r="AR1347" s="562"/>
      <c r="AS1347" s="562"/>
      <c r="AT1347" s="562"/>
      <c r="AU1347" s="562"/>
      <c r="AV1347" s="562"/>
      <c r="AW1347" s="562"/>
      <c r="AX1347" s="562"/>
      <c r="AY1347" s="562"/>
      <c r="AZ1347" s="562"/>
      <c r="BA1347" s="562"/>
      <c r="BB1347" s="563"/>
      <c r="BC1347" s="564"/>
      <c r="BD1347" s="556"/>
      <c r="BE1347" s="556"/>
      <c r="BF1347" s="556"/>
      <c r="BG1347" s="556"/>
      <c r="BH1347" s="556"/>
      <c r="BI1347" s="556"/>
      <c r="BJ1347" s="556"/>
      <c r="BK1347" s="556"/>
      <c r="BL1347" s="556"/>
      <c r="BM1347" s="556"/>
      <c r="BN1347" s="557"/>
      <c r="BO1347" s="555"/>
      <c r="BP1347" s="556"/>
      <c r="BQ1347" s="556"/>
      <c r="BR1347" s="556"/>
      <c r="BS1347" s="556"/>
      <c r="BT1347" s="556"/>
      <c r="BU1347" s="556"/>
      <c r="BV1347" s="556"/>
      <c r="BW1347" s="556"/>
      <c r="BX1347" s="556"/>
      <c r="BY1347" s="556"/>
      <c r="BZ1347" s="557"/>
      <c r="CA1347" s="555"/>
      <c r="CB1347" s="556"/>
      <c r="CC1347" s="556"/>
      <c r="CD1347" s="556"/>
      <c r="CE1347" s="556"/>
      <c r="CF1347" s="556"/>
      <c r="CG1347" s="556"/>
      <c r="CH1347" s="556"/>
      <c r="CI1347" s="556"/>
      <c r="CJ1347" s="556"/>
      <c r="CK1347" s="556"/>
      <c r="CL1347" s="557"/>
    </row>
    <row r="1348" spans="2:90" x14ac:dyDescent="0.3">
      <c r="B1348" s="589"/>
      <c r="C1348" s="556"/>
      <c r="D1348" s="556"/>
      <c r="E1348" s="562" t="s">
        <v>170</v>
      </c>
      <c r="F1348" s="554"/>
      <c r="G1348" s="555"/>
      <c r="H1348" s="556"/>
      <c r="I1348" s="556"/>
      <c r="J1348" s="556"/>
      <c r="K1348" s="556"/>
      <c r="L1348" s="562"/>
      <c r="M1348" s="562"/>
      <c r="N1348" s="562"/>
      <c r="O1348" s="562"/>
      <c r="P1348" s="562"/>
      <c r="Q1348" s="562"/>
      <c r="R1348" s="563"/>
      <c r="S1348" s="564"/>
      <c r="T1348" s="562"/>
      <c r="U1348" s="551"/>
      <c r="V1348" s="551"/>
      <c r="W1348" s="551"/>
      <c r="X1348" s="582"/>
      <c r="Y1348" s="582"/>
      <c r="Z1348" s="582"/>
      <c r="AA1348" s="582"/>
      <c r="AB1348" s="582"/>
      <c r="AC1348" s="582"/>
      <c r="AD1348" s="563"/>
      <c r="AE1348" s="551"/>
      <c r="AF1348" s="551"/>
      <c r="AG1348" s="562"/>
      <c r="AH1348" s="562"/>
      <c r="AI1348" s="562"/>
      <c r="AJ1348" s="562"/>
      <c r="AK1348" s="562"/>
      <c r="AL1348" s="562"/>
      <c r="AM1348" s="562"/>
      <c r="AN1348" s="562"/>
      <c r="AO1348" s="562"/>
      <c r="AP1348" s="563"/>
      <c r="AQ1348" s="564"/>
      <c r="AR1348" s="562"/>
      <c r="AS1348" s="562"/>
      <c r="AT1348" s="562"/>
      <c r="AU1348" s="562"/>
      <c r="AV1348" s="562"/>
      <c r="AW1348" s="562"/>
      <c r="AX1348" s="562"/>
      <c r="AY1348" s="562"/>
      <c r="AZ1348" s="562"/>
      <c r="BA1348" s="562"/>
      <c r="BB1348" s="563"/>
      <c r="BC1348" s="564"/>
      <c r="BD1348" s="556"/>
      <c r="BE1348" s="556"/>
      <c r="BF1348" s="556"/>
      <c r="BG1348" s="556"/>
      <c r="BH1348" s="556"/>
      <c r="BI1348" s="556"/>
      <c r="BJ1348" s="556"/>
      <c r="BK1348" s="556"/>
      <c r="BL1348" s="556"/>
      <c r="BM1348" s="556"/>
      <c r="BN1348" s="557"/>
      <c r="BO1348" s="555"/>
      <c r="BP1348" s="556"/>
      <c r="BQ1348" s="556"/>
      <c r="BR1348" s="556"/>
      <c r="BS1348" s="556"/>
      <c r="BT1348" s="556"/>
      <c r="BU1348" s="556"/>
      <c r="BV1348" s="556"/>
      <c r="BW1348" s="556"/>
      <c r="BX1348" s="556"/>
      <c r="BY1348" s="556"/>
      <c r="BZ1348" s="557"/>
      <c r="CA1348" s="555"/>
      <c r="CB1348" s="556"/>
      <c r="CC1348" s="556"/>
      <c r="CD1348" s="556"/>
      <c r="CE1348" s="556"/>
      <c r="CF1348" s="556"/>
      <c r="CG1348" s="556"/>
      <c r="CH1348" s="556"/>
      <c r="CI1348" s="556"/>
      <c r="CJ1348" s="556"/>
      <c r="CK1348" s="556"/>
      <c r="CL1348" s="557"/>
    </row>
    <row r="1349" spans="2:90" x14ac:dyDescent="0.3">
      <c r="B1349" s="589"/>
      <c r="C1349" s="556"/>
      <c r="D1349" s="556"/>
      <c r="E1349" s="562" t="s">
        <v>180</v>
      </c>
      <c r="F1349" s="554">
        <v>60000</v>
      </c>
      <c r="G1349" s="555"/>
      <c r="H1349" s="556"/>
      <c r="I1349" s="556"/>
      <c r="J1349" s="556"/>
      <c r="K1349" s="556"/>
      <c r="L1349" s="562"/>
      <c r="M1349" s="562"/>
      <c r="N1349" s="562"/>
      <c r="O1349" s="562"/>
      <c r="P1349" s="562"/>
      <c r="Q1349" s="562"/>
      <c r="R1349" s="563"/>
      <c r="S1349" s="564"/>
      <c r="T1349" s="562"/>
      <c r="U1349" s="551"/>
      <c r="V1349" s="551"/>
      <c r="W1349" s="551"/>
      <c r="X1349" s="551"/>
      <c r="Y1349" s="551"/>
      <c r="Z1349" s="551"/>
      <c r="AA1349" s="582"/>
      <c r="AB1349" s="582"/>
      <c r="AC1349" s="582"/>
      <c r="AD1349" s="566"/>
      <c r="AE1349" s="578"/>
      <c r="AF1349" s="578"/>
      <c r="AG1349" s="565"/>
      <c r="AH1349" s="562"/>
      <c r="AI1349" s="562"/>
      <c r="AJ1349" s="562"/>
      <c r="AK1349" s="562"/>
      <c r="AL1349" s="562"/>
      <c r="AM1349" s="562"/>
      <c r="AN1349" s="562"/>
      <c r="AO1349" s="562"/>
      <c r="AP1349" s="563"/>
      <c r="AQ1349" s="564"/>
      <c r="AR1349" s="562"/>
      <c r="AS1349" s="562"/>
      <c r="AT1349" s="562"/>
      <c r="AU1349" s="562"/>
      <c r="AV1349" s="562"/>
      <c r="AW1349" s="562"/>
      <c r="AX1349" s="562"/>
      <c r="AY1349" s="562"/>
      <c r="AZ1349" s="562"/>
      <c r="BA1349" s="562"/>
      <c r="BB1349" s="563"/>
      <c r="BC1349" s="564"/>
      <c r="BD1349" s="556"/>
      <c r="BE1349" s="556"/>
      <c r="BF1349" s="556"/>
      <c r="BG1349" s="556"/>
      <c r="BH1349" s="556"/>
      <c r="BI1349" s="556"/>
      <c r="BJ1349" s="556"/>
      <c r="BK1349" s="556"/>
      <c r="BL1349" s="556"/>
      <c r="BM1349" s="556"/>
      <c r="BN1349" s="557"/>
      <c r="BO1349" s="555"/>
      <c r="BP1349" s="556"/>
      <c r="BQ1349" s="556"/>
      <c r="BR1349" s="556"/>
      <c r="BS1349" s="556"/>
      <c r="BT1349" s="556"/>
      <c r="BU1349" s="556"/>
      <c r="BV1349" s="556"/>
      <c r="BW1349" s="556"/>
      <c r="BX1349" s="556"/>
      <c r="BY1349" s="556"/>
      <c r="BZ1349" s="557"/>
      <c r="CA1349" s="555"/>
      <c r="CB1349" s="556"/>
      <c r="CC1349" s="556"/>
      <c r="CD1349" s="556"/>
      <c r="CE1349" s="556"/>
      <c r="CF1349" s="556"/>
      <c r="CG1349" s="556"/>
      <c r="CH1349" s="556"/>
      <c r="CI1349" s="556"/>
      <c r="CJ1349" s="556"/>
      <c r="CK1349" s="556"/>
      <c r="CL1349" s="557"/>
    </row>
    <row r="1350" spans="2:90" x14ac:dyDescent="0.3">
      <c r="B1350" s="589"/>
      <c r="C1350" s="556" t="s">
        <v>267</v>
      </c>
      <c r="D1350" s="556" t="s">
        <v>113</v>
      </c>
      <c r="E1350" s="556"/>
      <c r="F1350" s="554"/>
      <c r="G1350" s="555"/>
      <c r="H1350" s="556"/>
      <c r="I1350" s="556"/>
      <c r="J1350" s="556"/>
      <c r="K1350" s="556"/>
      <c r="L1350" s="562"/>
      <c r="M1350" s="562"/>
      <c r="N1350" s="562"/>
      <c r="O1350" s="562"/>
      <c r="P1350" s="562"/>
      <c r="Q1350" s="562"/>
      <c r="R1350" s="563"/>
      <c r="S1350" s="564"/>
      <c r="T1350" s="562"/>
      <c r="U1350" s="551"/>
      <c r="V1350" s="551"/>
      <c r="W1350" s="551"/>
      <c r="X1350" s="551"/>
      <c r="Y1350" s="551"/>
      <c r="Z1350" s="551"/>
      <c r="AA1350" s="551"/>
      <c r="AB1350" s="551"/>
      <c r="AC1350" s="551"/>
      <c r="AD1350" s="557"/>
      <c r="AE1350" s="551"/>
      <c r="AF1350" s="551"/>
      <c r="AG1350" s="562"/>
      <c r="AH1350" s="562"/>
      <c r="AI1350" s="562"/>
      <c r="AJ1350" s="562"/>
      <c r="AK1350" s="562"/>
      <c r="AL1350" s="562"/>
      <c r="AM1350" s="562"/>
      <c r="AN1350" s="562"/>
      <c r="AO1350" s="562"/>
      <c r="AP1350" s="563"/>
      <c r="AQ1350" s="564"/>
      <c r="AR1350" s="562"/>
      <c r="AS1350" s="562"/>
      <c r="AT1350" s="562"/>
      <c r="AU1350" s="562"/>
      <c r="AV1350" s="562"/>
      <c r="AW1350" s="562"/>
      <c r="AX1350" s="562"/>
      <c r="AY1350" s="562"/>
      <c r="AZ1350" s="562"/>
      <c r="BA1350" s="562"/>
      <c r="BB1350" s="563"/>
      <c r="BC1350" s="564"/>
      <c r="BD1350" s="556"/>
      <c r="BE1350" s="556"/>
      <c r="BF1350" s="556"/>
      <c r="BG1350" s="556"/>
      <c r="BH1350" s="556"/>
      <c r="BI1350" s="556"/>
      <c r="BJ1350" s="556"/>
      <c r="BK1350" s="556"/>
      <c r="BL1350" s="556"/>
      <c r="BM1350" s="556"/>
      <c r="BN1350" s="557"/>
      <c r="BO1350" s="555"/>
      <c r="BP1350" s="556"/>
      <c r="BQ1350" s="556"/>
      <c r="BR1350" s="556"/>
      <c r="BS1350" s="556"/>
      <c r="BT1350" s="556"/>
      <c r="BU1350" s="556"/>
      <c r="BV1350" s="556"/>
      <c r="BW1350" s="556"/>
      <c r="BX1350" s="556"/>
      <c r="BY1350" s="556"/>
      <c r="BZ1350" s="557"/>
      <c r="CA1350" s="555"/>
      <c r="CB1350" s="556"/>
      <c r="CC1350" s="556"/>
      <c r="CD1350" s="556"/>
      <c r="CE1350" s="556"/>
      <c r="CF1350" s="556"/>
      <c r="CG1350" s="556"/>
      <c r="CH1350" s="556"/>
      <c r="CI1350" s="556"/>
      <c r="CJ1350" s="556"/>
      <c r="CK1350" s="556"/>
      <c r="CL1350" s="557"/>
    </row>
    <row r="1351" spans="2:90" x14ac:dyDescent="0.3">
      <c r="B1351" s="589"/>
      <c r="C1351" s="556" t="s">
        <v>616</v>
      </c>
      <c r="D1351" s="556"/>
      <c r="E1351" s="562" t="s">
        <v>486</v>
      </c>
      <c r="F1351" s="554">
        <v>3500000</v>
      </c>
      <c r="G1351" s="555"/>
      <c r="H1351" s="556"/>
      <c r="I1351" s="556"/>
      <c r="J1351" s="556"/>
      <c r="K1351" s="556"/>
      <c r="L1351" s="562"/>
      <c r="M1351" s="562"/>
      <c r="N1351" s="562"/>
      <c r="O1351" s="562"/>
      <c r="P1351" s="562"/>
      <c r="Q1351" s="562"/>
      <c r="R1351" s="563"/>
      <c r="S1351" s="564"/>
      <c r="T1351" s="562"/>
      <c r="U1351" s="551"/>
      <c r="V1351" s="551"/>
      <c r="W1351" s="551"/>
      <c r="X1351" s="551"/>
      <c r="Y1351" s="551"/>
      <c r="Z1351" s="551"/>
      <c r="AA1351" s="551"/>
      <c r="AB1351" s="551"/>
      <c r="AC1351" s="551"/>
      <c r="AD1351" s="557"/>
      <c r="AE1351" s="551"/>
      <c r="AF1351" s="551"/>
      <c r="AG1351" s="562"/>
      <c r="AH1351" s="562"/>
      <c r="AI1351" s="562"/>
      <c r="AJ1351" s="568"/>
      <c r="AK1351" s="568"/>
      <c r="AL1351" s="568"/>
      <c r="AM1351" s="568"/>
      <c r="AN1351" s="568"/>
      <c r="AO1351" s="562"/>
      <c r="AP1351" s="563"/>
      <c r="AQ1351" s="564"/>
      <c r="AR1351" s="562"/>
      <c r="AS1351" s="562"/>
      <c r="AT1351" s="562"/>
      <c r="AU1351" s="562"/>
      <c r="AV1351" s="562"/>
      <c r="AW1351" s="562"/>
      <c r="AX1351" s="562"/>
      <c r="AY1351" s="562"/>
      <c r="AZ1351" s="562"/>
      <c r="BA1351" s="562"/>
      <c r="BB1351" s="563"/>
      <c r="BC1351" s="564"/>
      <c r="BD1351" s="556"/>
      <c r="BE1351" s="556"/>
      <c r="BF1351" s="556"/>
      <c r="BG1351" s="556"/>
      <c r="BH1351" s="556"/>
      <c r="BI1351" s="556"/>
      <c r="BJ1351" s="556"/>
      <c r="BK1351" s="556"/>
      <c r="BL1351" s="556"/>
      <c r="BM1351" s="556"/>
      <c r="BN1351" s="557"/>
      <c r="BO1351" s="555"/>
      <c r="BP1351" s="556"/>
      <c r="BQ1351" s="556"/>
      <c r="BR1351" s="556"/>
      <c r="BS1351" s="556"/>
      <c r="BT1351" s="556"/>
      <c r="BU1351" s="556"/>
      <c r="BV1351" s="556"/>
      <c r="BW1351" s="556"/>
      <c r="BX1351" s="556"/>
      <c r="BY1351" s="556"/>
      <c r="BZ1351" s="557"/>
      <c r="CA1351" s="555"/>
      <c r="CB1351" s="556"/>
      <c r="CC1351" s="556"/>
      <c r="CD1351" s="556"/>
      <c r="CE1351" s="556"/>
      <c r="CF1351" s="556"/>
      <c r="CG1351" s="556"/>
      <c r="CH1351" s="556"/>
      <c r="CI1351" s="556"/>
      <c r="CJ1351" s="556"/>
      <c r="CK1351" s="556"/>
      <c r="CL1351" s="557"/>
    </row>
    <row r="1352" spans="2:90" x14ac:dyDescent="0.3">
      <c r="B1352" s="589"/>
      <c r="C1352" s="562">
        <v>353151152</v>
      </c>
      <c r="D1352" s="556"/>
      <c r="E1352" s="562"/>
      <c r="F1352" s="554"/>
      <c r="G1352" s="555"/>
      <c r="H1352" s="556"/>
      <c r="I1352" s="556"/>
      <c r="J1352" s="556"/>
      <c r="K1352" s="556"/>
      <c r="L1352" s="562"/>
      <c r="M1352" s="562"/>
      <c r="N1352" s="562"/>
      <c r="O1352" s="562"/>
      <c r="P1352" s="562"/>
      <c r="Q1352" s="562"/>
      <c r="R1352" s="563"/>
      <c r="S1352" s="564"/>
      <c r="T1352" s="562"/>
      <c r="U1352" s="562"/>
      <c r="V1352" s="562"/>
      <c r="W1352" s="562"/>
      <c r="X1352" s="562"/>
      <c r="Y1352" s="562"/>
      <c r="Z1352" s="562"/>
      <c r="AA1352" s="562"/>
      <c r="AB1352" s="562"/>
      <c r="AC1352" s="562"/>
      <c r="AD1352" s="563"/>
      <c r="AE1352" s="564"/>
      <c r="AF1352" s="562"/>
      <c r="AG1352" s="562"/>
      <c r="AH1352" s="562"/>
      <c r="AI1352" s="562"/>
      <c r="AJ1352" s="562"/>
      <c r="AK1352" s="562"/>
      <c r="AL1352" s="562"/>
      <c r="AM1352" s="562"/>
      <c r="AN1352" s="562"/>
      <c r="AO1352" s="562"/>
      <c r="AP1352" s="563"/>
      <c r="AQ1352" s="564"/>
      <c r="AR1352" s="562"/>
      <c r="AS1352" s="562"/>
      <c r="AT1352" s="562"/>
      <c r="AU1352" s="562"/>
      <c r="AV1352" s="562"/>
      <c r="AW1352" s="562"/>
      <c r="AX1352" s="562"/>
      <c r="AY1352" s="562"/>
      <c r="AZ1352" s="562"/>
      <c r="BA1352" s="562"/>
      <c r="BB1352" s="563"/>
      <c r="BC1352" s="564"/>
      <c r="BD1352" s="556"/>
      <c r="BE1352" s="556"/>
      <c r="BF1352" s="556"/>
      <c r="BG1352" s="556"/>
      <c r="BH1352" s="556"/>
      <c r="BI1352" s="556"/>
      <c r="BJ1352" s="556"/>
      <c r="BK1352" s="556"/>
      <c r="BL1352" s="556"/>
      <c r="BM1352" s="556"/>
      <c r="BN1352" s="557"/>
      <c r="BO1352" s="555"/>
      <c r="BP1352" s="556"/>
      <c r="BQ1352" s="556"/>
      <c r="BR1352" s="556"/>
      <c r="BS1352" s="556"/>
      <c r="BT1352" s="556"/>
      <c r="BU1352" s="556"/>
      <c r="BV1352" s="556"/>
      <c r="BW1352" s="556"/>
      <c r="BX1352" s="556"/>
      <c r="BY1352" s="556"/>
      <c r="BZ1352" s="557"/>
      <c r="CA1352" s="555"/>
      <c r="CB1352" s="556"/>
      <c r="CC1352" s="556"/>
      <c r="CD1352" s="556"/>
      <c r="CE1352" s="556"/>
      <c r="CF1352" s="556"/>
      <c r="CG1352" s="556"/>
      <c r="CH1352" s="556"/>
      <c r="CI1352" s="556"/>
      <c r="CJ1352" s="556"/>
      <c r="CK1352" s="556"/>
      <c r="CL1352" s="557"/>
    </row>
    <row r="1353" spans="2:90" x14ac:dyDescent="0.3">
      <c r="B1353" s="589"/>
      <c r="C1353" s="587" t="s">
        <v>621</v>
      </c>
      <c r="D1353" s="556"/>
      <c r="E1353" s="562"/>
      <c r="F1353" s="554"/>
      <c r="G1353" s="555"/>
      <c r="H1353" s="556"/>
      <c r="I1353" s="556"/>
      <c r="J1353" s="556"/>
      <c r="K1353" s="556"/>
      <c r="L1353" s="562"/>
      <c r="M1353" s="562"/>
      <c r="N1353" s="562"/>
      <c r="O1353" s="562"/>
      <c r="P1353" s="562"/>
      <c r="Q1353" s="562"/>
      <c r="R1353" s="563"/>
      <c r="S1353" s="564"/>
      <c r="T1353" s="562"/>
      <c r="U1353" s="562"/>
      <c r="V1353" s="562"/>
      <c r="W1353" s="562"/>
      <c r="X1353" s="562"/>
      <c r="Y1353" s="562"/>
      <c r="Z1353" s="562"/>
      <c r="AA1353" s="562"/>
      <c r="AB1353" s="562"/>
      <c r="AC1353" s="562"/>
      <c r="AD1353" s="563"/>
      <c r="AE1353" s="564"/>
      <c r="AF1353" s="562"/>
      <c r="AG1353" s="562"/>
      <c r="AH1353" s="562"/>
      <c r="AI1353" s="562"/>
      <c r="AJ1353" s="562"/>
      <c r="AK1353" s="562"/>
      <c r="AL1353" s="562"/>
      <c r="AM1353" s="562"/>
      <c r="AN1353" s="562"/>
      <c r="AO1353" s="562"/>
      <c r="AP1353" s="563"/>
      <c r="AQ1353" s="564"/>
      <c r="AR1353" s="562"/>
      <c r="AS1353" s="562"/>
      <c r="AT1353" s="562"/>
      <c r="AU1353" s="562"/>
      <c r="AV1353" s="562"/>
      <c r="AW1353" s="562"/>
      <c r="AX1353" s="562"/>
      <c r="AY1353" s="562"/>
      <c r="AZ1353" s="562"/>
      <c r="BA1353" s="562"/>
      <c r="BB1353" s="563"/>
      <c r="BC1353" s="564"/>
      <c r="BD1353" s="556"/>
      <c r="BE1353" s="556"/>
      <c r="BF1353" s="556"/>
      <c r="BG1353" s="556"/>
      <c r="BH1353" s="556"/>
      <c r="BI1353" s="556"/>
      <c r="BJ1353" s="556"/>
      <c r="BK1353" s="556"/>
      <c r="BL1353" s="556"/>
      <c r="BM1353" s="556"/>
      <c r="BN1353" s="557"/>
      <c r="BO1353" s="555"/>
      <c r="BP1353" s="556"/>
      <c r="BQ1353" s="556"/>
      <c r="BR1353" s="556"/>
      <c r="BS1353" s="556"/>
      <c r="BT1353" s="556"/>
      <c r="BU1353" s="556"/>
      <c r="BV1353" s="556"/>
      <c r="BW1353" s="556"/>
      <c r="BX1353" s="556"/>
      <c r="BY1353" s="556"/>
      <c r="BZ1353" s="557"/>
      <c r="CA1353" s="555"/>
      <c r="CB1353" s="556"/>
      <c r="CC1353" s="556"/>
      <c r="CD1353" s="556"/>
      <c r="CE1353" s="556"/>
      <c r="CF1353" s="556"/>
      <c r="CG1353" s="556"/>
      <c r="CH1353" s="556"/>
      <c r="CI1353" s="556"/>
      <c r="CJ1353" s="556"/>
      <c r="CK1353" s="556"/>
      <c r="CL1353" s="557"/>
    </row>
    <row r="1354" spans="2:90" ht="15" thickBot="1" x14ac:dyDescent="0.35">
      <c r="B1354" s="590"/>
      <c r="C1354" s="571"/>
      <c r="D1354" s="571"/>
      <c r="E1354" s="579" t="s">
        <v>160</v>
      </c>
      <c r="F1354" s="580">
        <v>3770000</v>
      </c>
      <c r="G1354" s="570"/>
      <c r="H1354" s="571"/>
      <c r="I1354" s="571"/>
      <c r="J1354" s="571"/>
      <c r="K1354" s="571"/>
      <c r="L1354" s="574"/>
      <c r="M1354" s="574"/>
      <c r="N1354" s="574"/>
      <c r="O1354" s="574"/>
      <c r="P1354" s="574"/>
      <c r="Q1354" s="574"/>
      <c r="R1354" s="575"/>
      <c r="S1354" s="576"/>
      <c r="T1354" s="574"/>
      <c r="U1354" s="574"/>
      <c r="V1354" s="574"/>
      <c r="W1354" s="574"/>
      <c r="X1354" s="574"/>
      <c r="Y1354" s="574"/>
      <c r="Z1354" s="574"/>
      <c r="AA1354" s="574"/>
      <c r="AB1354" s="574"/>
      <c r="AC1354" s="574"/>
      <c r="AD1354" s="575"/>
      <c r="AE1354" s="576"/>
      <c r="AF1354" s="574"/>
      <c r="AG1354" s="574"/>
      <c r="AH1354" s="574"/>
      <c r="AI1354" s="574"/>
      <c r="AJ1354" s="574"/>
      <c r="AK1354" s="574"/>
      <c r="AL1354" s="574"/>
      <c r="AM1354" s="574"/>
      <c r="AN1354" s="574"/>
      <c r="AO1354" s="574"/>
      <c r="AP1354" s="575"/>
      <c r="AQ1354" s="576"/>
      <c r="AR1354" s="574"/>
      <c r="AS1354" s="574"/>
      <c r="AT1354" s="574"/>
      <c r="AU1354" s="574"/>
      <c r="AV1354" s="574"/>
      <c r="AW1354" s="574"/>
      <c r="AX1354" s="574"/>
      <c r="AY1354" s="574"/>
      <c r="AZ1354" s="574"/>
      <c r="BA1354" s="574"/>
      <c r="BB1354" s="575"/>
      <c r="BC1354" s="576"/>
      <c r="BD1354" s="571"/>
      <c r="BE1354" s="571"/>
      <c r="BF1354" s="571"/>
      <c r="BG1354" s="571"/>
      <c r="BH1354" s="571"/>
      <c r="BI1354" s="571"/>
      <c r="BJ1354" s="571"/>
      <c r="BK1354" s="571"/>
      <c r="BL1354" s="571"/>
      <c r="BM1354" s="571"/>
      <c r="BN1354" s="577"/>
      <c r="BO1354" s="570"/>
      <c r="BP1354" s="571"/>
      <c r="BQ1354" s="571"/>
      <c r="BR1354" s="571"/>
      <c r="BS1354" s="571"/>
      <c r="BT1354" s="571"/>
      <c r="BU1354" s="571"/>
      <c r="BV1354" s="571"/>
      <c r="BW1354" s="571"/>
      <c r="BX1354" s="571"/>
      <c r="BY1354" s="571"/>
      <c r="BZ1354" s="577"/>
      <c r="CA1354" s="570"/>
      <c r="CB1354" s="571"/>
      <c r="CC1354" s="571"/>
      <c r="CD1354" s="571"/>
      <c r="CE1354" s="571"/>
      <c r="CF1354" s="571"/>
      <c r="CG1354" s="571"/>
      <c r="CH1354" s="571"/>
      <c r="CI1354" s="571"/>
      <c r="CJ1354" s="571"/>
      <c r="CK1354" s="571"/>
      <c r="CL1354" s="577"/>
    </row>
    <row r="1355" spans="2:90" x14ac:dyDescent="0.3">
      <c r="B1355" s="588"/>
      <c r="C1355" s="558" t="s">
        <v>623</v>
      </c>
      <c r="D1355" s="558" t="s">
        <v>112</v>
      </c>
      <c r="E1355" s="558"/>
      <c r="F1355" s="553"/>
      <c r="G1355" s="559"/>
      <c r="H1355" s="558"/>
      <c r="I1355" s="558"/>
      <c r="J1355" s="558"/>
      <c r="K1355" s="558"/>
      <c r="L1355" s="558"/>
      <c r="M1355" s="558"/>
      <c r="N1355" s="558"/>
      <c r="O1355" s="558"/>
      <c r="P1355" s="558"/>
      <c r="Q1355" s="558"/>
      <c r="R1355" s="560"/>
      <c r="S1355" s="559"/>
      <c r="T1355" s="558"/>
      <c r="U1355" s="558"/>
      <c r="V1355" s="558"/>
      <c r="W1355" s="558"/>
      <c r="X1355" s="558"/>
      <c r="Y1355" s="558"/>
      <c r="Z1355" s="558"/>
      <c r="AA1355" s="558"/>
      <c r="AB1355" s="558"/>
      <c r="AC1355" s="558"/>
      <c r="AD1355" s="560"/>
      <c r="AE1355" s="559"/>
      <c r="AF1355" s="558"/>
      <c r="AG1355" s="558"/>
      <c r="AH1355" s="558"/>
      <c r="AI1355" s="558"/>
      <c r="AJ1355" s="558"/>
      <c r="AK1355" s="558"/>
      <c r="AL1355" s="558"/>
      <c r="AM1355" s="558"/>
      <c r="AN1355" s="584"/>
      <c r="AO1355" s="584"/>
      <c r="AP1355" s="585"/>
      <c r="AQ1355" s="586"/>
      <c r="AR1355" s="584"/>
      <c r="AS1355" s="584"/>
      <c r="AT1355" s="584"/>
      <c r="AU1355" s="584"/>
      <c r="AV1355" s="584"/>
      <c r="AW1355" s="558"/>
      <c r="AX1355" s="558"/>
      <c r="AY1355" s="558"/>
      <c r="AZ1355" s="558"/>
      <c r="BA1355" s="558"/>
      <c r="BB1355" s="560"/>
      <c r="BC1355" s="559"/>
      <c r="BD1355" s="558"/>
      <c r="BE1355" s="558"/>
      <c r="BF1355" s="558"/>
      <c r="BG1355" s="558"/>
      <c r="BH1355" s="558"/>
      <c r="BI1355" s="558"/>
      <c r="BJ1355" s="558"/>
      <c r="BK1355" s="558"/>
      <c r="BL1355" s="558"/>
      <c r="BM1355" s="558"/>
      <c r="BN1355" s="560"/>
      <c r="BO1355" s="559"/>
      <c r="BP1355" s="558"/>
      <c r="BQ1355" s="558"/>
      <c r="BR1355" s="558"/>
      <c r="BS1355" s="558"/>
      <c r="BT1355" s="558"/>
      <c r="BU1355" s="558"/>
      <c r="BV1355" s="558"/>
      <c r="BW1355" s="558"/>
      <c r="BX1355" s="558"/>
      <c r="BY1355" s="558"/>
      <c r="BZ1355" s="560"/>
      <c r="CA1355" s="559"/>
      <c r="CB1355" s="558"/>
      <c r="CC1355" s="558"/>
      <c r="CD1355" s="558"/>
      <c r="CE1355" s="558"/>
      <c r="CF1355" s="558"/>
      <c r="CG1355" s="558"/>
      <c r="CH1355" s="558"/>
      <c r="CI1355" s="558"/>
      <c r="CJ1355" s="558"/>
      <c r="CK1355" s="558"/>
      <c r="CL1355" s="560"/>
    </row>
    <row r="1356" spans="2:90" ht="28.8" x14ac:dyDescent="0.3">
      <c r="B1356" s="589"/>
      <c r="C1356" s="581" t="s">
        <v>624</v>
      </c>
      <c r="D1356" s="556"/>
      <c r="E1356" s="556" t="s">
        <v>484</v>
      </c>
      <c r="F1356" s="561">
        <v>150000</v>
      </c>
      <c r="G1356" s="555"/>
      <c r="H1356" s="556"/>
      <c r="I1356" s="556"/>
      <c r="J1356" s="556"/>
      <c r="K1356" s="556"/>
      <c r="L1356" s="562"/>
      <c r="M1356" s="562"/>
      <c r="N1356" s="562"/>
      <c r="O1356" s="562"/>
      <c r="P1356" s="562"/>
      <c r="Q1356" s="562"/>
      <c r="R1356" s="563"/>
      <c r="S1356" s="564"/>
      <c r="T1356" s="562"/>
      <c r="U1356" s="578"/>
      <c r="V1356" s="578"/>
      <c r="W1356" s="578"/>
      <c r="X1356" s="578"/>
      <c r="Y1356" s="582"/>
      <c r="Z1356" s="582"/>
      <c r="AA1356" s="582"/>
      <c r="AB1356" s="582"/>
      <c r="AC1356" s="582"/>
      <c r="AD1356" s="563"/>
      <c r="AE1356" s="551"/>
      <c r="AF1356" s="551"/>
      <c r="AG1356" s="562"/>
      <c r="AH1356" s="562"/>
      <c r="AI1356" s="562"/>
      <c r="AJ1356" s="562"/>
      <c r="AK1356" s="562"/>
      <c r="AL1356" s="562"/>
      <c r="AM1356" s="562"/>
      <c r="AN1356" s="562"/>
      <c r="AO1356" s="562"/>
      <c r="AP1356" s="563"/>
      <c r="AQ1356" s="564"/>
      <c r="AR1356" s="562"/>
      <c r="AS1356" s="562"/>
      <c r="AT1356" s="562"/>
      <c r="AU1356" s="562"/>
      <c r="AV1356" s="562"/>
      <c r="AW1356" s="562"/>
      <c r="AX1356" s="562"/>
      <c r="AY1356" s="562"/>
      <c r="AZ1356" s="562"/>
      <c r="BA1356" s="562"/>
      <c r="BB1356" s="563"/>
      <c r="BC1356" s="564"/>
      <c r="BD1356" s="556"/>
      <c r="BE1356" s="556"/>
      <c r="BF1356" s="556"/>
      <c r="BG1356" s="556"/>
      <c r="BH1356" s="556"/>
      <c r="BI1356" s="556"/>
      <c r="BJ1356" s="556"/>
      <c r="BK1356" s="556"/>
      <c r="BL1356" s="556"/>
      <c r="BM1356" s="556"/>
      <c r="BN1356" s="557"/>
      <c r="BO1356" s="555"/>
      <c r="BP1356" s="556"/>
      <c r="BQ1356" s="556"/>
      <c r="BR1356" s="556"/>
      <c r="BS1356" s="556"/>
      <c r="BT1356" s="556"/>
      <c r="BU1356" s="556"/>
      <c r="BV1356" s="556"/>
      <c r="BW1356" s="556"/>
      <c r="BX1356" s="556"/>
      <c r="BY1356" s="556"/>
      <c r="BZ1356" s="557"/>
      <c r="CA1356" s="555"/>
      <c r="CB1356" s="556"/>
      <c r="CC1356" s="556"/>
      <c r="CD1356" s="556"/>
      <c r="CE1356" s="556"/>
      <c r="CF1356" s="556"/>
      <c r="CG1356" s="556"/>
      <c r="CH1356" s="556"/>
      <c r="CI1356" s="556"/>
      <c r="CJ1356" s="556"/>
      <c r="CK1356" s="556"/>
      <c r="CL1356" s="557"/>
    </row>
    <row r="1357" spans="2:90" x14ac:dyDescent="0.3">
      <c r="B1357" s="589"/>
      <c r="C1357" s="562"/>
      <c r="D1357" s="556"/>
      <c r="E1357" s="556" t="s">
        <v>179</v>
      </c>
      <c r="F1357" s="561">
        <v>60000</v>
      </c>
      <c r="G1357" s="555"/>
      <c r="H1357" s="556"/>
      <c r="I1357" s="556"/>
      <c r="J1357" s="556"/>
      <c r="K1357" s="556"/>
      <c r="L1357" s="562"/>
      <c r="M1357" s="562"/>
      <c r="N1357" s="562"/>
      <c r="O1357" s="562"/>
      <c r="P1357" s="562"/>
      <c r="Q1357" s="562"/>
      <c r="R1357" s="563"/>
      <c r="S1357" s="564"/>
      <c r="T1357" s="562"/>
      <c r="U1357" s="582"/>
      <c r="V1357" s="582"/>
      <c r="W1357" s="551"/>
      <c r="X1357" s="582"/>
      <c r="Y1357" s="578"/>
      <c r="Z1357" s="578"/>
      <c r="AA1357" s="578"/>
      <c r="AB1357" s="582"/>
      <c r="AC1357" s="582"/>
      <c r="AD1357" s="563"/>
      <c r="AE1357" s="551"/>
      <c r="AF1357" s="551"/>
      <c r="AG1357" s="562"/>
      <c r="AH1357" s="562"/>
      <c r="AI1357" s="562"/>
      <c r="AJ1357" s="562"/>
      <c r="AK1357" s="562"/>
      <c r="AL1357" s="562"/>
      <c r="AM1357" s="562"/>
      <c r="AN1357" s="562"/>
      <c r="AO1357" s="562"/>
      <c r="AP1357" s="563"/>
      <c r="AQ1357" s="564"/>
      <c r="AR1357" s="562"/>
      <c r="AS1357" s="562"/>
      <c r="AT1357" s="562"/>
      <c r="AU1357" s="562"/>
      <c r="AV1357" s="562"/>
      <c r="AW1357" s="562"/>
      <c r="AX1357" s="562"/>
      <c r="AY1357" s="562"/>
      <c r="AZ1357" s="562"/>
      <c r="BA1357" s="562"/>
      <c r="BB1357" s="563"/>
      <c r="BC1357" s="564"/>
      <c r="BD1357" s="556"/>
      <c r="BE1357" s="556"/>
      <c r="BF1357" s="556"/>
      <c r="BG1357" s="556"/>
      <c r="BH1357" s="556"/>
      <c r="BI1357" s="556"/>
      <c r="BJ1357" s="556"/>
      <c r="BK1357" s="556"/>
      <c r="BL1357" s="556"/>
      <c r="BM1357" s="556"/>
      <c r="BN1357" s="557"/>
      <c r="BO1357" s="555"/>
      <c r="BP1357" s="556"/>
      <c r="BQ1357" s="556"/>
      <c r="BR1357" s="556"/>
      <c r="BS1357" s="556"/>
      <c r="BT1357" s="556"/>
      <c r="BU1357" s="556"/>
      <c r="BV1357" s="556"/>
      <c r="BW1357" s="556"/>
      <c r="BX1357" s="556"/>
      <c r="BY1357" s="556"/>
      <c r="BZ1357" s="557"/>
      <c r="CA1357" s="555"/>
      <c r="CB1357" s="556"/>
      <c r="CC1357" s="556"/>
      <c r="CD1357" s="556"/>
      <c r="CE1357" s="556"/>
      <c r="CF1357" s="556"/>
      <c r="CG1357" s="556"/>
      <c r="CH1357" s="556"/>
      <c r="CI1357" s="556"/>
      <c r="CJ1357" s="556"/>
      <c r="CK1357" s="556"/>
      <c r="CL1357" s="557"/>
    </row>
    <row r="1358" spans="2:90" x14ac:dyDescent="0.3">
      <c r="B1358" s="589"/>
      <c r="C1358" s="556"/>
      <c r="D1358" s="556"/>
      <c r="E1358" s="562" t="s">
        <v>170</v>
      </c>
      <c r="F1358" s="554"/>
      <c r="G1358" s="555"/>
      <c r="H1358" s="556"/>
      <c r="I1358" s="556"/>
      <c r="J1358" s="556"/>
      <c r="K1358" s="556"/>
      <c r="L1358" s="562"/>
      <c r="M1358" s="562"/>
      <c r="N1358" s="562"/>
      <c r="O1358" s="562"/>
      <c r="P1358" s="562"/>
      <c r="Q1358" s="562"/>
      <c r="R1358" s="563"/>
      <c r="S1358" s="564"/>
      <c r="T1358" s="562"/>
      <c r="U1358" s="551"/>
      <c r="V1358" s="551"/>
      <c r="W1358" s="551"/>
      <c r="X1358" s="582"/>
      <c r="Y1358" s="582"/>
      <c r="Z1358" s="582"/>
      <c r="AA1358" s="582"/>
      <c r="AB1358" s="582"/>
      <c r="AC1358" s="582"/>
      <c r="AD1358" s="563"/>
      <c r="AE1358" s="551"/>
      <c r="AF1358" s="551"/>
      <c r="AG1358" s="562"/>
      <c r="AH1358" s="562"/>
      <c r="AI1358" s="562"/>
      <c r="AJ1358" s="562"/>
      <c r="AK1358" s="562"/>
      <c r="AL1358" s="562"/>
      <c r="AM1358" s="562"/>
      <c r="AN1358" s="562"/>
      <c r="AO1358" s="562"/>
      <c r="AP1358" s="563"/>
      <c r="AQ1358" s="564"/>
      <c r="AR1358" s="562"/>
      <c r="AS1358" s="562"/>
      <c r="AT1358" s="562"/>
      <c r="AU1358" s="562"/>
      <c r="AV1358" s="562"/>
      <c r="AW1358" s="562"/>
      <c r="AX1358" s="562"/>
      <c r="AY1358" s="562"/>
      <c r="AZ1358" s="562"/>
      <c r="BA1358" s="562"/>
      <c r="BB1358" s="563"/>
      <c r="BC1358" s="564"/>
      <c r="BD1358" s="556"/>
      <c r="BE1358" s="556"/>
      <c r="BF1358" s="556"/>
      <c r="BG1358" s="556"/>
      <c r="BH1358" s="556"/>
      <c r="BI1358" s="556"/>
      <c r="BJ1358" s="556"/>
      <c r="BK1358" s="556"/>
      <c r="BL1358" s="556"/>
      <c r="BM1358" s="556"/>
      <c r="BN1358" s="557"/>
      <c r="BO1358" s="555"/>
      <c r="BP1358" s="556"/>
      <c r="BQ1358" s="556"/>
      <c r="BR1358" s="556"/>
      <c r="BS1358" s="556"/>
      <c r="BT1358" s="556"/>
      <c r="BU1358" s="556"/>
      <c r="BV1358" s="556"/>
      <c r="BW1358" s="556"/>
      <c r="BX1358" s="556"/>
      <c r="BY1358" s="556"/>
      <c r="BZ1358" s="557"/>
      <c r="CA1358" s="555"/>
      <c r="CB1358" s="556"/>
      <c r="CC1358" s="556"/>
      <c r="CD1358" s="556"/>
      <c r="CE1358" s="556"/>
      <c r="CF1358" s="556"/>
      <c r="CG1358" s="556"/>
      <c r="CH1358" s="556"/>
      <c r="CI1358" s="556"/>
      <c r="CJ1358" s="556"/>
      <c r="CK1358" s="556"/>
      <c r="CL1358" s="557"/>
    </row>
    <row r="1359" spans="2:90" x14ac:dyDescent="0.3">
      <c r="B1359" s="589"/>
      <c r="C1359" s="556"/>
      <c r="D1359" s="556"/>
      <c r="E1359" s="562" t="s">
        <v>180</v>
      </c>
      <c r="F1359" s="554">
        <v>60000</v>
      </c>
      <c r="G1359" s="555"/>
      <c r="H1359" s="556"/>
      <c r="I1359" s="556"/>
      <c r="J1359" s="556"/>
      <c r="K1359" s="556"/>
      <c r="L1359" s="562"/>
      <c r="M1359" s="562"/>
      <c r="N1359" s="562"/>
      <c r="O1359" s="562"/>
      <c r="P1359" s="562"/>
      <c r="Q1359" s="562"/>
      <c r="R1359" s="563"/>
      <c r="S1359" s="564"/>
      <c r="T1359" s="562"/>
      <c r="U1359" s="551"/>
      <c r="V1359" s="551"/>
      <c r="W1359" s="551"/>
      <c r="X1359" s="551"/>
      <c r="Y1359" s="551"/>
      <c r="Z1359" s="551"/>
      <c r="AA1359" s="582"/>
      <c r="AB1359" s="582"/>
      <c r="AC1359" s="582"/>
      <c r="AD1359" s="566"/>
      <c r="AE1359" s="578"/>
      <c r="AF1359" s="578"/>
      <c r="AG1359" s="565"/>
      <c r="AH1359" s="562"/>
      <c r="AI1359" s="562"/>
      <c r="AJ1359" s="562"/>
      <c r="AK1359" s="562"/>
      <c r="AL1359" s="562"/>
      <c r="AM1359" s="562"/>
      <c r="AN1359" s="562"/>
      <c r="AO1359" s="562"/>
      <c r="AP1359" s="563"/>
      <c r="AQ1359" s="564"/>
      <c r="AR1359" s="562"/>
      <c r="AS1359" s="562"/>
      <c r="AT1359" s="562"/>
      <c r="AU1359" s="562"/>
      <c r="AV1359" s="562"/>
      <c r="AW1359" s="562"/>
      <c r="AX1359" s="562"/>
      <c r="AY1359" s="562"/>
      <c r="AZ1359" s="562"/>
      <c r="BA1359" s="562"/>
      <c r="BB1359" s="563"/>
      <c r="BC1359" s="564"/>
      <c r="BD1359" s="556"/>
      <c r="BE1359" s="556"/>
      <c r="BF1359" s="556"/>
      <c r="BG1359" s="556"/>
      <c r="BH1359" s="556"/>
      <c r="BI1359" s="556"/>
      <c r="BJ1359" s="556"/>
      <c r="BK1359" s="556"/>
      <c r="BL1359" s="556"/>
      <c r="BM1359" s="556"/>
      <c r="BN1359" s="557"/>
      <c r="BO1359" s="555"/>
      <c r="BP1359" s="556"/>
      <c r="BQ1359" s="556"/>
      <c r="BR1359" s="556"/>
      <c r="BS1359" s="556"/>
      <c r="BT1359" s="556"/>
      <c r="BU1359" s="556"/>
      <c r="BV1359" s="556"/>
      <c r="BW1359" s="556"/>
      <c r="BX1359" s="556"/>
      <c r="BY1359" s="556"/>
      <c r="BZ1359" s="557"/>
      <c r="CA1359" s="555"/>
      <c r="CB1359" s="556"/>
      <c r="CC1359" s="556"/>
      <c r="CD1359" s="556"/>
      <c r="CE1359" s="556"/>
      <c r="CF1359" s="556"/>
      <c r="CG1359" s="556"/>
      <c r="CH1359" s="556"/>
      <c r="CI1359" s="556"/>
      <c r="CJ1359" s="556"/>
      <c r="CK1359" s="556"/>
      <c r="CL1359" s="557"/>
    </row>
    <row r="1360" spans="2:90" x14ac:dyDescent="0.3">
      <c r="B1360" s="589"/>
      <c r="C1360" s="556" t="s">
        <v>267</v>
      </c>
      <c r="D1360" s="556" t="s">
        <v>113</v>
      </c>
      <c r="E1360" s="556"/>
      <c r="F1360" s="554"/>
      <c r="G1360" s="555"/>
      <c r="H1360" s="556"/>
      <c r="I1360" s="556"/>
      <c r="J1360" s="556"/>
      <c r="K1360" s="556"/>
      <c r="L1360" s="562"/>
      <c r="M1360" s="562"/>
      <c r="N1360" s="562"/>
      <c r="O1360" s="562"/>
      <c r="P1360" s="562"/>
      <c r="Q1360" s="562"/>
      <c r="R1360" s="563"/>
      <c r="S1360" s="564"/>
      <c r="T1360" s="562"/>
      <c r="U1360" s="551"/>
      <c r="V1360" s="551"/>
      <c r="W1360" s="551"/>
      <c r="X1360" s="551"/>
      <c r="Y1360" s="551"/>
      <c r="Z1360" s="551"/>
      <c r="AA1360" s="551"/>
      <c r="AB1360" s="551"/>
      <c r="AC1360" s="551"/>
      <c r="AD1360" s="557"/>
      <c r="AE1360" s="551"/>
      <c r="AF1360" s="551"/>
      <c r="AG1360" s="562"/>
      <c r="AH1360" s="562"/>
      <c r="AI1360" s="562"/>
      <c r="AJ1360" s="562"/>
      <c r="AK1360" s="562"/>
      <c r="AL1360" s="562"/>
      <c r="AM1360" s="562"/>
      <c r="AN1360" s="562"/>
      <c r="AO1360" s="562"/>
      <c r="AP1360" s="563"/>
      <c r="AQ1360" s="564"/>
      <c r="AR1360" s="562"/>
      <c r="AS1360" s="562"/>
      <c r="AT1360" s="562"/>
      <c r="AU1360" s="562"/>
      <c r="AV1360" s="562"/>
      <c r="AW1360" s="562"/>
      <c r="AX1360" s="562"/>
      <c r="AY1360" s="562"/>
      <c r="AZ1360" s="562"/>
      <c r="BA1360" s="562"/>
      <c r="BB1360" s="563"/>
      <c r="BC1360" s="564"/>
      <c r="BD1360" s="556"/>
      <c r="BE1360" s="556"/>
      <c r="BF1360" s="556"/>
      <c r="BG1360" s="556"/>
      <c r="BH1360" s="556"/>
      <c r="BI1360" s="556"/>
      <c r="BJ1360" s="556"/>
      <c r="BK1360" s="556"/>
      <c r="BL1360" s="556"/>
      <c r="BM1360" s="556"/>
      <c r="BN1360" s="557"/>
      <c r="BO1360" s="555"/>
      <c r="BP1360" s="556"/>
      <c r="BQ1360" s="556"/>
      <c r="BR1360" s="556"/>
      <c r="BS1360" s="556"/>
      <c r="BT1360" s="556"/>
      <c r="BU1360" s="556"/>
      <c r="BV1360" s="556"/>
      <c r="BW1360" s="556"/>
      <c r="BX1360" s="556"/>
      <c r="BY1360" s="556"/>
      <c r="BZ1360" s="557"/>
      <c r="CA1360" s="555"/>
      <c r="CB1360" s="556"/>
      <c r="CC1360" s="556"/>
      <c r="CD1360" s="556"/>
      <c r="CE1360" s="556"/>
      <c r="CF1360" s="556"/>
      <c r="CG1360" s="556"/>
      <c r="CH1360" s="556"/>
      <c r="CI1360" s="556"/>
      <c r="CJ1360" s="556"/>
      <c r="CK1360" s="556"/>
      <c r="CL1360" s="557"/>
    </row>
    <row r="1361" spans="2:90" x14ac:dyDescent="0.3">
      <c r="B1361" s="589"/>
      <c r="C1361" s="556" t="s">
        <v>616</v>
      </c>
      <c r="D1361" s="556"/>
      <c r="E1361" s="562" t="s">
        <v>486</v>
      </c>
      <c r="F1361" s="554">
        <v>8500000</v>
      </c>
      <c r="G1361" s="555"/>
      <c r="H1361" s="556"/>
      <c r="I1361" s="556"/>
      <c r="J1361" s="556"/>
      <c r="K1361" s="556"/>
      <c r="L1361" s="562"/>
      <c r="M1361" s="562"/>
      <c r="N1361" s="562"/>
      <c r="O1361" s="562"/>
      <c r="P1361" s="562"/>
      <c r="Q1361" s="562"/>
      <c r="R1361" s="563"/>
      <c r="S1361" s="564"/>
      <c r="T1361" s="562"/>
      <c r="U1361" s="551"/>
      <c r="V1361" s="551"/>
      <c r="W1361" s="551"/>
      <c r="X1361" s="551"/>
      <c r="Y1361" s="551"/>
      <c r="Z1361" s="551"/>
      <c r="AA1361" s="551"/>
      <c r="AB1361" s="551"/>
      <c r="AC1361" s="551"/>
      <c r="AD1361" s="557"/>
      <c r="AE1361" s="551"/>
      <c r="AF1361" s="551"/>
      <c r="AG1361" s="562"/>
      <c r="AH1361" s="562"/>
      <c r="AI1361" s="562"/>
      <c r="AJ1361" s="568"/>
      <c r="AK1361" s="568"/>
      <c r="AL1361" s="568"/>
      <c r="AM1361" s="568"/>
      <c r="AN1361" s="568"/>
      <c r="AO1361" s="562"/>
      <c r="AP1361" s="563"/>
      <c r="AQ1361" s="564"/>
      <c r="AR1361" s="562"/>
      <c r="AS1361" s="562"/>
      <c r="AT1361" s="562"/>
      <c r="AU1361" s="562"/>
      <c r="AV1361" s="562"/>
      <c r="AW1361" s="562"/>
      <c r="AX1361" s="562"/>
      <c r="AY1361" s="562"/>
      <c r="AZ1361" s="562"/>
      <c r="BA1361" s="562"/>
      <c r="BB1361" s="563"/>
      <c r="BC1361" s="564"/>
      <c r="BD1361" s="556"/>
      <c r="BE1361" s="556"/>
      <c r="BF1361" s="556"/>
      <c r="BG1361" s="556"/>
      <c r="BH1361" s="556"/>
      <c r="BI1361" s="556"/>
      <c r="BJ1361" s="556"/>
      <c r="BK1361" s="556"/>
      <c r="BL1361" s="556"/>
      <c r="BM1361" s="556"/>
      <c r="BN1361" s="557"/>
      <c r="BO1361" s="555"/>
      <c r="BP1361" s="556"/>
      <c r="BQ1361" s="556"/>
      <c r="BR1361" s="556"/>
      <c r="BS1361" s="556"/>
      <c r="BT1361" s="556"/>
      <c r="BU1361" s="556"/>
      <c r="BV1361" s="556"/>
      <c r="BW1361" s="556"/>
      <c r="BX1361" s="556"/>
      <c r="BY1361" s="556"/>
      <c r="BZ1361" s="557"/>
      <c r="CA1361" s="555"/>
      <c r="CB1361" s="556"/>
      <c r="CC1361" s="556"/>
      <c r="CD1361" s="556"/>
      <c r="CE1361" s="556"/>
      <c r="CF1361" s="556"/>
      <c r="CG1361" s="556"/>
      <c r="CH1361" s="556"/>
      <c r="CI1361" s="556"/>
      <c r="CJ1361" s="556"/>
      <c r="CK1361" s="556"/>
      <c r="CL1361" s="557"/>
    </row>
    <row r="1362" spans="2:90" x14ac:dyDescent="0.3">
      <c r="B1362" s="589"/>
      <c r="C1362" s="562">
        <v>353151152</v>
      </c>
      <c r="D1362" s="556"/>
      <c r="E1362" s="562"/>
      <c r="F1362" s="554"/>
      <c r="G1362" s="555"/>
      <c r="H1362" s="556"/>
      <c r="I1362" s="556"/>
      <c r="J1362" s="556"/>
      <c r="K1362" s="556"/>
      <c r="L1362" s="562"/>
      <c r="M1362" s="562"/>
      <c r="N1362" s="562"/>
      <c r="O1362" s="562"/>
      <c r="P1362" s="562"/>
      <c r="Q1362" s="562"/>
      <c r="R1362" s="563"/>
      <c r="S1362" s="564"/>
      <c r="T1362" s="562"/>
      <c r="U1362" s="562"/>
      <c r="V1362" s="562"/>
      <c r="W1362" s="562"/>
      <c r="X1362" s="562"/>
      <c r="Y1362" s="562"/>
      <c r="Z1362" s="562"/>
      <c r="AA1362" s="562"/>
      <c r="AB1362" s="562"/>
      <c r="AC1362" s="562"/>
      <c r="AD1362" s="563"/>
      <c r="AE1362" s="564"/>
      <c r="AF1362" s="562"/>
      <c r="AG1362" s="562"/>
      <c r="AH1362" s="562"/>
      <c r="AI1362" s="562"/>
      <c r="AJ1362" s="562"/>
      <c r="AK1362" s="562"/>
      <c r="AL1362" s="562"/>
      <c r="AM1362" s="562"/>
      <c r="AN1362" s="562"/>
      <c r="AO1362" s="562"/>
      <c r="AP1362" s="563"/>
      <c r="AQ1362" s="564"/>
      <c r="AR1362" s="562"/>
      <c r="AS1362" s="562"/>
      <c r="AT1362" s="562"/>
      <c r="AU1362" s="562"/>
      <c r="AV1362" s="562"/>
      <c r="AW1362" s="562"/>
      <c r="AX1362" s="562"/>
      <c r="AY1362" s="562"/>
      <c r="AZ1362" s="562"/>
      <c r="BA1362" s="562"/>
      <c r="BB1362" s="563"/>
      <c r="BC1362" s="564"/>
      <c r="BD1362" s="556"/>
      <c r="BE1362" s="556"/>
      <c r="BF1362" s="556"/>
      <c r="BG1362" s="556"/>
      <c r="BH1362" s="556"/>
      <c r="BI1362" s="556"/>
      <c r="BJ1362" s="556"/>
      <c r="BK1362" s="556"/>
      <c r="BL1362" s="556"/>
      <c r="BM1362" s="556"/>
      <c r="BN1362" s="557"/>
      <c r="BO1362" s="555"/>
      <c r="BP1362" s="556"/>
      <c r="BQ1362" s="556"/>
      <c r="BR1362" s="556"/>
      <c r="BS1362" s="556"/>
      <c r="BT1362" s="556"/>
      <c r="BU1362" s="556"/>
      <c r="BV1362" s="556"/>
      <c r="BW1362" s="556"/>
      <c r="BX1362" s="556"/>
      <c r="BY1362" s="556"/>
      <c r="BZ1362" s="557"/>
      <c r="CA1362" s="555"/>
      <c r="CB1362" s="556"/>
      <c r="CC1362" s="556"/>
      <c r="CD1362" s="556"/>
      <c r="CE1362" s="556"/>
      <c r="CF1362" s="556"/>
      <c r="CG1362" s="556"/>
      <c r="CH1362" s="556"/>
      <c r="CI1362" s="556"/>
      <c r="CJ1362" s="556"/>
      <c r="CK1362" s="556"/>
      <c r="CL1362" s="557"/>
    </row>
    <row r="1363" spans="2:90" x14ac:dyDescent="0.3">
      <c r="B1363" s="589"/>
      <c r="C1363" s="587" t="s">
        <v>621</v>
      </c>
      <c r="D1363" s="556"/>
      <c r="E1363" s="562"/>
      <c r="F1363" s="554"/>
      <c r="G1363" s="555"/>
      <c r="H1363" s="556"/>
      <c r="I1363" s="556"/>
      <c r="J1363" s="556"/>
      <c r="K1363" s="556"/>
      <c r="L1363" s="562"/>
      <c r="M1363" s="562"/>
      <c r="N1363" s="562"/>
      <c r="O1363" s="562"/>
      <c r="P1363" s="562"/>
      <c r="Q1363" s="562"/>
      <c r="R1363" s="563"/>
      <c r="S1363" s="564"/>
      <c r="T1363" s="562"/>
      <c r="U1363" s="562"/>
      <c r="V1363" s="562"/>
      <c r="W1363" s="562"/>
      <c r="X1363" s="562"/>
      <c r="Y1363" s="562"/>
      <c r="Z1363" s="562"/>
      <c r="AA1363" s="562"/>
      <c r="AB1363" s="562"/>
      <c r="AC1363" s="562"/>
      <c r="AD1363" s="563"/>
      <c r="AE1363" s="564"/>
      <c r="AF1363" s="562"/>
      <c r="AG1363" s="562"/>
      <c r="AH1363" s="562"/>
      <c r="AI1363" s="562"/>
      <c r="AJ1363" s="562"/>
      <c r="AK1363" s="562"/>
      <c r="AL1363" s="562"/>
      <c r="AM1363" s="562"/>
      <c r="AN1363" s="562"/>
      <c r="AO1363" s="562"/>
      <c r="AP1363" s="563"/>
      <c r="AQ1363" s="564"/>
      <c r="AR1363" s="562"/>
      <c r="AS1363" s="562"/>
      <c r="AT1363" s="562"/>
      <c r="AU1363" s="562"/>
      <c r="AV1363" s="562"/>
      <c r="AW1363" s="562"/>
      <c r="AX1363" s="562"/>
      <c r="AY1363" s="562"/>
      <c r="AZ1363" s="562"/>
      <c r="BA1363" s="562"/>
      <c r="BB1363" s="563"/>
      <c r="BC1363" s="564"/>
      <c r="BD1363" s="556"/>
      <c r="BE1363" s="556"/>
      <c r="BF1363" s="556"/>
      <c r="BG1363" s="556"/>
      <c r="BH1363" s="556"/>
      <c r="BI1363" s="556"/>
      <c r="BJ1363" s="556"/>
      <c r="BK1363" s="556"/>
      <c r="BL1363" s="556"/>
      <c r="BM1363" s="556"/>
      <c r="BN1363" s="557"/>
      <c r="BO1363" s="555"/>
      <c r="BP1363" s="556"/>
      <c r="BQ1363" s="556"/>
      <c r="BR1363" s="556"/>
      <c r="BS1363" s="556"/>
      <c r="BT1363" s="556"/>
      <c r="BU1363" s="556"/>
      <c r="BV1363" s="556"/>
      <c r="BW1363" s="556"/>
      <c r="BX1363" s="556"/>
      <c r="BY1363" s="556"/>
      <c r="BZ1363" s="557"/>
      <c r="CA1363" s="555"/>
      <c r="CB1363" s="556"/>
      <c r="CC1363" s="556"/>
      <c r="CD1363" s="556"/>
      <c r="CE1363" s="556"/>
      <c r="CF1363" s="556"/>
      <c r="CG1363" s="556"/>
      <c r="CH1363" s="556"/>
      <c r="CI1363" s="556"/>
      <c r="CJ1363" s="556"/>
      <c r="CK1363" s="556"/>
      <c r="CL1363" s="557"/>
    </row>
    <row r="1364" spans="2:90" ht="15" thickBot="1" x14ac:dyDescent="0.35">
      <c r="B1364" s="590"/>
      <c r="C1364" s="571"/>
      <c r="D1364" s="571"/>
      <c r="E1364" s="579" t="s">
        <v>160</v>
      </c>
      <c r="F1364" s="580">
        <v>8770000</v>
      </c>
      <c r="G1364" s="570"/>
      <c r="H1364" s="571"/>
      <c r="I1364" s="571"/>
      <c r="J1364" s="571"/>
      <c r="K1364" s="571"/>
      <c r="L1364" s="574"/>
      <c r="M1364" s="574"/>
      <c r="N1364" s="574"/>
      <c r="O1364" s="574"/>
      <c r="P1364" s="574"/>
      <c r="Q1364" s="574"/>
      <c r="R1364" s="575"/>
      <c r="S1364" s="576"/>
      <c r="T1364" s="574"/>
      <c r="U1364" s="574"/>
      <c r="V1364" s="574"/>
      <c r="W1364" s="574"/>
      <c r="X1364" s="574"/>
      <c r="Y1364" s="574"/>
      <c r="Z1364" s="574"/>
      <c r="AA1364" s="574"/>
      <c r="AB1364" s="574"/>
      <c r="AC1364" s="574"/>
      <c r="AD1364" s="575"/>
      <c r="AE1364" s="576"/>
      <c r="AF1364" s="574"/>
      <c r="AG1364" s="574"/>
      <c r="AH1364" s="574"/>
      <c r="AI1364" s="574"/>
      <c r="AJ1364" s="574"/>
      <c r="AK1364" s="574"/>
      <c r="AL1364" s="574"/>
      <c r="AM1364" s="574"/>
      <c r="AN1364" s="574"/>
      <c r="AO1364" s="574"/>
      <c r="AP1364" s="575"/>
      <c r="AQ1364" s="576"/>
      <c r="AR1364" s="574"/>
      <c r="AS1364" s="574"/>
      <c r="AT1364" s="574"/>
      <c r="AU1364" s="574"/>
      <c r="AV1364" s="574"/>
      <c r="AW1364" s="574"/>
      <c r="AX1364" s="574"/>
      <c r="AY1364" s="574"/>
      <c r="AZ1364" s="574"/>
      <c r="BA1364" s="574"/>
      <c r="BB1364" s="575"/>
      <c r="BC1364" s="576"/>
      <c r="BD1364" s="571"/>
      <c r="BE1364" s="571"/>
      <c r="BF1364" s="571"/>
      <c r="BG1364" s="571"/>
      <c r="BH1364" s="571"/>
      <c r="BI1364" s="571"/>
      <c r="BJ1364" s="571"/>
      <c r="BK1364" s="571"/>
      <c r="BL1364" s="571"/>
      <c r="BM1364" s="571"/>
      <c r="BN1364" s="577"/>
      <c r="BO1364" s="570"/>
      <c r="BP1364" s="571"/>
      <c r="BQ1364" s="571"/>
      <c r="BR1364" s="571"/>
      <c r="BS1364" s="571"/>
      <c r="BT1364" s="571"/>
      <c r="BU1364" s="571"/>
      <c r="BV1364" s="571"/>
      <c r="BW1364" s="571"/>
      <c r="BX1364" s="571"/>
      <c r="BY1364" s="571"/>
      <c r="BZ1364" s="577"/>
      <c r="CA1364" s="570"/>
      <c r="CB1364" s="571"/>
      <c r="CC1364" s="571"/>
      <c r="CD1364" s="571"/>
      <c r="CE1364" s="571"/>
      <c r="CF1364" s="571"/>
      <c r="CG1364" s="571"/>
      <c r="CH1364" s="571"/>
      <c r="CI1364" s="571"/>
      <c r="CJ1364" s="571"/>
      <c r="CK1364" s="571"/>
      <c r="CL1364" s="577"/>
    </row>
    <row r="1365" spans="2:90" x14ac:dyDescent="0.3">
      <c r="B1365" s="588"/>
      <c r="C1365" s="558" t="s">
        <v>623</v>
      </c>
      <c r="D1365" s="558" t="s">
        <v>112</v>
      </c>
      <c r="E1365" s="558"/>
      <c r="F1365" s="553"/>
      <c r="G1365" s="559"/>
      <c r="H1365" s="558"/>
      <c r="I1365" s="558"/>
      <c r="J1365" s="558"/>
      <c r="K1365" s="558"/>
      <c r="L1365" s="558"/>
      <c r="M1365" s="558"/>
      <c r="N1365" s="558"/>
      <c r="O1365" s="558"/>
      <c r="P1365" s="558"/>
      <c r="Q1365" s="558"/>
      <c r="R1365" s="560"/>
      <c r="S1365" s="559"/>
      <c r="T1365" s="558"/>
      <c r="U1365" s="558"/>
      <c r="V1365" s="558"/>
      <c r="W1365" s="558"/>
      <c r="X1365" s="558"/>
      <c r="Y1365" s="558"/>
      <c r="Z1365" s="558"/>
      <c r="AA1365" s="558"/>
      <c r="AB1365" s="558"/>
      <c r="AC1365" s="558"/>
      <c r="AD1365" s="560"/>
      <c r="AE1365" s="559"/>
      <c r="AF1365" s="558"/>
      <c r="AG1365" s="558"/>
      <c r="AH1365" s="558"/>
      <c r="AI1365" s="558"/>
      <c r="AJ1365" s="558"/>
      <c r="AK1365" s="558"/>
      <c r="AL1365" s="558"/>
      <c r="AM1365" s="558"/>
      <c r="AN1365" s="584"/>
      <c r="AO1365" s="584"/>
      <c r="AP1365" s="585"/>
      <c r="AQ1365" s="586"/>
      <c r="AR1365" s="584"/>
      <c r="AS1365" s="584"/>
      <c r="AT1365" s="584"/>
      <c r="AU1365" s="584"/>
      <c r="AV1365" s="584"/>
      <c r="AW1365" s="558"/>
      <c r="AX1365" s="558"/>
      <c r="AY1365" s="558"/>
      <c r="AZ1365" s="558"/>
      <c r="BA1365" s="558"/>
      <c r="BB1365" s="560"/>
      <c r="BC1365" s="559"/>
      <c r="BD1365" s="558"/>
      <c r="BE1365" s="558"/>
      <c r="BF1365" s="558"/>
      <c r="BG1365" s="558"/>
      <c r="BH1365" s="558"/>
      <c r="BI1365" s="558"/>
      <c r="BJ1365" s="558"/>
      <c r="BK1365" s="558"/>
      <c r="BL1365" s="558"/>
      <c r="BM1365" s="558"/>
      <c r="BN1365" s="560"/>
      <c r="BO1365" s="559"/>
      <c r="BP1365" s="558"/>
      <c r="BQ1365" s="558"/>
      <c r="BR1365" s="558"/>
      <c r="BS1365" s="558"/>
      <c r="BT1365" s="558"/>
      <c r="BU1365" s="558"/>
      <c r="BV1365" s="558"/>
      <c r="BW1365" s="558"/>
      <c r="BX1365" s="558"/>
      <c r="BY1365" s="558"/>
      <c r="BZ1365" s="560"/>
      <c r="CA1365" s="559"/>
      <c r="CB1365" s="558"/>
      <c r="CC1365" s="558"/>
      <c r="CD1365" s="558"/>
      <c r="CE1365" s="558"/>
      <c r="CF1365" s="558"/>
      <c r="CG1365" s="558"/>
      <c r="CH1365" s="558"/>
      <c r="CI1365" s="558"/>
      <c r="CJ1365" s="558"/>
      <c r="CK1365" s="558"/>
      <c r="CL1365" s="560"/>
    </row>
    <row r="1366" spans="2:90" x14ac:dyDescent="0.3">
      <c r="B1366" s="589"/>
      <c r="C1366" s="581" t="s">
        <v>625</v>
      </c>
      <c r="D1366" s="556"/>
      <c r="E1366" s="556" t="s">
        <v>484</v>
      </c>
      <c r="F1366" s="561">
        <v>150000</v>
      </c>
      <c r="G1366" s="555"/>
      <c r="H1366" s="556"/>
      <c r="I1366" s="556"/>
      <c r="J1366" s="556"/>
      <c r="K1366" s="556"/>
      <c r="L1366" s="562"/>
      <c r="M1366" s="562"/>
      <c r="N1366" s="562"/>
      <c r="O1366" s="562"/>
      <c r="P1366" s="562"/>
      <c r="Q1366" s="562"/>
      <c r="R1366" s="563"/>
      <c r="S1366" s="564"/>
      <c r="T1366" s="562"/>
      <c r="U1366" s="582"/>
      <c r="V1366" s="582"/>
      <c r="W1366" s="582"/>
      <c r="X1366" s="582"/>
      <c r="Y1366" s="582"/>
      <c r="Z1366" s="582"/>
      <c r="AA1366" s="578"/>
      <c r="AB1366" s="578"/>
      <c r="AC1366" s="578"/>
      <c r="AD1366" s="566"/>
      <c r="AE1366" s="582"/>
      <c r="AF1366" s="582"/>
      <c r="AG1366" s="562"/>
      <c r="AH1366" s="562"/>
      <c r="AI1366" s="562"/>
      <c r="AJ1366" s="562"/>
      <c r="AK1366" s="562"/>
      <c r="AL1366" s="562"/>
      <c r="AM1366" s="562"/>
      <c r="AN1366" s="562"/>
      <c r="AO1366" s="562"/>
      <c r="AP1366" s="563"/>
      <c r="AQ1366" s="564"/>
      <c r="AR1366" s="562"/>
      <c r="AS1366" s="562"/>
      <c r="AT1366" s="562"/>
      <c r="AU1366" s="562"/>
      <c r="AV1366" s="562"/>
      <c r="AW1366" s="562"/>
      <c r="AX1366" s="562"/>
      <c r="AY1366" s="562"/>
      <c r="AZ1366" s="562"/>
      <c r="BA1366" s="562"/>
      <c r="BB1366" s="563"/>
      <c r="BC1366" s="564"/>
      <c r="BD1366" s="556"/>
      <c r="BE1366" s="556"/>
      <c r="BF1366" s="556"/>
      <c r="BG1366" s="556"/>
      <c r="BH1366" s="556"/>
      <c r="BI1366" s="556"/>
      <c r="BJ1366" s="556"/>
      <c r="BK1366" s="556"/>
      <c r="BL1366" s="556"/>
      <c r="BM1366" s="556"/>
      <c r="BN1366" s="557"/>
      <c r="BO1366" s="555"/>
      <c r="BP1366" s="556"/>
      <c r="BQ1366" s="556"/>
      <c r="BR1366" s="556"/>
      <c r="BS1366" s="556"/>
      <c r="BT1366" s="556"/>
      <c r="BU1366" s="556"/>
      <c r="BV1366" s="556"/>
      <c r="BW1366" s="556"/>
      <c r="BX1366" s="556"/>
      <c r="BY1366" s="556"/>
      <c r="BZ1366" s="557"/>
      <c r="CA1366" s="555"/>
      <c r="CB1366" s="556"/>
      <c r="CC1366" s="556"/>
      <c r="CD1366" s="556"/>
      <c r="CE1366" s="556"/>
      <c r="CF1366" s="556"/>
      <c r="CG1366" s="556"/>
      <c r="CH1366" s="556"/>
      <c r="CI1366" s="556"/>
      <c r="CJ1366" s="556"/>
      <c r="CK1366" s="556"/>
      <c r="CL1366" s="557"/>
    </row>
    <row r="1367" spans="2:90" x14ac:dyDescent="0.3">
      <c r="B1367" s="589"/>
      <c r="C1367" s="562"/>
      <c r="D1367" s="556"/>
      <c r="E1367" s="556" t="s">
        <v>179</v>
      </c>
      <c r="F1367" s="561">
        <v>60000</v>
      </c>
      <c r="G1367" s="555"/>
      <c r="H1367" s="556"/>
      <c r="I1367" s="556"/>
      <c r="J1367" s="556"/>
      <c r="K1367" s="556"/>
      <c r="L1367" s="562"/>
      <c r="M1367" s="562"/>
      <c r="N1367" s="562"/>
      <c r="O1367" s="562"/>
      <c r="P1367" s="562"/>
      <c r="Q1367" s="562"/>
      <c r="R1367" s="563"/>
      <c r="S1367" s="564"/>
      <c r="T1367" s="562"/>
      <c r="U1367" s="582"/>
      <c r="V1367" s="582"/>
      <c r="W1367" s="582"/>
      <c r="X1367" s="582"/>
      <c r="Y1367" s="582"/>
      <c r="Z1367" s="582"/>
      <c r="AA1367" s="582"/>
      <c r="AB1367" s="582"/>
      <c r="AC1367" s="582"/>
      <c r="AD1367" s="563"/>
      <c r="AE1367" s="578"/>
      <c r="AF1367" s="578"/>
      <c r="AG1367" s="565"/>
      <c r="AH1367" s="565"/>
      <c r="AI1367" s="562"/>
      <c r="AJ1367" s="562"/>
      <c r="AK1367" s="562"/>
      <c r="AL1367" s="562"/>
      <c r="AM1367" s="562"/>
      <c r="AN1367" s="562"/>
      <c r="AO1367" s="562"/>
      <c r="AP1367" s="563"/>
      <c r="AQ1367" s="564"/>
      <c r="AR1367" s="562"/>
      <c r="AS1367" s="562"/>
      <c r="AT1367" s="562"/>
      <c r="AU1367" s="562"/>
      <c r="AV1367" s="562"/>
      <c r="AW1367" s="562"/>
      <c r="AX1367" s="562"/>
      <c r="AY1367" s="562"/>
      <c r="AZ1367" s="562"/>
      <c r="BA1367" s="562"/>
      <c r="BB1367" s="563"/>
      <c r="BC1367" s="564"/>
      <c r="BD1367" s="556"/>
      <c r="BE1367" s="556"/>
      <c r="BF1367" s="556"/>
      <c r="BG1367" s="556"/>
      <c r="BH1367" s="556"/>
      <c r="BI1367" s="556"/>
      <c r="BJ1367" s="556"/>
      <c r="BK1367" s="556"/>
      <c r="BL1367" s="556"/>
      <c r="BM1367" s="556"/>
      <c r="BN1367" s="557"/>
      <c r="BO1367" s="555"/>
      <c r="BP1367" s="556"/>
      <c r="BQ1367" s="556"/>
      <c r="BR1367" s="556"/>
      <c r="BS1367" s="556"/>
      <c r="BT1367" s="556"/>
      <c r="BU1367" s="556"/>
      <c r="BV1367" s="556"/>
      <c r="BW1367" s="556"/>
      <c r="BX1367" s="556"/>
      <c r="BY1367" s="556"/>
      <c r="BZ1367" s="557"/>
      <c r="CA1367" s="555"/>
      <c r="CB1367" s="556"/>
      <c r="CC1367" s="556"/>
      <c r="CD1367" s="556"/>
      <c r="CE1367" s="556"/>
      <c r="CF1367" s="556"/>
      <c r="CG1367" s="556"/>
      <c r="CH1367" s="556"/>
      <c r="CI1367" s="556"/>
      <c r="CJ1367" s="556"/>
      <c r="CK1367" s="556"/>
      <c r="CL1367" s="557"/>
    </row>
    <row r="1368" spans="2:90" x14ac:dyDescent="0.3">
      <c r="B1368" s="589"/>
      <c r="C1368" s="556"/>
      <c r="D1368" s="556"/>
      <c r="E1368" s="562" t="s">
        <v>170</v>
      </c>
      <c r="F1368" s="554"/>
      <c r="G1368" s="555"/>
      <c r="H1368" s="556"/>
      <c r="I1368" s="556"/>
      <c r="J1368" s="556"/>
      <c r="K1368" s="556"/>
      <c r="L1368" s="562"/>
      <c r="M1368" s="562"/>
      <c r="N1368" s="562"/>
      <c r="O1368" s="562"/>
      <c r="P1368" s="562"/>
      <c r="Q1368" s="562"/>
      <c r="R1368" s="563"/>
      <c r="S1368" s="564"/>
      <c r="T1368" s="562"/>
      <c r="U1368" s="582"/>
      <c r="V1368" s="582"/>
      <c r="W1368" s="582"/>
      <c r="X1368" s="582"/>
      <c r="Y1368" s="582"/>
      <c r="Z1368" s="582"/>
      <c r="AA1368" s="582"/>
      <c r="AB1368" s="582"/>
      <c r="AC1368" s="582"/>
      <c r="AD1368" s="563"/>
      <c r="AE1368" s="582"/>
      <c r="AF1368" s="582"/>
      <c r="AG1368" s="562"/>
      <c r="AH1368" s="562"/>
      <c r="AI1368" s="562"/>
      <c r="AJ1368" s="562"/>
      <c r="AK1368" s="562"/>
      <c r="AL1368" s="562"/>
      <c r="AM1368" s="562"/>
      <c r="AN1368" s="562"/>
      <c r="AO1368" s="562"/>
      <c r="AP1368" s="563"/>
      <c r="AQ1368" s="564"/>
      <c r="AR1368" s="562"/>
      <c r="AS1368" s="562"/>
      <c r="AT1368" s="562"/>
      <c r="AU1368" s="562"/>
      <c r="AV1368" s="562"/>
      <c r="AW1368" s="562"/>
      <c r="AX1368" s="562"/>
      <c r="AY1368" s="562"/>
      <c r="AZ1368" s="562"/>
      <c r="BA1368" s="562"/>
      <c r="BB1368" s="563"/>
      <c r="BC1368" s="564"/>
      <c r="BD1368" s="556"/>
      <c r="BE1368" s="556"/>
      <c r="BF1368" s="556"/>
      <c r="BG1368" s="556"/>
      <c r="BH1368" s="556"/>
      <c r="BI1368" s="556"/>
      <c r="BJ1368" s="556"/>
      <c r="BK1368" s="556"/>
      <c r="BL1368" s="556"/>
      <c r="BM1368" s="556"/>
      <c r="BN1368" s="557"/>
      <c r="BO1368" s="555"/>
      <c r="BP1368" s="556"/>
      <c r="BQ1368" s="556"/>
      <c r="BR1368" s="556"/>
      <c r="BS1368" s="556"/>
      <c r="BT1368" s="556"/>
      <c r="BU1368" s="556"/>
      <c r="BV1368" s="556"/>
      <c r="BW1368" s="556"/>
      <c r="BX1368" s="556"/>
      <c r="BY1368" s="556"/>
      <c r="BZ1368" s="557"/>
      <c r="CA1368" s="555"/>
      <c r="CB1368" s="556"/>
      <c r="CC1368" s="556"/>
      <c r="CD1368" s="556"/>
      <c r="CE1368" s="556"/>
      <c r="CF1368" s="556"/>
      <c r="CG1368" s="556"/>
      <c r="CH1368" s="556"/>
      <c r="CI1368" s="556"/>
      <c r="CJ1368" s="556"/>
      <c r="CK1368" s="556"/>
      <c r="CL1368" s="557"/>
    </row>
    <row r="1369" spans="2:90" x14ac:dyDescent="0.3">
      <c r="B1369" s="589"/>
      <c r="C1369" s="556"/>
      <c r="D1369" s="556"/>
      <c r="E1369" s="562" t="s">
        <v>180</v>
      </c>
      <c r="F1369" s="554">
        <v>60000</v>
      </c>
      <c r="G1369" s="555"/>
      <c r="H1369" s="556"/>
      <c r="I1369" s="556"/>
      <c r="J1369" s="556"/>
      <c r="K1369" s="556"/>
      <c r="L1369" s="562"/>
      <c r="M1369" s="562"/>
      <c r="N1369" s="562"/>
      <c r="O1369" s="562"/>
      <c r="P1369" s="562"/>
      <c r="Q1369" s="562"/>
      <c r="R1369" s="563"/>
      <c r="S1369" s="564"/>
      <c r="T1369" s="562"/>
      <c r="U1369" s="582"/>
      <c r="V1369" s="582"/>
      <c r="W1369" s="582"/>
      <c r="X1369" s="582"/>
      <c r="Y1369" s="582"/>
      <c r="Z1369" s="582"/>
      <c r="AA1369" s="582"/>
      <c r="AB1369" s="582"/>
      <c r="AC1369" s="582"/>
      <c r="AD1369" s="563"/>
      <c r="AE1369" s="582"/>
      <c r="AF1369" s="582"/>
      <c r="AG1369" s="562"/>
      <c r="AH1369" s="562"/>
      <c r="AI1369" s="562"/>
      <c r="AJ1369" s="562"/>
      <c r="AK1369" s="565"/>
      <c r="AL1369" s="565"/>
      <c r="AM1369" s="565"/>
      <c r="AN1369" s="562"/>
      <c r="AO1369" s="562"/>
      <c r="AP1369" s="563"/>
      <c r="AQ1369" s="564"/>
      <c r="AR1369" s="562"/>
      <c r="AS1369" s="562"/>
      <c r="AT1369" s="562"/>
      <c r="AU1369" s="562"/>
      <c r="AV1369" s="562"/>
      <c r="AW1369" s="562"/>
      <c r="AX1369" s="562"/>
      <c r="AY1369" s="562"/>
      <c r="AZ1369" s="562"/>
      <c r="BA1369" s="562"/>
      <c r="BB1369" s="563"/>
      <c r="BC1369" s="564"/>
      <c r="BD1369" s="556"/>
      <c r="BE1369" s="556"/>
      <c r="BF1369" s="556"/>
      <c r="BG1369" s="556"/>
      <c r="BH1369" s="556"/>
      <c r="BI1369" s="556"/>
      <c r="BJ1369" s="556"/>
      <c r="BK1369" s="556"/>
      <c r="BL1369" s="556"/>
      <c r="BM1369" s="556"/>
      <c r="BN1369" s="557"/>
      <c r="BO1369" s="555"/>
      <c r="BP1369" s="556"/>
      <c r="BQ1369" s="556"/>
      <c r="BR1369" s="556"/>
      <c r="BS1369" s="556"/>
      <c r="BT1369" s="556"/>
      <c r="BU1369" s="556"/>
      <c r="BV1369" s="556"/>
      <c r="BW1369" s="556"/>
      <c r="BX1369" s="556"/>
      <c r="BY1369" s="556"/>
      <c r="BZ1369" s="557"/>
      <c r="CA1369" s="555"/>
      <c r="CB1369" s="556"/>
      <c r="CC1369" s="556"/>
      <c r="CD1369" s="556"/>
      <c r="CE1369" s="556"/>
      <c r="CF1369" s="556"/>
      <c r="CG1369" s="556"/>
      <c r="CH1369" s="556"/>
      <c r="CI1369" s="556"/>
      <c r="CJ1369" s="556"/>
      <c r="CK1369" s="556"/>
      <c r="CL1369" s="557"/>
    </row>
    <row r="1370" spans="2:90" x14ac:dyDescent="0.3">
      <c r="B1370" s="589"/>
      <c r="C1370" s="556" t="s">
        <v>267</v>
      </c>
      <c r="D1370" s="556" t="s">
        <v>113</v>
      </c>
      <c r="E1370" s="556"/>
      <c r="F1370" s="554"/>
      <c r="G1370" s="555"/>
      <c r="H1370" s="556"/>
      <c r="I1370" s="556"/>
      <c r="J1370" s="556"/>
      <c r="K1370" s="556"/>
      <c r="L1370" s="562"/>
      <c r="M1370" s="562"/>
      <c r="N1370" s="562"/>
      <c r="O1370" s="562"/>
      <c r="P1370" s="562"/>
      <c r="Q1370" s="562"/>
      <c r="R1370" s="563"/>
      <c r="S1370" s="564"/>
      <c r="T1370" s="562"/>
      <c r="U1370" s="582"/>
      <c r="V1370" s="582"/>
      <c r="W1370" s="582"/>
      <c r="X1370" s="582"/>
      <c r="Y1370" s="582"/>
      <c r="Z1370" s="582"/>
      <c r="AA1370" s="582"/>
      <c r="AB1370" s="582"/>
      <c r="AC1370" s="582"/>
      <c r="AD1370" s="563"/>
      <c r="AE1370" s="582"/>
      <c r="AF1370" s="582"/>
      <c r="AG1370" s="562"/>
      <c r="AH1370" s="562"/>
      <c r="AI1370" s="562"/>
      <c r="AJ1370" s="562"/>
      <c r="AK1370" s="562"/>
      <c r="AL1370" s="562"/>
      <c r="AM1370" s="562"/>
      <c r="AN1370" s="562"/>
      <c r="AO1370" s="562"/>
      <c r="AP1370" s="563"/>
      <c r="AQ1370" s="564"/>
      <c r="AR1370" s="562"/>
      <c r="AS1370" s="562"/>
      <c r="AT1370" s="562"/>
      <c r="AU1370" s="562"/>
      <c r="AV1370" s="562"/>
      <c r="AW1370" s="562"/>
      <c r="AX1370" s="562"/>
      <c r="AY1370" s="562"/>
      <c r="AZ1370" s="562"/>
      <c r="BA1370" s="562"/>
      <c r="BB1370" s="563"/>
      <c r="BC1370" s="564"/>
      <c r="BD1370" s="556"/>
      <c r="BE1370" s="556"/>
      <c r="BF1370" s="556"/>
      <c r="BG1370" s="556"/>
      <c r="BH1370" s="556"/>
      <c r="BI1370" s="556"/>
      <c r="BJ1370" s="556"/>
      <c r="BK1370" s="556"/>
      <c r="BL1370" s="556"/>
      <c r="BM1370" s="556"/>
      <c r="BN1370" s="557"/>
      <c r="BO1370" s="555"/>
      <c r="BP1370" s="556"/>
      <c r="BQ1370" s="556"/>
      <c r="BR1370" s="556"/>
      <c r="BS1370" s="556"/>
      <c r="BT1370" s="556"/>
      <c r="BU1370" s="556"/>
      <c r="BV1370" s="556"/>
      <c r="BW1370" s="556"/>
      <c r="BX1370" s="556"/>
      <c r="BY1370" s="556"/>
      <c r="BZ1370" s="557"/>
      <c r="CA1370" s="555"/>
      <c r="CB1370" s="556"/>
      <c r="CC1370" s="556"/>
      <c r="CD1370" s="556"/>
      <c r="CE1370" s="556"/>
      <c r="CF1370" s="556"/>
      <c r="CG1370" s="556"/>
      <c r="CH1370" s="556"/>
      <c r="CI1370" s="556"/>
      <c r="CJ1370" s="556"/>
      <c r="CK1370" s="556"/>
      <c r="CL1370" s="557"/>
    </row>
    <row r="1371" spans="2:90" x14ac:dyDescent="0.3">
      <c r="B1371" s="589"/>
      <c r="C1371" s="556" t="s">
        <v>616</v>
      </c>
      <c r="D1371" s="556"/>
      <c r="E1371" s="562" t="s">
        <v>486</v>
      </c>
      <c r="F1371" s="554">
        <v>8000000</v>
      </c>
      <c r="G1371" s="555"/>
      <c r="H1371" s="556"/>
      <c r="I1371" s="556"/>
      <c r="J1371" s="556"/>
      <c r="K1371" s="556"/>
      <c r="L1371" s="562"/>
      <c r="M1371" s="562"/>
      <c r="N1371" s="562"/>
      <c r="O1371" s="562"/>
      <c r="P1371" s="562"/>
      <c r="Q1371" s="562"/>
      <c r="R1371" s="563"/>
      <c r="S1371" s="564"/>
      <c r="T1371" s="562"/>
      <c r="U1371" s="551"/>
      <c r="V1371" s="551"/>
      <c r="W1371" s="551"/>
      <c r="X1371" s="551"/>
      <c r="Y1371" s="551"/>
      <c r="Z1371" s="551"/>
      <c r="AA1371" s="551"/>
      <c r="AB1371" s="551"/>
      <c r="AC1371" s="551"/>
      <c r="AD1371" s="557"/>
      <c r="AE1371" s="551"/>
      <c r="AF1371" s="551"/>
      <c r="AG1371" s="562"/>
      <c r="AH1371" s="562"/>
      <c r="AI1371" s="562"/>
      <c r="AJ1371" s="562"/>
      <c r="AK1371" s="562"/>
      <c r="AL1371" s="562"/>
      <c r="AM1371" s="562"/>
      <c r="AN1371" s="562"/>
      <c r="AO1371" s="562"/>
      <c r="AP1371" s="563"/>
      <c r="AQ1371" s="564"/>
      <c r="AR1371" s="562"/>
      <c r="AS1371" s="568"/>
      <c r="AT1371" s="568"/>
      <c r="AU1371" s="568"/>
      <c r="AV1371" s="568"/>
      <c r="AW1371" s="568"/>
      <c r="AX1371" s="562"/>
      <c r="AY1371" s="562"/>
      <c r="AZ1371" s="562"/>
      <c r="BA1371" s="562"/>
      <c r="BB1371" s="563"/>
      <c r="BC1371" s="564"/>
      <c r="BD1371" s="556"/>
      <c r="BE1371" s="556"/>
      <c r="BF1371" s="556"/>
      <c r="BG1371" s="556"/>
      <c r="BH1371" s="556"/>
      <c r="BI1371" s="556"/>
      <c r="BJ1371" s="556"/>
      <c r="BK1371" s="556"/>
      <c r="BL1371" s="556"/>
      <c r="BM1371" s="556"/>
      <c r="BN1371" s="557"/>
      <c r="BO1371" s="555"/>
      <c r="BP1371" s="556"/>
      <c r="BQ1371" s="556"/>
      <c r="BR1371" s="556"/>
      <c r="BS1371" s="556"/>
      <c r="BT1371" s="556"/>
      <c r="BU1371" s="556"/>
      <c r="BV1371" s="556"/>
      <c r="BW1371" s="556"/>
      <c r="BX1371" s="556"/>
      <c r="BY1371" s="556"/>
      <c r="BZ1371" s="557"/>
      <c r="CA1371" s="555"/>
      <c r="CB1371" s="556"/>
      <c r="CC1371" s="556"/>
      <c r="CD1371" s="556"/>
      <c r="CE1371" s="556"/>
      <c r="CF1371" s="556"/>
      <c r="CG1371" s="556"/>
      <c r="CH1371" s="556"/>
      <c r="CI1371" s="556"/>
      <c r="CJ1371" s="556"/>
      <c r="CK1371" s="556"/>
      <c r="CL1371" s="557"/>
    </row>
    <row r="1372" spans="2:90" x14ac:dyDescent="0.3">
      <c r="B1372" s="589"/>
      <c r="C1372" s="562">
        <v>353151152</v>
      </c>
      <c r="D1372" s="556"/>
      <c r="E1372" s="562"/>
      <c r="F1372" s="554"/>
      <c r="G1372" s="555"/>
      <c r="H1372" s="556"/>
      <c r="I1372" s="556"/>
      <c r="J1372" s="556"/>
      <c r="K1372" s="556"/>
      <c r="L1372" s="562"/>
      <c r="M1372" s="562"/>
      <c r="N1372" s="562"/>
      <c r="O1372" s="562"/>
      <c r="P1372" s="562"/>
      <c r="Q1372" s="562"/>
      <c r="R1372" s="563"/>
      <c r="S1372" s="564"/>
      <c r="T1372" s="562"/>
      <c r="U1372" s="562"/>
      <c r="V1372" s="562"/>
      <c r="W1372" s="562"/>
      <c r="X1372" s="562"/>
      <c r="Y1372" s="562"/>
      <c r="Z1372" s="562"/>
      <c r="AA1372" s="562"/>
      <c r="AB1372" s="562"/>
      <c r="AC1372" s="562"/>
      <c r="AD1372" s="563"/>
      <c r="AE1372" s="564"/>
      <c r="AF1372" s="562"/>
      <c r="AG1372" s="562"/>
      <c r="AH1372" s="562"/>
      <c r="AI1372" s="562"/>
      <c r="AJ1372" s="562"/>
      <c r="AK1372" s="562"/>
      <c r="AL1372" s="562"/>
      <c r="AM1372" s="562"/>
      <c r="AN1372" s="562"/>
      <c r="AO1372" s="562"/>
      <c r="AP1372" s="563"/>
      <c r="AQ1372" s="564"/>
      <c r="AR1372" s="562"/>
      <c r="AS1372" s="562"/>
      <c r="AT1372" s="562"/>
      <c r="AU1372" s="562"/>
      <c r="AV1372" s="562"/>
      <c r="AW1372" s="562"/>
      <c r="AX1372" s="562"/>
      <c r="AY1372" s="562"/>
      <c r="AZ1372" s="562"/>
      <c r="BA1372" s="562"/>
      <c r="BB1372" s="563"/>
      <c r="BC1372" s="564"/>
      <c r="BD1372" s="556"/>
      <c r="BE1372" s="556"/>
      <c r="BF1372" s="556"/>
      <c r="BG1372" s="556"/>
      <c r="BH1372" s="556"/>
      <c r="BI1372" s="556"/>
      <c r="BJ1372" s="556"/>
      <c r="BK1372" s="556"/>
      <c r="BL1372" s="556"/>
      <c r="BM1372" s="556"/>
      <c r="BN1372" s="557"/>
      <c r="BO1372" s="555"/>
      <c r="BP1372" s="556"/>
      <c r="BQ1372" s="556"/>
      <c r="BR1372" s="556"/>
      <c r="BS1372" s="556"/>
      <c r="BT1372" s="556"/>
      <c r="BU1372" s="556"/>
      <c r="BV1372" s="556"/>
      <c r="BW1372" s="556"/>
      <c r="BX1372" s="556"/>
      <c r="BY1372" s="556"/>
      <c r="BZ1372" s="557"/>
      <c r="CA1372" s="555"/>
      <c r="CB1372" s="556"/>
      <c r="CC1372" s="556"/>
      <c r="CD1372" s="556"/>
      <c r="CE1372" s="556"/>
      <c r="CF1372" s="556"/>
      <c r="CG1372" s="556"/>
      <c r="CH1372" s="556"/>
      <c r="CI1372" s="556"/>
      <c r="CJ1372" s="556"/>
      <c r="CK1372" s="556"/>
      <c r="CL1372" s="557"/>
    </row>
    <row r="1373" spans="2:90" x14ac:dyDescent="0.3">
      <c r="B1373" s="589"/>
      <c r="C1373" s="587" t="s">
        <v>621</v>
      </c>
      <c r="D1373" s="556"/>
      <c r="E1373" s="562"/>
      <c r="F1373" s="554"/>
      <c r="G1373" s="555"/>
      <c r="H1373" s="556"/>
      <c r="I1373" s="556"/>
      <c r="J1373" s="556"/>
      <c r="K1373" s="556"/>
      <c r="L1373" s="562"/>
      <c r="M1373" s="562"/>
      <c r="N1373" s="562"/>
      <c r="O1373" s="562"/>
      <c r="P1373" s="562"/>
      <c r="Q1373" s="562"/>
      <c r="R1373" s="563"/>
      <c r="S1373" s="564"/>
      <c r="T1373" s="562"/>
      <c r="U1373" s="562"/>
      <c r="V1373" s="562"/>
      <c r="W1373" s="562"/>
      <c r="X1373" s="562"/>
      <c r="Y1373" s="562"/>
      <c r="Z1373" s="562"/>
      <c r="AA1373" s="562"/>
      <c r="AB1373" s="562"/>
      <c r="AC1373" s="562"/>
      <c r="AD1373" s="563"/>
      <c r="AE1373" s="564"/>
      <c r="AF1373" s="562"/>
      <c r="AG1373" s="562"/>
      <c r="AH1373" s="562"/>
      <c r="AI1373" s="562"/>
      <c r="AJ1373" s="562"/>
      <c r="AK1373" s="562"/>
      <c r="AL1373" s="562"/>
      <c r="AM1373" s="562"/>
      <c r="AN1373" s="562"/>
      <c r="AO1373" s="562"/>
      <c r="AP1373" s="563"/>
      <c r="AQ1373" s="564"/>
      <c r="AR1373" s="562"/>
      <c r="AS1373" s="562"/>
      <c r="AT1373" s="562"/>
      <c r="AU1373" s="562"/>
      <c r="AV1373" s="562"/>
      <c r="AW1373" s="562"/>
      <c r="AX1373" s="562"/>
      <c r="AY1373" s="562"/>
      <c r="AZ1373" s="562"/>
      <c r="BA1373" s="562"/>
      <c r="BB1373" s="563"/>
      <c r="BC1373" s="564"/>
      <c r="BD1373" s="556"/>
      <c r="BE1373" s="556"/>
      <c r="BF1373" s="556"/>
      <c r="BG1373" s="556"/>
      <c r="BH1373" s="556"/>
      <c r="BI1373" s="556"/>
      <c r="BJ1373" s="556"/>
      <c r="BK1373" s="556"/>
      <c r="BL1373" s="556"/>
      <c r="BM1373" s="556"/>
      <c r="BN1373" s="557"/>
      <c r="BO1373" s="555"/>
      <c r="BP1373" s="556"/>
      <c r="BQ1373" s="556"/>
      <c r="BR1373" s="556"/>
      <c r="BS1373" s="556"/>
      <c r="BT1373" s="556"/>
      <c r="BU1373" s="556"/>
      <c r="BV1373" s="556"/>
      <c r="BW1373" s="556"/>
      <c r="BX1373" s="556"/>
      <c r="BY1373" s="556"/>
      <c r="BZ1373" s="557"/>
      <c r="CA1373" s="555"/>
      <c r="CB1373" s="556"/>
      <c r="CC1373" s="556"/>
      <c r="CD1373" s="556"/>
      <c r="CE1373" s="556"/>
      <c r="CF1373" s="556"/>
      <c r="CG1373" s="556"/>
      <c r="CH1373" s="556"/>
      <c r="CI1373" s="556"/>
      <c r="CJ1373" s="556"/>
      <c r="CK1373" s="556"/>
      <c r="CL1373" s="557"/>
    </row>
    <row r="1374" spans="2:90" ht="15" thickBot="1" x14ac:dyDescent="0.35">
      <c r="B1374" s="590"/>
      <c r="C1374" s="571"/>
      <c r="D1374" s="571"/>
      <c r="E1374" s="579" t="s">
        <v>160</v>
      </c>
      <c r="F1374" s="580">
        <v>8270000</v>
      </c>
      <c r="G1374" s="570"/>
      <c r="H1374" s="571"/>
      <c r="I1374" s="571"/>
      <c r="J1374" s="571"/>
      <c r="K1374" s="571"/>
      <c r="L1374" s="574"/>
      <c r="M1374" s="574"/>
      <c r="N1374" s="574"/>
      <c r="O1374" s="574"/>
      <c r="P1374" s="574"/>
      <c r="Q1374" s="574"/>
      <c r="R1374" s="575"/>
      <c r="S1374" s="576"/>
      <c r="T1374" s="574"/>
      <c r="U1374" s="574"/>
      <c r="V1374" s="574"/>
      <c r="W1374" s="574"/>
      <c r="X1374" s="574"/>
      <c r="Y1374" s="574"/>
      <c r="Z1374" s="574"/>
      <c r="AA1374" s="574"/>
      <c r="AB1374" s="574"/>
      <c r="AC1374" s="574"/>
      <c r="AD1374" s="575"/>
      <c r="AE1374" s="576"/>
      <c r="AF1374" s="574"/>
      <c r="AG1374" s="574"/>
      <c r="AH1374" s="574"/>
      <c r="AI1374" s="574"/>
      <c r="AJ1374" s="574"/>
      <c r="AK1374" s="574"/>
      <c r="AL1374" s="574"/>
      <c r="AM1374" s="574"/>
      <c r="AN1374" s="574"/>
      <c r="AO1374" s="574"/>
      <c r="AP1374" s="575"/>
      <c r="AQ1374" s="576"/>
      <c r="AR1374" s="574"/>
      <c r="AS1374" s="574"/>
      <c r="AT1374" s="574"/>
      <c r="AU1374" s="574"/>
      <c r="AV1374" s="574"/>
      <c r="AW1374" s="574"/>
      <c r="AX1374" s="574"/>
      <c r="AY1374" s="574"/>
      <c r="AZ1374" s="574"/>
      <c r="BA1374" s="574"/>
      <c r="BB1374" s="575"/>
      <c r="BC1374" s="576"/>
      <c r="BD1374" s="571"/>
      <c r="BE1374" s="571"/>
      <c r="BF1374" s="571"/>
      <c r="BG1374" s="571"/>
      <c r="BH1374" s="571"/>
      <c r="BI1374" s="571"/>
      <c r="BJ1374" s="571"/>
      <c r="BK1374" s="571"/>
      <c r="BL1374" s="571"/>
      <c r="BM1374" s="571"/>
      <c r="BN1374" s="577"/>
      <c r="BO1374" s="570"/>
      <c r="BP1374" s="571"/>
      <c r="BQ1374" s="571"/>
      <c r="BR1374" s="571"/>
      <c r="BS1374" s="571"/>
      <c r="BT1374" s="571"/>
      <c r="BU1374" s="571"/>
      <c r="BV1374" s="571"/>
      <c r="BW1374" s="571"/>
      <c r="BX1374" s="571"/>
      <c r="BY1374" s="571"/>
      <c r="BZ1374" s="577"/>
      <c r="CA1374" s="570"/>
      <c r="CB1374" s="571"/>
      <c r="CC1374" s="571"/>
      <c r="CD1374" s="571"/>
      <c r="CE1374" s="571"/>
      <c r="CF1374" s="571"/>
      <c r="CG1374" s="571"/>
      <c r="CH1374" s="571"/>
      <c r="CI1374" s="571"/>
      <c r="CJ1374" s="571"/>
      <c r="CK1374" s="571"/>
      <c r="CL1374" s="577"/>
    </row>
    <row r="1375" spans="2:90" x14ac:dyDescent="0.3">
      <c r="B1375" s="588"/>
      <c r="C1375" s="558" t="s">
        <v>626</v>
      </c>
      <c r="D1375" s="558" t="s">
        <v>112</v>
      </c>
      <c r="E1375" s="558"/>
      <c r="F1375" s="553"/>
      <c r="G1375" s="559"/>
      <c r="H1375" s="558"/>
      <c r="I1375" s="558"/>
      <c r="J1375" s="558"/>
      <c r="K1375" s="558"/>
      <c r="L1375" s="558"/>
      <c r="M1375" s="558"/>
      <c r="N1375" s="558"/>
      <c r="O1375" s="558"/>
      <c r="P1375" s="558"/>
      <c r="Q1375" s="558"/>
      <c r="R1375" s="560"/>
      <c r="S1375" s="559"/>
      <c r="T1375" s="558"/>
      <c r="U1375" s="558"/>
      <c r="V1375" s="558"/>
      <c r="W1375" s="558"/>
      <c r="X1375" s="558"/>
      <c r="Y1375" s="558"/>
      <c r="Z1375" s="558"/>
      <c r="AA1375" s="558"/>
      <c r="AB1375" s="558"/>
      <c r="AC1375" s="558"/>
      <c r="AD1375" s="560"/>
      <c r="AE1375" s="559"/>
      <c r="AF1375" s="558"/>
      <c r="AG1375" s="558"/>
      <c r="AH1375" s="558"/>
      <c r="AI1375" s="558"/>
      <c r="AJ1375" s="558"/>
      <c r="AK1375" s="558"/>
      <c r="AL1375" s="558"/>
      <c r="AM1375" s="558"/>
      <c r="AN1375" s="584"/>
      <c r="AO1375" s="584"/>
      <c r="AP1375" s="585"/>
      <c r="AQ1375" s="586"/>
      <c r="AR1375" s="584"/>
      <c r="AS1375" s="584"/>
      <c r="AT1375" s="584"/>
      <c r="AU1375" s="584"/>
      <c r="AV1375" s="584"/>
      <c r="AW1375" s="558"/>
      <c r="AX1375" s="558"/>
      <c r="AY1375" s="558"/>
      <c r="AZ1375" s="558"/>
      <c r="BA1375" s="558"/>
      <c r="BB1375" s="560"/>
      <c r="BC1375" s="559"/>
      <c r="BD1375" s="558"/>
      <c r="BE1375" s="558"/>
      <c r="BF1375" s="558"/>
      <c r="BG1375" s="558"/>
      <c r="BH1375" s="558"/>
      <c r="BI1375" s="558"/>
      <c r="BJ1375" s="558"/>
      <c r="BK1375" s="558"/>
      <c r="BL1375" s="558"/>
      <c r="BM1375" s="558"/>
      <c r="BN1375" s="560"/>
      <c r="BO1375" s="559"/>
      <c r="BP1375" s="558"/>
      <c r="BQ1375" s="558"/>
      <c r="BR1375" s="558"/>
      <c r="BS1375" s="558"/>
      <c r="BT1375" s="558"/>
      <c r="BU1375" s="558"/>
      <c r="BV1375" s="558"/>
      <c r="BW1375" s="558"/>
      <c r="BX1375" s="558"/>
      <c r="BY1375" s="558"/>
      <c r="BZ1375" s="560"/>
      <c r="CA1375" s="559"/>
      <c r="CB1375" s="558"/>
      <c r="CC1375" s="558"/>
      <c r="CD1375" s="558"/>
      <c r="CE1375" s="558"/>
      <c r="CF1375" s="558"/>
      <c r="CG1375" s="558"/>
      <c r="CH1375" s="558"/>
      <c r="CI1375" s="558"/>
      <c r="CJ1375" s="558"/>
      <c r="CK1375" s="558"/>
      <c r="CL1375" s="560"/>
    </row>
    <row r="1376" spans="2:90" ht="28.8" x14ac:dyDescent="0.3">
      <c r="B1376" s="589"/>
      <c r="C1376" s="581" t="s">
        <v>627</v>
      </c>
      <c r="D1376" s="556"/>
      <c r="E1376" s="556" t="s">
        <v>484</v>
      </c>
      <c r="F1376" s="561">
        <v>150000</v>
      </c>
      <c r="G1376" s="555"/>
      <c r="H1376" s="556"/>
      <c r="I1376" s="556"/>
      <c r="J1376" s="556"/>
      <c r="K1376" s="556"/>
      <c r="L1376" s="562"/>
      <c r="M1376" s="562"/>
      <c r="N1376" s="562"/>
      <c r="O1376" s="562"/>
      <c r="P1376" s="562"/>
      <c r="Q1376" s="562"/>
      <c r="R1376" s="563"/>
      <c r="S1376" s="564"/>
      <c r="T1376" s="562"/>
      <c r="U1376" s="582"/>
      <c r="V1376" s="582"/>
      <c r="W1376" s="582"/>
      <c r="X1376" s="582"/>
      <c r="Y1376" s="582"/>
      <c r="Z1376" s="582"/>
      <c r="AA1376" s="582"/>
      <c r="AB1376" s="582"/>
      <c r="AC1376" s="582"/>
      <c r="AD1376" s="563"/>
      <c r="AE1376" s="582"/>
      <c r="AF1376" s="582"/>
      <c r="AG1376" s="562"/>
      <c r="AH1376" s="562"/>
      <c r="AI1376" s="565"/>
      <c r="AJ1376" s="565"/>
      <c r="AK1376" s="565"/>
      <c r="AL1376" s="565"/>
      <c r="AM1376" s="565"/>
      <c r="AN1376" s="562"/>
      <c r="AO1376" s="562"/>
      <c r="AP1376" s="563"/>
      <c r="AQ1376" s="564"/>
      <c r="AR1376" s="562"/>
      <c r="AS1376" s="562"/>
      <c r="AT1376" s="562"/>
      <c r="AU1376" s="562"/>
      <c r="AV1376" s="562"/>
      <c r="AW1376" s="562"/>
      <c r="AX1376" s="562"/>
      <c r="AY1376" s="562"/>
      <c r="AZ1376" s="562"/>
      <c r="BA1376" s="562"/>
      <c r="BB1376" s="563"/>
      <c r="BC1376" s="564"/>
      <c r="BD1376" s="556"/>
      <c r="BE1376" s="556"/>
      <c r="BF1376" s="556"/>
      <c r="BG1376" s="556"/>
      <c r="BH1376" s="556"/>
      <c r="BI1376" s="556"/>
      <c r="BJ1376" s="556"/>
      <c r="BK1376" s="556"/>
      <c r="BL1376" s="556"/>
      <c r="BM1376" s="556"/>
      <c r="BN1376" s="557"/>
      <c r="BO1376" s="555"/>
      <c r="BP1376" s="556"/>
      <c r="BQ1376" s="556"/>
      <c r="BR1376" s="556"/>
      <c r="BS1376" s="556"/>
      <c r="BT1376" s="556"/>
      <c r="BU1376" s="556"/>
      <c r="BV1376" s="556"/>
      <c r="BW1376" s="556"/>
      <c r="BX1376" s="556"/>
      <c r="BY1376" s="556"/>
      <c r="BZ1376" s="557"/>
      <c r="CA1376" s="555"/>
      <c r="CB1376" s="556"/>
      <c r="CC1376" s="556"/>
      <c r="CD1376" s="556"/>
      <c r="CE1376" s="556"/>
      <c r="CF1376" s="556"/>
      <c r="CG1376" s="556"/>
      <c r="CH1376" s="556"/>
      <c r="CI1376" s="556"/>
      <c r="CJ1376" s="556"/>
      <c r="CK1376" s="556"/>
      <c r="CL1376" s="557"/>
    </row>
    <row r="1377" spans="2:90" x14ac:dyDescent="0.3">
      <c r="B1377" s="589"/>
      <c r="C1377" s="562"/>
      <c r="D1377" s="556"/>
      <c r="E1377" s="556" t="s">
        <v>179</v>
      </c>
      <c r="F1377" s="561">
        <v>60000</v>
      </c>
      <c r="G1377" s="555"/>
      <c r="H1377" s="556"/>
      <c r="I1377" s="556"/>
      <c r="J1377" s="556"/>
      <c r="K1377" s="556"/>
      <c r="L1377" s="562"/>
      <c r="M1377" s="562"/>
      <c r="N1377" s="562"/>
      <c r="O1377" s="562"/>
      <c r="P1377" s="562"/>
      <c r="Q1377" s="562"/>
      <c r="R1377" s="563"/>
      <c r="S1377" s="564"/>
      <c r="T1377" s="562"/>
      <c r="U1377" s="582"/>
      <c r="V1377" s="582"/>
      <c r="W1377" s="582"/>
      <c r="X1377" s="582"/>
      <c r="Y1377" s="582"/>
      <c r="Z1377" s="582"/>
      <c r="AA1377" s="582"/>
      <c r="AB1377" s="582"/>
      <c r="AC1377" s="582"/>
      <c r="AD1377" s="563"/>
      <c r="AE1377" s="582"/>
      <c r="AF1377" s="582"/>
      <c r="AG1377" s="562"/>
      <c r="AH1377" s="562"/>
      <c r="AI1377" s="562"/>
      <c r="AJ1377" s="562"/>
      <c r="AK1377" s="562"/>
      <c r="AL1377" s="562"/>
      <c r="AM1377" s="562"/>
      <c r="AN1377" s="565"/>
      <c r="AO1377" s="565"/>
      <c r="AP1377" s="566"/>
      <c r="AQ1377" s="564"/>
      <c r="AR1377" s="562"/>
      <c r="AS1377" s="562"/>
      <c r="AT1377" s="562"/>
      <c r="AU1377" s="562"/>
      <c r="AV1377" s="562"/>
      <c r="AW1377" s="562"/>
      <c r="AX1377" s="562"/>
      <c r="AY1377" s="562"/>
      <c r="AZ1377" s="562"/>
      <c r="BA1377" s="562"/>
      <c r="BB1377" s="563"/>
      <c r="BC1377" s="564"/>
      <c r="BD1377" s="556"/>
      <c r="BE1377" s="556"/>
      <c r="BF1377" s="556"/>
      <c r="BG1377" s="556"/>
      <c r="BH1377" s="556"/>
      <c r="BI1377" s="556"/>
      <c r="BJ1377" s="556"/>
      <c r="BK1377" s="556"/>
      <c r="BL1377" s="556"/>
      <c r="BM1377" s="556"/>
      <c r="BN1377" s="557"/>
      <c r="BO1377" s="555"/>
      <c r="BP1377" s="556"/>
      <c r="BQ1377" s="556"/>
      <c r="BR1377" s="556"/>
      <c r="BS1377" s="556"/>
      <c r="BT1377" s="556"/>
      <c r="BU1377" s="556"/>
      <c r="BV1377" s="556"/>
      <c r="BW1377" s="556"/>
      <c r="BX1377" s="556"/>
      <c r="BY1377" s="556"/>
      <c r="BZ1377" s="557"/>
      <c r="CA1377" s="555"/>
      <c r="CB1377" s="556"/>
      <c r="CC1377" s="556"/>
      <c r="CD1377" s="556"/>
      <c r="CE1377" s="556"/>
      <c r="CF1377" s="556"/>
      <c r="CG1377" s="556"/>
      <c r="CH1377" s="556"/>
      <c r="CI1377" s="556"/>
      <c r="CJ1377" s="556"/>
      <c r="CK1377" s="556"/>
      <c r="CL1377" s="557"/>
    </row>
    <row r="1378" spans="2:90" x14ac:dyDescent="0.3">
      <c r="B1378" s="589"/>
      <c r="C1378" s="556"/>
      <c r="D1378" s="556"/>
      <c r="E1378" s="562" t="s">
        <v>170</v>
      </c>
      <c r="F1378" s="554"/>
      <c r="G1378" s="555"/>
      <c r="H1378" s="556"/>
      <c r="I1378" s="556"/>
      <c r="J1378" s="556"/>
      <c r="K1378" s="556"/>
      <c r="L1378" s="562"/>
      <c r="M1378" s="562"/>
      <c r="N1378" s="562"/>
      <c r="O1378" s="562"/>
      <c r="P1378" s="562"/>
      <c r="Q1378" s="562"/>
      <c r="R1378" s="563"/>
      <c r="S1378" s="564"/>
      <c r="T1378" s="562"/>
      <c r="U1378" s="582"/>
      <c r="V1378" s="582"/>
      <c r="W1378" s="582"/>
      <c r="X1378" s="582"/>
      <c r="Y1378" s="582"/>
      <c r="Z1378" s="582"/>
      <c r="AA1378" s="582"/>
      <c r="AB1378" s="582"/>
      <c r="AC1378" s="582"/>
      <c r="AD1378" s="563"/>
      <c r="AE1378" s="582"/>
      <c r="AF1378" s="582"/>
      <c r="AG1378" s="562"/>
      <c r="AH1378" s="562"/>
      <c r="AI1378" s="562"/>
      <c r="AJ1378" s="562"/>
      <c r="AK1378" s="562"/>
      <c r="AL1378" s="562"/>
      <c r="AM1378" s="562"/>
      <c r="AN1378" s="562"/>
      <c r="AO1378" s="562"/>
      <c r="AP1378" s="563"/>
      <c r="AQ1378" s="564"/>
      <c r="AR1378" s="562"/>
      <c r="AS1378" s="562"/>
      <c r="AT1378" s="562"/>
      <c r="AU1378" s="562"/>
      <c r="AV1378" s="562"/>
      <c r="AW1378" s="562"/>
      <c r="AX1378" s="562"/>
      <c r="AY1378" s="562"/>
      <c r="AZ1378" s="562"/>
      <c r="BA1378" s="562"/>
      <c r="BB1378" s="563"/>
      <c r="BC1378" s="564"/>
      <c r="BD1378" s="556"/>
      <c r="BE1378" s="556"/>
      <c r="BF1378" s="556"/>
      <c r="BG1378" s="556"/>
      <c r="BH1378" s="556"/>
      <c r="BI1378" s="556"/>
      <c r="BJ1378" s="556"/>
      <c r="BK1378" s="556"/>
      <c r="BL1378" s="556"/>
      <c r="BM1378" s="556"/>
      <c r="BN1378" s="557"/>
      <c r="BO1378" s="555"/>
      <c r="BP1378" s="556"/>
      <c r="BQ1378" s="556"/>
      <c r="BR1378" s="556"/>
      <c r="BS1378" s="556"/>
      <c r="BT1378" s="556"/>
      <c r="BU1378" s="556"/>
      <c r="BV1378" s="556"/>
      <c r="BW1378" s="556"/>
      <c r="BX1378" s="556"/>
      <c r="BY1378" s="556"/>
      <c r="BZ1378" s="557"/>
      <c r="CA1378" s="555"/>
      <c r="CB1378" s="556"/>
      <c r="CC1378" s="556"/>
      <c r="CD1378" s="556"/>
      <c r="CE1378" s="556"/>
      <c r="CF1378" s="556"/>
      <c r="CG1378" s="556"/>
      <c r="CH1378" s="556"/>
      <c r="CI1378" s="556"/>
      <c r="CJ1378" s="556"/>
      <c r="CK1378" s="556"/>
      <c r="CL1378" s="557"/>
    </row>
    <row r="1379" spans="2:90" x14ac:dyDescent="0.3">
      <c r="B1379" s="589"/>
      <c r="C1379" s="556"/>
      <c r="D1379" s="556"/>
      <c r="E1379" s="562" t="s">
        <v>180</v>
      </c>
      <c r="F1379" s="554">
        <v>60000</v>
      </c>
      <c r="G1379" s="555"/>
      <c r="H1379" s="556"/>
      <c r="I1379" s="556"/>
      <c r="J1379" s="556"/>
      <c r="K1379" s="556"/>
      <c r="L1379" s="562"/>
      <c r="M1379" s="562"/>
      <c r="N1379" s="562"/>
      <c r="O1379" s="562"/>
      <c r="P1379" s="562"/>
      <c r="Q1379" s="562"/>
      <c r="R1379" s="563"/>
      <c r="S1379" s="564"/>
      <c r="T1379" s="562"/>
      <c r="U1379" s="582"/>
      <c r="V1379" s="582"/>
      <c r="W1379" s="582"/>
      <c r="X1379" s="582"/>
      <c r="Y1379" s="582"/>
      <c r="Z1379" s="582"/>
      <c r="AA1379" s="582"/>
      <c r="AB1379" s="582"/>
      <c r="AC1379" s="582"/>
      <c r="AD1379" s="563"/>
      <c r="AE1379" s="582"/>
      <c r="AF1379" s="582"/>
      <c r="AG1379" s="562"/>
      <c r="AH1379" s="562"/>
      <c r="AI1379" s="562"/>
      <c r="AJ1379" s="562"/>
      <c r="AK1379" s="562"/>
      <c r="AL1379" s="562"/>
      <c r="AM1379" s="562"/>
      <c r="AN1379" s="562"/>
      <c r="AO1379" s="562"/>
      <c r="AP1379" s="563"/>
      <c r="AQ1379" s="564"/>
      <c r="AR1379" s="565"/>
      <c r="AS1379" s="565"/>
      <c r="AT1379" s="565"/>
      <c r="AU1379" s="562"/>
      <c r="AV1379" s="562"/>
      <c r="AW1379" s="562"/>
      <c r="AX1379" s="562"/>
      <c r="AY1379" s="562"/>
      <c r="AZ1379" s="562"/>
      <c r="BA1379" s="562"/>
      <c r="BB1379" s="563"/>
      <c r="BC1379" s="564"/>
      <c r="BD1379" s="556"/>
      <c r="BE1379" s="556"/>
      <c r="BF1379" s="556"/>
      <c r="BG1379" s="556"/>
      <c r="BH1379" s="556"/>
      <c r="BI1379" s="556"/>
      <c r="BJ1379" s="556"/>
      <c r="BK1379" s="556"/>
      <c r="BL1379" s="556"/>
      <c r="BM1379" s="556"/>
      <c r="BN1379" s="557"/>
      <c r="BO1379" s="555"/>
      <c r="BP1379" s="556"/>
      <c r="BQ1379" s="556"/>
      <c r="BR1379" s="556"/>
      <c r="BS1379" s="556"/>
      <c r="BT1379" s="556"/>
      <c r="BU1379" s="556"/>
      <c r="BV1379" s="556"/>
      <c r="BW1379" s="556"/>
      <c r="BX1379" s="556"/>
      <c r="BY1379" s="556"/>
      <c r="BZ1379" s="557"/>
      <c r="CA1379" s="555"/>
      <c r="CB1379" s="556"/>
      <c r="CC1379" s="556"/>
      <c r="CD1379" s="556"/>
      <c r="CE1379" s="556"/>
      <c r="CF1379" s="556"/>
      <c r="CG1379" s="556"/>
      <c r="CH1379" s="556"/>
      <c r="CI1379" s="556"/>
      <c r="CJ1379" s="556"/>
      <c r="CK1379" s="556"/>
      <c r="CL1379" s="557"/>
    </row>
    <row r="1380" spans="2:90" x14ac:dyDescent="0.3">
      <c r="B1380" s="589"/>
      <c r="C1380" s="556" t="s">
        <v>267</v>
      </c>
      <c r="D1380" s="556" t="s">
        <v>113</v>
      </c>
      <c r="E1380" s="556"/>
      <c r="F1380" s="554"/>
      <c r="G1380" s="555"/>
      <c r="H1380" s="556"/>
      <c r="I1380" s="556"/>
      <c r="J1380" s="556"/>
      <c r="K1380" s="556"/>
      <c r="L1380" s="562"/>
      <c r="M1380" s="562"/>
      <c r="N1380" s="562"/>
      <c r="O1380" s="562"/>
      <c r="P1380" s="562"/>
      <c r="Q1380" s="562"/>
      <c r="R1380" s="563"/>
      <c r="S1380" s="564"/>
      <c r="T1380" s="562"/>
      <c r="U1380" s="582"/>
      <c r="V1380" s="582"/>
      <c r="W1380" s="582"/>
      <c r="X1380" s="582"/>
      <c r="Y1380" s="582"/>
      <c r="Z1380" s="582"/>
      <c r="AA1380" s="582"/>
      <c r="AB1380" s="582"/>
      <c r="AC1380" s="582"/>
      <c r="AD1380" s="563"/>
      <c r="AE1380" s="582"/>
      <c r="AF1380" s="582"/>
      <c r="AG1380" s="562"/>
      <c r="AH1380" s="562"/>
      <c r="AI1380" s="562"/>
      <c r="AJ1380" s="562"/>
      <c r="AK1380" s="562"/>
      <c r="AL1380" s="562"/>
      <c r="AM1380" s="562"/>
      <c r="AN1380" s="562"/>
      <c r="AO1380" s="562"/>
      <c r="AP1380" s="563"/>
      <c r="AQ1380" s="564"/>
      <c r="AR1380" s="562"/>
      <c r="AS1380" s="562"/>
      <c r="AT1380" s="562"/>
      <c r="AU1380" s="562"/>
      <c r="AV1380" s="562"/>
      <c r="AW1380" s="562"/>
      <c r="AX1380" s="562"/>
      <c r="AY1380" s="562"/>
      <c r="AZ1380" s="562"/>
      <c r="BA1380" s="562"/>
      <c r="BB1380" s="563"/>
      <c r="BC1380" s="564"/>
      <c r="BD1380" s="556"/>
      <c r="BE1380" s="556"/>
      <c r="BF1380" s="556"/>
      <c r="BG1380" s="556"/>
      <c r="BH1380" s="556"/>
      <c r="BI1380" s="556"/>
      <c r="BJ1380" s="556"/>
      <c r="BK1380" s="556"/>
      <c r="BL1380" s="556"/>
      <c r="BM1380" s="556"/>
      <c r="BN1380" s="557"/>
      <c r="BO1380" s="555"/>
      <c r="BP1380" s="556"/>
      <c r="BQ1380" s="556"/>
      <c r="BR1380" s="556"/>
      <c r="BS1380" s="556"/>
      <c r="BT1380" s="556"/>
      <c r="BU1380" s="556"/>
      <c r="BV1380" s="556"/>
      <c r="BW1380" s="556"/>
      <c r="BX1380" s="556"/>
      <c r="BY1380" s="556"/>
      <c r="BZ1380" s="557"/>
      <c r="CA1380" s="555"/>
      <c r="CB1380" s="556"/>
      <c r="CC1380" s="556"/>
      <c r="CD1380" s="556"/>
      <c r="CE1380" s="556"/>
      <c r="CF1380" s="556"/>
      <c r="CG1380" s="556"/>
      <c r="CH1380" s="556"/>
      <c r="CI1380" s="556"/>
      <c r="CJ1380" s="556"/>
      <c r="CK1380" s="556"/>
      <c r="CL1380" s="557"/>
    </row>
    <row r="1381" spans="2:90" x14ac:dyDescent="0.3">
      <c r="B1381" s="589"/>
      <c r="C1381" s="556" t="s">
        <v>616</v>
      </c>
      <c r="D1381" s="556"/>
      <c r="E1381" s="562" t="s">
        <v>486</v>
      </c>
      <c r="F1381" s="554">
        <v>4500000</v>
      </c>
      <c r="G1381" s="555"/>
      <c r="H1381" s="556"/>
      <c r="I1381" s="556"/>
      <c r="J1381" s="556"/>
      <c r="K1381" s="556"/>
      <c r="L1381" s="562"/>
      <c r="M1381" s="562"/>
      <c r="N1381" s="562"/>
      <c r="O1381" s="562"/>
      <c r="P1381" s="562"/>
      <c r="Q1381" s="562"/>
      <c r="R1381" s="563"/>
      <c r="S1381" s="564"/>
      <c r="T1381" s="562"/>
      <c r="U1381" s="551"/>
      <c r="V1381" s="551"/>
      <c r="W1381" s="551"/>
      <c r="X1381" s="551"/>
      <c r="Y1381" s="551"/>
      <c r="Z1381" s="582"/>
      <c r="AA1381" s="582"/>
      <c r="AB1381" s="582"/>
      <c r="AC1381" s="582"/>
      <c r="AD1381" s="563"/>
      <c r="AE1381" s="582"/>
      <c r="AF1381" s="582"/>
      <c r="AG1381" s="562"/>
      <c r="AH1381" s="562"/>
      <c r="AI1381" s="562"/>
      <c r="AJ1381" s="562"/>
      <c r="AK1381" s="562"/>
      <c r="AL1381" s="562"/>
      <c r="AM1381" s="562"/>
      <c r="AN1381" s="562"/>
      <c r="AO1381" s="562"/>
      <c r="AP1381" s="563"/>
      <c r="AQ1381" s="564"/>
      <c r="AR1381" s="562"/>
      <c r="AS1381" s="562"/>
      <c r="AT1381" s="562"/>
      <c r="AU1381" s="562"/>
      <c r="AV1381" s="568"/>
      <c r="AW1381" s="568"/>
      <c r="AX1381" s="568"/>
      <c r="AY1381" s="568"/>
      <c r="AZ1381" s="562"/>
      <c r="BA1381" s="562"/>
      <c r="BB1381" s="563"/>
      <c r="BC1381" s="564"/>
      <c r="BD1381" s="556"/>
      <c r="BE1381" s="556"/>
      <c r="BF1381" s="556"/>
      <c r="BG1381" s="556"/>
      <c r="BH1381" s="556"/>
      <c r="BI1381" s="556"/>
      <c r="BJ1381" s="556"/>
      <c r="BK1381" s="556"/>
      <c r="BL1381" s="556"/>
      <c r="BM1381" s="556"/>
      <c r="BN1381" s="557"/>
      <c r="BO1381" s="555"/>
      <c r="BP1381" s="556"/>
      <c r="BQ1381" s="556"/>
      <c r="BR1381" s="556"/>
      <c r="BS1381" s="556"/>
      <c r="BT1381" s="556"/>
      <c r="BU1381" s="556"/>
      <c r="BV1381" s="556"/>
      <c r="BW1381" s="556"/>
      <c r="BX1381" s="556"/>
      <c r="BY1381" s="556"/>
      <c r="BZ1381" s="557"/>
      <c r="CA1381" s="555"/>
      <c r="CB1381" s="556"/>
      <c r="CC1381" s="556"/>
      <c r="CD1381" s="556"/>
      <c r="CE1381" s="556"/>
      <c r="CF1381" s="556"/>
      <c r="CG1381" s="556"/>
      <c r="CH1381" s="556"/>
      <c r="CI1381" s="556"/>
      <c r="CJ1381" s="556"/>
      <c r="CK1381" s="556"/>
      <c r="CL1381" s="557"/>
    </row>
    <row r="1382" spans="2:90" x14ac:dyDescent="0.3">
      <c r="B1382" s="589"/>
      <c r="C1382" s="562">
        <v>353151152</v>
      </c>
      <c r="D1382" s="556"/>
      <c r="E1382" s="562"/>
      <c r="F1382" s="554"/>
      <c r="G1382" s="555"/>
      <c r="H1382" s="556"/>
      <c r="I1382" s="556"/>
      <c r="J1382" s="556"/>
      <c r="K1382" s="556"/>
      <c r="L1382" s="562"/>
      <c r="M1382" s="562"/>
      <c r="N1382" s="562"/>
      <c r="O1382" s="562"/>
      <c r="P1382" s="562"/>
      <c r="Q1382" s="562"/>
      <c r="R1382" s="563"/>
      <c r="S1382" s="564"/>
      <c r="T1382" s="562"/>
      <c r="U1382" s="562"/>
      <c r="V1382" s="562"/>
      <c r="W1382" s="562"/>
      <c r="X1382" s="562"/>
      <c r="Y1382" s="562"/>
      <c r="Z1382" s="562"/>
      <c r="AA1382" s="562"/>
      <c r="AB1382" s="562"/>
      <c r="AC1382" s="562"/>
      <c r="AD1382" s="563"/>
      <c r="AE1382" s="564"/>
      <c r="AF1382" s="562"/>
      <c r="AG1382" s="562"/>
      <c r="AH1382" s="562"/>
      <c r="AI1382" s="562"/>
      <c r="AJ1382" s="562"/>
      <c r="AK1382" s="562"/>
      <c r="AL1382" s="562"/>
      <c r="AM1382" s="562"/>
      <c r="AN1382" s="562"/>
      <c r="AO1382" s="562"/>
      <c r="AP1382" s="563"/>
      <c r="AQ1382" s="564"/>
      <c r="AR1382" s="562"/>
      <c r="AS1382" s="562"/>
      <c r="AT1382" s="562"/>
      <c r="AU1382" s="562"/>
      <c r="AV1382" s="562"/>
      <c r="AW1382" s="562"/>
      <c r="AX1382" s="562"/>
      <c r="AY1382" s="562"/>
      <c r="AZ1382" s="562"/>
      <c r="BA1382" s="562"/>
      <c r="BB1382" s="563"/>
      <c r="BC1382" s="564"/>
      <c r="BD1382" s="556"/>
      <c r="BE1382" s="556"/>
      <c r="BF1382" s="556"/>
      <c r="BG1382" s="556"/>
      <c r="BH1382" s="556"/>
      <c r="BI1382" s="556"/>
      <c r="BJ1382" s="556"/>
      <c r="BK1382" s="556"/>
      <c r="BL1382" s="556"/>
      <c r="BM1382" s="556"/>
      <c r="BN1382" s="557"/>
      <c r="BO1382" s="555"/>
      <c r="BP1382" s="556"/>
      <c r="BQ1382" s="556"/>
      <c r="BR1382" s="556"/>
      <c r="BS1382" s="556"/>
      <c r="BT1382" s="556"/>
      <c r="BU1382" s="556"/>
      <c r="BV1382" s="556"/>
      <c r="BW1382" s="556"/>
      <c r="BX1382" s="556"/>
      <c r="BY1382" s="556"/>
      <c r="BZ1382" s="557"/>
      <c r="CA1382" s="555"/>
      <c r="CB1382" s="556"/>
      <c r="CC1382" s="556"/>
      <c r="CD1382" s="556"/>
      <c r="CE1382" s="556"/>
      <c r="CF1382" s="556"/>
      <c r="CG1382" s="556"/>
      <c r="CH1382" s="556"/>
      <c r="CI1382" s="556"/>
      <c r="CJ1382" s="556"/>
      <c r="CK1382" s="556"/>
      <c r="CL1382" s="557"/>
    </row>
    <row r="1383" spans="2:90" x14ac:dyDescent="0.3">
      <c r="B1383" s="589"/>
      <c r="C1383" s="587" t="s">
        <v>621</v>
      </c>
      <c r="D1383" s="556"/>
      <c r="E1383" s="562"/>
      <c r="F1383" s="554"/>
      <c r="G1383" s="555"/>
      <c r="H1383" s="556"/>
      <c r="I1383" s="556"/>
      <c r="J1383" s="556"/>
      <c r="K1383" s="556"/>
      <c r="L1383" s="562"/>
      <c r="M1383" s="562"/>
      <c r="N1383" s="562"/>
      <c r="O1383" s="562"/>
      <c r="P1383" s="562"/>
      <c r="Q1383" s="562"/>
      <c r="R1383" s="563"/>
      <c r="S1383" s="564"/>
      <c r="T1383" s="562"/>
      <c r="U1383" s="562"/>
      <c r="V1383" s="562"/>
      <c r="W1383" s="562"/>
      <c r="X1383" s="562"/>
      <c r="Y1383" s="562"/>
      <c r="Z1383" s="562"/>
      <c r="AA1383" s="562"/>
      <c r="AB1383" s="562"/>
      <c r="AC1383" s="562"/>
      <c r="AD1383" s="563"/>
      <c r="AE1383" s="564"/>
      <c r="AF1383" s="562"/>
      <c r="AG1383" s="562"/>
      <c r="AH1383" s="562"/>
      <c r="AI1383" s="562"/>
      <c r="AJ1383" s="562"/>
      <c r="AK1383" s="562"/>
      <c r="AL1383" s="562"/>
      <c r="AM1383" s="562"/>
      <c r="AN1383" s="562"/>
      <c r="AO1383" s="562"/>
      <c r="AP1383" s="563"/>
      <c r="AQ1383" s="564"/>
      <c r="AR1383" s="562"/>
      <c r="AS1383" s="562"/>
      <c r="AT1383" s="562"/>
      <c r="AU1383" s="562"/>
      <c r="AV1383" s="562"/>
      <c r="AW1383" s="562"/>
      <c r="AX1383" s="562"/>
      <c r="AY1383" s="562"/>
      <c r="AZ1383" s="562"/>
      <c r="BA1383" s="562"/>
      <c r="BB1383" s="563"/>
      <c r="BC1383" s="564"/>
      <c r="BD1383" s="556"/>
      <c r="BE1383" s="556"/>
      <c r="BF1383" s="556"/>
      <c r="BG1383" s="556"/>
      <c r="BH1383" s="556"/>
      <c r="BI1383" s="556"/>
      <c r="BJ1383" s="556"/>
      <c r="BK1383" s="556"/>
      <c r="BL1383" s="556"/>
      <c r="BM1383" s="556"/>
      <c r="BN1383" s="557"/>
      <c r="BO1383" s="555"/>
      <c r="BP1383" s="556"/>
      <c r="BQ1383" s="556"/>
      <c r="BR1383" s="556"/>
      <c r="BS1383" s="556"/>
      <c r="BT1383" s="556"/>
      <c r="BU1383" s="556"/>
      <c r="BV1383" s="556"/>
      <c r="BW1383" s="556"/>
      <c r="BX1383" s="556"/>
      <c r="BY1383" s="556"/>
      <c r="BZ1383" s="557"/>
      <c r="CA1383" s="555"/>
      <c r="CB1383" s="556"/>
      <c r="CC1383" s="556"/>
      <c r="CD1383" s="556"/>
      <c r="CE1383" s="556"/>
      <c r="CF1383" s="556"/>
      <c r="CG1383" s="556"/>
      <c r="CH1383" s="556"/>
      <c r="CI1383" s="556"/>
      <c r="CJ1383" s="556"/>
      <c r="CK1383" s="556"/>
      <c r="CL1383" s="557"/>
    </row>
    <row r="1384" spans="2:90" ht="15" thickBot="1" x14ac:dyDescent="0.35">
      <c r="B1384" s="590"/>
      <c r="C1384" s="571"/>
      <c r="D1384" s="571"/>
      <c r="E1384" s="579" t="s">
        <v>160</v>
      </c>
      <c r="F1384" s="580">
        <v>4770000</v>
      </c>
      <c r="G1384" s="570"/>
      <c r="H1384" s="571"/>
      <c r="I1384" s="571"/>
      <c r="J1384" s="571"/>
      <c r="K1384" s="571"/>
      <c r="L1384" s="574"/>
      <c r="M1384" s="574"/>
      <c r="N1384" s="574"/>
      <c r="O1384" s="574"/>
      <c r="P1384" s="574"/>
      <c r="Q1384" s="574"/>
      <c r="R1384" s="575"/>
      <c r="S1384" s="576"/>
      <c r="T1384" s="574"/>
      <c r="U1384" s="574"/>
      <c r="V1384" s="574"/>
      <c r="W1384" s="574"/>
      <c r="X1384" s="574"/>
      <c r="Y1384" s="574"/>
      <c r="Z1384" s="574"/>
      <c r="AA1384" s="574"/>
      <c r="AB1384" s="574"/>
      <c r="AC1384" s="574"/>
      <c r="AD1384" s="575"/>
      <c r="AE1384" s="576"/>
      <c r="AF1384" s="574"/>
      <c r="AG1384" s="574"/>
      <c r="AH1384" s="574"/>
      <c r="AI1384" s="574"/>
      <c r="AJ1384" s="574"/>
      <c r="AK1384" s="574"/>
      <c r="AL1384" s="574"/>
      <c r="AM1384" s="574"/>
      <c r="AN1384" s="574"/>
      <c r="AO1384" s="574"/>
      <c r="AP1384" s="575"/>
      <c r="AQ1384" s="576"/>
      <c r="AR1384" s="574"/>
      <c r="AS1384" s="574"/>
      <c r="AT1384" s="574"/>
      <c r="AU1384" s="574"/>
      <c r="AV1384" s="574"/>
      <c r="AW1384" s="574"/>
      <c r="AX1384" s="574"/>
      <c r="AY1384" s="574"/>
      <c r="AZ1384" s="574"/>
      <c r="BA1384" s="574"/>
      <c r="BB1384" s="575"/>
      <c r="BC1384" s="576"/>
      <c r="BD1384" s="571"/>
      <c r="BE1384" s="571"/>
      <c r="BF1384" s="571"/>
      <c r="BG1384" s="571"/>
      <c r="BH1384" s="571"/>
      <c r="BI1384" s="571"/>
      <c r="BJ1384" s="571"/>
      <c r="BK1384" s="571"/>
      <c r="BL1384" s="571"/>
      <c r="BM1384" s="571"/>
      <c r="BN1384" s="577"/>
      <c r="BO1384" s="570"/>
      <c r="BP1384" s="571"/>
      <c r="BQ1384" s="571"/>
      <c r="BR1384" s="571"/>
      <c r="BS1384" s="571"/>
      <c r="BT1384" s="571"/>
      <c r="BU1384" s="571"/>
      <c r="BV1384" s="571"/>
      <c r="BW1384" s="571"/>
      <c r="BX1384" s="571"/>
      <c r="BY1384" s="571"/>
      <c r="BZ1384" s="577"/>
      <c r="CA1384" s="570"/>
      <c r="CB1384" s="571"/>
      <c r="CC1384" s="571"/>
      <c r="CD1384" s="571"/>
      <c r="CE1384" s="571"/>
      <c r="CF1384" s="571"/>
      <c r="CG1384" s="571"/>
      <c r="CH1384" s="571"/>
      <c r="CI1384" s="571"/>
      <c r="CJ1384" s="571"/>
      <c r="CK1384" s="571"/>
      <c r="CL1384" s="577"/>
    </row>
    <row r="1385" spans="2:90" x14ac:dyDescent="0.3">
      <c r="B1385" s="588"/>
      <c r="C1385" s="558" t="s">
        <v>628</v>
      </c>
      <c r="D1385" s="558" t="s">
        <v>112</v>
      </c>
      <c r="E1385" s="558"/>
      <c r="F1385" s="553"/>
      <c r="G1385" s="559"/>
      <c r="H1385" s="558"/>
      <c r="I1385" s="558"/>
      <c r="J1385" s="558"/>
      <c r="K1385" s="558"/>
      <c r="L1385" s="558"/>
      <c r="M1385" s="558"/>
      <c r="N1385" s="558"/>
      <c r="O1385" s="558"/>
      <c r="P1385" s="558"/>
      <c r="Q1385" s="558"/>
      <c r="R1385" s="560"/>
      <c r="S1385" s="559"/>
      <c r="T1385" s="558"/>
      <c r="U1385" s="558"/>
      <c r="V1385" s="558"/>
      <c r="W1385" s="558"/>
      <c r="X1385" s="558"/>
      <c r="Y1385" s="558"/>
      <c r="Z1385" s="558"/>
      <c r="AA1385" s="558"/>
      <c r="AB1385" s="558"/>
      <c r="AC1385" s="558"/>
      <c r="AD1385" s="560"/>
      <c r="AE1385" s="559"/>
      <c r="AF1385" s="558"/>
      <c r="AG1385" s="558"/>
      <c r="AH1385" s="558"/>
      <c r="AI1385" s="558"/>
      <c r="AJ1385" s="558"/>
      <c r="AK1385" s="558"/>
      <c r="AL1385" s="558"/>
      <c r="AM1385" s="558"/>
      <c r="AN1385" s="584"/>
      <c r="AO1385" s="584"/>
      <c r="AP1385" s="585"/>
      <c r="AQ1385" s="586"/>
      <c r="AR1385" s="584"/>
      <c r="AS1385" s="584"/>
      <c r="AT1385" s="584"/>
      <c r="AU1385" s="584"/>
      <c r="AV1385" s="584"/>
      <c r="AW1385" s="558"/>
      <c r="AX1385" s="558"/>
      <c r="AY1385" s="558"/>
      <c r="AZ1385" s="558"/>
      <c r="BA1385" s="558"/>
      <c r="BB1385" s="560"/>
      <c r="BC1385" s="559"/>
      <c r="BD1385" s="558"/>
      <c r="BE1385" s="558"/>
      <c r="BF1385" s="558"/>
      <c r="BG1385" s="558"/>
      <c r="BH1385" s="558"/>
      <c r="BI1385" s="558"/>
      <c r="BJ1385" s="558"/>
      <c r="BK1385" s="558"/>
      <c r="BL1385" s="558"/>
      <c r="BM1385" s="558"/>
      <c r="BN1385" s="560"/>
      <c r="BO1385" s="559"/>
      <c r="BP1385" s="558"/>
      <c r="BQ1385" s="558"/>
      <c r="BR1385" s="558"/>
      <c r="BS1385" s="558"/>
      <c r="BT1385" s="558"/>
      <c r="BU1385" s="558"/>
      <c r="BV1385" s="558"/>
      <c r="BW1385" s="558"/>
      <c r="BX1385" s="558"/>
      <c r="BY1385" s="558"/>
      <c r="BZ1385" s="560"/>
      <c r="CA1385" s="559"/>
      <c r="CB1385" s="558"/>
      <c r="CC1385" s="558"/>
      <c r="CD1385" s="558"/>
      <c r="CE1385" s="558"/>
      <c r="CF1385" s="558"/>
      <c r="CG1385" s="558"/>
      <c r="CH1385" s="558"/>
      <c r="CI1385" s="558"/>
      <c r="CJ1385" s="558"/>
      <c r="CK1385" s="558"/>
      <c r="CL1385" s="560"/>
    </row>
    <row r="1386" spans="2:90" ht="43.2" x14ac:dyDescent="0.3">
      <c r="B1386" s="589"/>
      <c r="C1386" s="581" t="s">
        <v>629</v>
      </c>
      <c r="D1386" s="556"/>
      <c r="E1386" s="556" t="s">
        <v>484</v>
      </c>
      <c r="F1386" s="561">
        <v>2000000</v>
      </c>
      <c r="G1386" s="555"/>
      <c r="H1386" s="556"/>
      <c r="I1386" s="556"/>
      <c r="J1386" s="556"/>
      <c r="K1386" s="556"/>
      <c r="L1386" s="562"/>
      <c r="M1386" s="562"/>
      <c r="N1386" s="562"/>
      <c r="O1386" s="562"/>
      <c r="P1386" s="562"/>
      <c r="Q1386" s="562"/>
      <c r="R1386" s="563"/>
      <c r="S1386" s="564"/>
      <c r="T1386" s="562"/>
      <c r="U1386" s="582"/>
      <c r="V1386" s="582"/>
      <c r="W1386" s="582"/>
      <c r="X1386" s="582"/>
      <c r="Y1386" s="582"/>
      <c r="Z1386" s="582"/>
      <c r="AA1386" s="582"/>
      <c r="AB1386" s="582"/>
      <c r="AC1386" s="582"/>
      <c r="AD1386" s="563"/>
      <c r="AE1386" s="582"/>
      <c r="AF1386" s="578"/>
      <c r="AG1386" s="565"/>
      <c r="AH1386" s="565"/>
      <c r="AI1386" s="565"/>
      <c r="AJ1386" s="565"/>
      <c r="AK1386" s="565"/>
      <c r="AL1386" s="565"/>
      <c r="AM1386" s="565"/>
      <c r="AN1386" s="565"/>
      <c r="AO1386" s="565"/>
      <c r="AP1386" s="566"/>
      <c r="AQ1386" s="564"/>
      <c r="AR1386" s="562"/>
      <c r="AS1386" s="562"/>
      <c r="AT1386" s="562"/>
      <c r="AU1386" s="562"/>
      <c r="AV1386" s="562"/>
      <c r="AW1386" s="562"/>
      <c r="AX1386" s="562"/>
      <c r="AY1386" s="562"/>
      <c r="AZ1386" s="562"/>
      <c r="BA1386" s="562"/>
      <c r="BB1386" s="563"/>
      <c r="BC1386" s="564"/>
      <c r="BD1386" s="556"/>
      <c r="BE1386" s="556"/>
      <c r="BF1386" s="556"/>
      <c r="BG1386" s="556"/>
      <c r="BH1386" s="556"/>
      <c r="BI1386" s="556"/>
      <c r="BJ1386" s="556"/>
      <c r="BK1386" s="556"/>
      <c r="BL1386" s="556"/>
      <c r="BM1386" s="556"/>
      <c r="BN1386" s="557"/>
      <c r="BO1386" s="555"/>
      <c r="BP1386" s="556"/>
      <c r="BQ1386" s="556"/>
      <c r="BR1386" s="556"/>
      <c r="BS1386" s="556"/>
      <c r="BT1386" s="556"/>
      <c r="BU1386" s="556"/>
      <c r="BV1386" s="556"/>
      <c r="BW1386" s="556"/>
      <c r="BX1386" s="556"/>
      <c r="BY1386" s="556"/>
      <c r="BZ1386" s="557"/>
      <c r="CA1386" s="555"/>
      <c r="CB1386" s="556"/>
      <c r="CC1386" s="556"/>
      <c r="CD1386" s="556"/>
      <c r="CE1386" s="556"/>
      <c r="CF1386" s="556"/>
      <c r="CG1386" s="556"/>
      <c r="CH1386" s="556"/>
      <c r="CI1386" s="556"/>
      <c r="CJ1386" s="556"/>
      <c r="CK1386" s="556"/>
      <c r="CL1386" s="557"/>
    </row>
    <row r="1387" spans="2:90" x14ac:dyDescent="0.3">
      <c r="B1387" s="589"/>
      <c r="C1387" s="562"/>
      <c r="D1387" s="556"/>
      <c r="E1387" s="556" t="s">
        <v>179</v>
      </c>
      <c r="F1387" s="561">
        <v>60000</v>
      </c>
      <c r="G1387" s="555"/>
      <c r="H1387" s="556"/>
      <c r="I1387" s="556"/>
      <c r="J1387" s="556"/>
      <c r="K1387" s="556"/>
      <c r="L1387" s="562"/>
      <c r="M1387" s="562"/>
      <c r="N1387" s="562"/>
      <c r="O1387" s="562"/>
      <c r="P1387" s="562"/>
      <c r="Q1387" s="562"/>
      <c r="R1387" s="563"/>
      <c r="S1387" s="564"/>
      <c r="T1387" s="562"/>
      <c r="U1387" s="582"/>
      <c r="V1387" s="582"/>
      <c r="W1387" s="582"/>
      <c r="X1387" s="582"/>
      <c r="Y1387" s="582"/>
      <c r="Z1387" s="582"/>
      <c r="AA1387" s="582"/>
      <c r="AB1387" s="582"/>
      <c r="AC1387" s="582"/>
      <c r="AD1387" s="563"/>
      <c r="AE1387" s="582"/>
      <c r="AF1387" s="582"/>
      <c r="AG1387" s="562"/>
      <c r="AH1387" s="562"/>
      <c r="AI1387" s="562"/>
      <c r="AJ1387" s="562"/>
      <c r="AK1387" s="562"/>
      <c r="AL1387" s="562"/>
      <c r="AM1387" s="562"/>
      <c r="AN1387" s="562"/>
      <c r="AO1387" s="562"/>
      <c r="AP1387" s="563"/>
      <c r="AQ1387" s="567"/>
      <c r="AR1387" s="565"/>
      <c r="AS1387" s="565"/>
      <c r="AT1387" s="562"/>
      <c r="AU1387" s="562"/>
      <c r="AV1387" s="562"/>
      <c r="AW1387" s="562"/>
      <c r="AX1387" s="562"/>
      <c r="AY1387" s="562"/>
      <c r="AZ1387" s="562"/>
      <c r="BA1387" s="562"/>
      <c r="BB1387" s="563"/>
      <c r="BC1387" s="564"/>
      <c r="BD1387" s="556"/>
      <c r="BE1387" s="556"/>
      <c r="BF1387" s="556"/>
      <c r="BG1387" s="556"/>
      <c r="BH1387" s="556"/>
      <c r="BI1387" s="556"/>
      <c r="BJ1387" s="556"/>
      <c r="BK1387" s="556"/>
      <c r="BL1387" s="556"/>
      <c r="BM1387" s="556"/>
      <c r="BN1387" s="557"/>
      <c r="BO1387" s="555"/>
      <c r="BP1387" s="556"/>
      <c r="BQ1387" s="556"/>
      <c r="BR1387" s="556"/>
      <c r="BS1387" s="556"/>
      <c r="BT1387" s="556"/>
      <c r="BU1387" s="556"/>
      <c r="BV1387" s="556"/>
      <c r="BW1387" s="556"/>
      <c r="BX1387" s="556"/>
      <c r="BY1387" s="556"/>
      <c r="BZ1387" s="557"/>
      <c r="CA1387" s="555"/>
      <c r="CB1387" s="556"/>
      <c r="CC1387" s="556"/>
      <c r="CD1387" s="556"/>
      <c r="CE1387" s="556"/>
      <c r="CF1387" s="556"/>
      <c r="CG1387" s="556"/>
      <c r="CH1387" s="556"/>
      <c r="CI1387" s="556"/>
      <c r="CJ1387" s="556"/>
      <c r="CK1387" s="556"/>
      <c r="CL1387" s="557"/>
    </row>
    <row r="1388" spans="2:90" x14ac:dyDescent="0.3">
      <c r="B1388" s="589"/>
      <c r="C1388" s="556"/>
      <c r="D1388" s="556"/>
      <c r="E1388" s="562" t="s">
        <v>170</v>
      </c>
      <c r="F1388" s="554"/>
      <c r="G1388" s="555"/>
      <c r="H1388" s="556"/>
      <c r="I1388" s="556"/>
      <c r="J1388" s="556"/>
      <c r="K1388" s="556"/>
      <c r="L1388" s="562"/>
      <c r="M1388" s="562"/>
      <c r="N1388" s="562"/>
      <c r="O1388" s="562"/>
      <c r="P1388" s="562"/>
      <c r="Q1388" s="562"/>
      <c r="R1388" s="563"/>
      <c r="S1388" s="564"/>
      <c r="T1388" s="562"/>
      <c r="U1388" s="582"/>
      <c r="V1388" s="582"/>
      <c r="W1388" s="582"/>
      <c r="X1388" s="582"/>
      <c r="Y1388" s="582"/>
      <c r="Z1388" s="582"/>
      <c r="AA1388" s="582"/>
      <c r="AB1388" s="582"/>
      <c r="AC1388" s="582"/>
      <c r="AD1388" s="563"/>
      <c r="AE1388" s="582"/>
      <c r="AF1388" s="582"/>
      <c r="AG1388" s="562"/>
      <c r="AH1388" s="562"/>
      <c r="AI1388" s="562"/>
      <c r="AJ1388" s="562"/>
      <c r="AK1388" s="562"/>
      <c r="AL1388" s="562"/>
      <c r="AM1388" s="562"/>
      <c r="AN1388" s="562"/>
      <c r="AO1388" s="562"/>
      <c r="AP1388" s="563"/>
      <c r="AQ1388" s="564"/>
      <c r="AR1388" s="562"/>
      <c r="AS1388" s="562"/>
      <c r="AT1388" s="562"/>
      <c r="AU1388" s="562"/>
      <c r="AV1388" s="562"/>
      <c r="AW1388" s="562"/>
      <c r="AX1388" s="562"/>
      <c r="AY1388" s="562"/>
      <c r="AZ1388" s="562"/>
      <c r="BA1388" s="562"/>
      <c r="BB1388" s="563"/>
      <c r="BC1388" s="564"/>
      <c r="BD1388" s="556"/>
      <c r="BE1388" s="556"/>
      <c r="BF1388" s="556"/>
      <c r="BG1388" s="556"/>
      <c r="BH1388" s="556"/>
      <c r="BI1388" s="556"/>
      <c r="BJ1388" s="556"/>
      <c r="BK1388" s="556"/>
      <c r="BL1388" s="556"/>
      <c r="BM1388" s="556"/>
      <c r="BN1388" s="557"/>
      <c r="BO1388" s="555"/>
      <c r="BP1388" s="556"/>
      <c r="BQ1388" s="556"/>
      <c r="BR1388" s="556"/>
      <c r="BS1388" s="556"/>
      <c r="BT1388" s="556"/>
      <c r="BU1388" s="556"/>
      <c r="BV1388" s="556"/>
      <c r="BW1388" s="556"/>
      <c r="BX1388" s="556"/>
      <c r="BY1388" s="556"/>
      <c r="BZ1388" s="557"/>
      <c r="CA1388" s="555"/>
      <c r="CB1388" s="556"/>
      <c r="CC1388" s="556"/>
      <c r="CD1388" s="556"/>
      <c r="CE1388" s="556"/>
      <c r="CF1388" s="556"/>
      <c r="CG1388" s="556"/>
      <c r="CH1388" s="556"/>
      <c r="CI1388" s="556"/>
      <c r="CJ1388" s="556"/>
      <c r="CK1388" s="556"/>
      <c r="CL1388" s="557"/>
    </row>
    <row r="1389" spans="2:90" x14ac:dyDescent="0.3">
      <c r="B1389" s="589"/>
      <c r="C1389" s="556"/>
      <c r="D1389" s="556"/>
      <c r="E1389" s="562" t="s">
        <v>180</v>
      </c>
      <c r="F1389" s="554">
        <v>60000</v>
      </c>
      <c r="G1389" s="555"/>
      <c r="H1389" s="556"/>
      <c r="I1389" s="556"/>
      <c r="J1389" s="556"/>
      <c r="K1389" s="556"/>
      <c r="L1389" s="562"/>
      <c r="M1389" s="562"/>
      <c r="N1389" s="562"/>
      <c r="O1389" s="562"/>
      <c r="P1389" s="562"/>
      <c r="Q1389" s="562"/>
      <c r="R1389" s="563"/>
      <c r="S1389" s="564"/>
      <c r="T1389" s="562"/>
      <c r="U1389" s="582"/>
      <c r="V1389" s="582"/>
      <c r="W1389" s="582"/>
      <c r="X1389" s="582"/>
      <c r="Y1389" s="582"/>
      <c r="Z1389" s="582"/>
      <c r="AA1389" s="582"/>
      <c r="AB1389" s="582"/>
      <c r="AC1389" s="582"/>
      <c r="AD1389" s="563"/>
      <c r="AE1389" s="582"/>
      <c r="AF1389" s="582"/>
      <c r="AG1389" s="562"/>
      <c r="AH1389" s="562"/>
      <c r="AI1389" s="562"/>
      <c r="AJ1389" s="562"/>
      <c r="AK1389" s="562"/>
      <c r="AL1389" s="562"/>
      <c r="AM1389" s="562"/>
      <c r="AN1389" s="562"/>
      <c r="AO1389" s="562"/>
      <c r="AP1389" s="563"/>
      <c r="AQ1389" s="564"/>
      <c r="AR1389" s="562"/>
      <c r="AS1389" s="562"/>
      <c r="AT1389" s="565"/>
      <c r="AU1389" s="565"/>
      <c r="AV1389" s="565"/>
      <c r="AW1389" s="562"/>
      <c r="AX1389" s="562"/>
      <c r="AY1389" s="562"/>
      <c r="AZ1389" s="562"/>
      <c r="BA1389" s="562"/>
      <c r="BB1389" s="563"/>
      <c r="BC1389" s="564"/>
      <c r="BD1389" s="556"/>
      <c r="BE1389" s="556"/>
      <c r="BF1389" s="556"/>
      <c r="BG1389" s="556"/>
      <c r="BH1389" s="556"/>
      <c r="BI1389" s="556"/>
      <c r="BJ1389" s="556"/>
      <c r="BK1389" s="556"/>
      <c r="BL1389" s="556"/>
      <c r="BM1389" s="556"/>
      <c r="BN1389" s="557"/>
      <c r="BO1389" s="555"/>
      <c r="BP1389" s="556"/>
      <c r="BQ1389" s="556"/>
      <c r="BR1389" s="556"/>
      <c r="BS1389" s="556"/>
      <c r="BT1389" s="556"/>
      <c r="BU1389" s="556"/>
      <c r="BV1389" s="556"/>
      <c r="BW1389" s="556"/>
      <c r="BX1389" s="556"/>
      <c r="BY1389" s="556"/>
      <c r="BZ1389" s="557"/>
      <c r="CA1389" s="555"/>
      <c r="CB1389" s="556"/>
      <c r="CC1389" s="556"/>
      <c r="CD1389" s="556"/>
      <c r="CE1389" s="556"/>
      <c r="CF1389" s="556"/>
      <c r="CG1389" s="556"/>
      <c r="CH1389" s="556"/>
      <c r="CI1389" s="556"/>
      <c r="CJ1389" s="556"/>
      <c r="CK1389" s="556"/>
      <c r="CL1389" s="557"/>
    </row>
    <row r="1390" spans="2:90" x14ac:dyDescent="0.3">
      <c r="B1390" s="589"/>
      <c r="C1390" s="556" t="s">
        <v>267</v>
      </c>
      <c r="D1390" s="556" t="s">
        <v>113</v>
      </c>
      <c r="E1390" s="556"/>
      <c r="F1390" s="554"/>
      <c r="G1390" s="555"/>
      <c r="H1390" s="556"/>
      <c r="I1390" s="556"/>
      <c r="J1390" s="556"/>
      <c r="K1390" s="556"/>
      <c r="L1390" s="562"/>
      <c r="M1390" s="562"/>
      <c r="N1390" s="562"/>
      <c r="O1390" s="562"/>
      <c r="P1390" s="562"/>
      <c r="Q1390" s="562"/>
      <c r="R1390" s="563"/>
      <c r="S1390" s="564"/>
      <c r="T1390" s="562"/>
      <c r="U1390" s="582"/>
      <c r="V1390" s="582"/>
      <c r="W1390" s="582"/>
      <c r="X1390" s="582"/>
      <c r="Y1390" s="582"/>
      <c r="Z1390" s="582"/>
      <c r="AA1390" s="582"/>
      <c r="AB1390" s="582"/>
      <c r="AC1390" s="582"/>
      <c r="AD1390" s="563"/>
      <c r="AE1390" s="582"/>
      <c r="AF1390" s="582"/>
      <c r="AG1390" s="562"/>
      <c r="AH1390" s="562"/>
      <c r="AI1390" s="562"/>
      <c r="AJ1390" s="562"/>
      <c r="AK1390" s="562"/>
      <c r="AL1390" s="562"/>
      <c r="AM1390" s="562"/>
      <c r="AN1390" s="562"/>
      <c r="AO1390" s="562"/>
      <c r="AP1390" s="563"/>
      <c r="AQ1390" s="564"/>
      <c r="AR1390" s="562"/>
      <c r="AS1390" s="562"/>
      <c r="AT1390" s="562"/>
      <c r="AU1390" s="562"/>
      <c r="AV1390" s="562"/>
      <c r="AW1390" s="562"/>
      <c r="AX1390" s="562"/>
      <c r="AY1390" s="562"/>
      <c r="AZ1390" s="562"/>
      <c r="BA1390" s="562"/>
      <c r="BB1390" s="563"/>
      <c r="BC1390" s="564"/>
      <c r="BD1390" s="556"/>
      <c r="BE1390" s="556"/>
      <c r="BF1390" s="556"/>
      <c r="BG1390" s="556"/>
      <c r="BH1390" s="556"/>
      <c r="BI1390" s="556"/>
      <c r="BJ1390" s="556"/>
      <c r="BK1390" s="556"/>
      <c r="BL1390" s="556"/>
      <c r="BM1390" s="556"/>
      <c r="BN1390" s="557"/>
      <c r="BO1390" s="555"/>
      <c r="BP1390" s="556"/>
      <c r="BQ1390" s="556"/>
      <c r="BR1390" s="556"/>
      <c r="BS1390" s="556"/>
      <c r="BT1390" s="556"/>
      <c r="BU1390" s="556"/>
      <c r="BV1390" s="556"/>
      <c r="BW1390" s="556"/>
      <c r="BX1390" s="556"/>
      <c r="BY1390" s="556"/>
      <c r="BZ1390" s="557"/>
      <c r="CA1390" s="555"/>
      <c r="CB1390" s="556"/>
      <c r="CC1390" s="556"/>
      <c r="CD1390" s="556"/>
      <c r="CE1390" s="556"/>
      <c r="CF1390" s="556"/>
      <c r="CG1390" s="556"/>
      <c r="CH1390" s="556"/>
      <c r="CI1390" s="556"/>
      <c r="CJ1390" s="556"/>
      <c r="CK1390" s="556"/>
      <c r="CL1390" s="557"/>
    </row>
    <row r="1391" spans="2:90" x14ac:dyDescent="0.3">
      <c r="B1391" s="589"/>
      <c r="C1391" s="556" t="s">
        <v>616</v>
      </c>
      <c r="D1391" s="556"/>
      <c r="E1391" s="562" t="s">
        <v>486</v>
      </c>
      <c r="F1391" s="554">
        <v>50000000</v>
      </c>
      <c r="G1391" s="555"/>
      <c r="H1391" s="556"/>
      <c r="I1391" s="556"/>
      <c r="J1391" s="556"/>
      <c r="K1391" s="556"/>
      <c r="L1391" s="562"/>
      <c r="M1391" s="562"/>
      <c r="N1391" s="562"/>
      <c r="O1391" s="562"/>
      <c r="P1391" s="562"/>
      <c r="Q1391" s="562"/>
      <c r="R1391" s="563"/>
      <c r="S1391" s="564"/>
      <c r="T1391" s="562"/>
      <c r="U1391" s="551"/>
      <c r="V1391" s="551"/>
      <c r="W1391" s="551"/>
      <c r="X1391" s="551"/>
      <c r="Y1391" s="551"/>
      <c r="Z1391" s="582"/>
      <c r="AA1391" s="582"/>
      <c r="AB1391" s="582"/>
      <c r="AC1391" s="582"/>
      <c r="AD1391" s="563"/>
      <c r="AE1391" s="582"/>
      <c r="AF1391" s="582"/>
      <c r="AG1391" s="562"/>
      <c r="AH1391" s="562"/>
      <c r="AI1391" s="562"/>
      <c r="AJ1391" s="562"/>
      <c r="AK1391" s="562"/>
      <c r="AL1391" s="562"/>
      <c r="AM1391" s="562"/>
      <c r="AN1391" s="562"/>
      <c r="AO1391" s="562"/>
      <c r="AP1391" s="563"/>
      <c r="AQ1391" s="564"/>
      <c r="AR1391" s="562"/>
      <c r="AS1391" s="562"/>
      <c r="AT1391" s="562"/>
      <c r="AU1391" s="562"/>
      <c r="AV1391" s="562"/>
      <c r="AW1391" s="568"/>
      <c r="AX1391" s="568"/>
      <c r="AY1391" s="568"/>
      <c r="AZ1391" s="568"/>
      <c r="BA1391" s="568"/>
      <c r="BB1391" s="569"/>
      <c r="BC1391" s="583"/>
      <c r="BD1391" s="568"/>
      <c r="BE1391" s="568"/>
      <c r="BF1391" s="568"/>
      <c r="BG1391" s="568"/>
      <c r="BH1391" s="568"/>
      <c r="BI1391" s="556"/>
      <c r="BJ1391" s="556"/>
      <c r="BK1391" s="556"/>
      <c r="BL1391" s="556"/>
      <c r="BM1391" s="556"/>
      <c r="BN1391" s="557"/>
      <c r="BO1391" s="555"/>
      <c r="BP1391" s="556"/>
      <c r="BQ1391" s="556"/>
      <c r="BR1391" s="556"/>
      <c r="BS1391" s="556"/>
      <c r="BT1391" s="556"/>
      <c r="BU1391" s="556"/>
      <c r="BV1391" s="556"/>
      <c r="BW1391" s="556"/>
      <c r="BX1391" s="556"/>
      <c r="BY1391" s="556"/>
      <c r="BZ1391" s="557"/>
      <c r="CA1391" s="555"/>
      <c r="CB1391" s="556"/>
      <c r="CC1391" s="556"/>
      <c r="CD1391" s="556"/>
      <c r="CE1391" s="556"/>
      <c r="CF1391" s="556"/>
      <c r="CG1391" s="556"/>
      <c r="CH1391" s="556"/>
      <c r="CI1391" s="556"/>
      <c r="CJ1391" s="556"/>
      <c r="CK1391" s="556"/>
      <c r="CL1391" s="557"/>
    </row>
    <row r="1392" spans="2:90" x14ac:dyDescent="0.3">
      <c r="B1392" s="589"/>
      <c r="C1392" s="562">
        <v>353151152</v>
      </c>
      <c r="D1392" s="556"/>
      <c r="E1392" s="562"/>
      <c r="F1392" s="554"/>
      <c r="G1392" s="555"/>
      <c r="H1392" s="556"/>
      <c r="I1392" s="556"/>
      <c r="J1392" s="556"/>
      <c r="K1392" s="556"/>
      <c r="L1392" s="562"/>
      <c r="M1392" s="562"/>
      <c r="N1392" s="562"/>
      <c r="O1392" s="562"/>
      <c r="P1392" s="562"/>
      <c r="Q1392" s="562"/>
      <c r="R1392" s="563"/>
      <c r="S1392" s="564"/>
      <c r="T1392" s="562"/>
      <c r="U1392" s="562"/>
      <c r="V1392" s="562"/>
      <c r="W1392" s="562"/>
      <c r="X1392" s="562"/>
      <c r="Y1392" s="562"/>
      <c r="Z1392" s="562"/>
      <c r="AA1392" s="562"/>
      <c r="AB1392" s="562"/>
      <c r="AC1392" s="562"/>
      <c r="AD1392" s="563"/>
      <c r="AE1392" s="564"/>
      <c r="AF1392" s="562"/>
      <c r="AG1392" s="562"/>
      <c r="AH1392" s="562"/>
      <c r="AI1392" s="562"/>
      <c r="AJ1392" s="562"/>
      <c r="AK1392" s="562"/>
      <c r="AL1392" s="562"/>
      <c r="AM1392" s="562"/>
      <c r="AN1392" s="562"/>
      <c r="AO1392" s="562"/>
      <c r="AP1392" s="563"/>
      <c r="AQ1392" s="564"/>
      <c r="AR1392" s="562"/>
      <c r="AS1392" s="562"/>
      <c r="AT1392" s="562"/>
      <c r="AU1392" s="562"/>
      <c r="AV1392" s="562"/>
      <c r="AW1392" s="562"/>
      <c r="AX1392" s="562"/>
      <c r="AY1392" s="562"/>
      <c r="AZ1392" s="562"/>
      <c r="BA1392" s="562"/>
      <c r="BB1392" s="563"/>
      <c r="BC1392" s="564"/>
      <c r="BD1392" s="556"/>
      <c r="BE1392" s="556"/>
      <c r="BF1392" s="556"/>
      <c r="BG1392" s="556"/>
      <c r="BH1392" s="556"/>
      <c r="BI1392" s="556"/>
      <c r="BJ1392" s="556"/>
      <c r="BK1392" s="556"/>
      <c r="BL1392" s="556"/>
      <c r="BM1392" s="556"/>
      <c r="BN1392" s="557"/>
      <c r="BO1392" s="555"/>
      <c r="BP1392" s="556"/>
      <c r="BQ1392" s="556"/>
      <c r="BR1392" s="556"/>
      <c r="BS1392" s="556"/>
      <c r="BT1392" s="556"/>
      <c r="BU1392" s="556"/>
      <c r="BV1392" s="556"/>
      <c r="BW1392" s="556"/>
      <c r="BX1392" s="556"/>
      <c r="BY1392" s="556"/>
      <c r="BZ1392" s="557"/>
      <c r="CA1392" s="555"/>
      <c r="CB1392" s="556"/>
      <c r="CC1392" s="556"/>
      <c r="CD1392" s="556"/>
      <c r="CE1392" s="556"/>
      <c r="CF1392" s="556"/>
      <c r="CG1392" s="556"/>
      <c r="CH1392" s="556"/>
      <c r="CI1392" s="556"/>
      <c r="CJ1392" s="556"/>
      <c r="CK1392" s="556"/>
      <c r="CL1392" s="557"/>
    </row>
    <row r="1393" spans="2:90" x14ac:dyDescent="0.3">
      <c r="B1393" s="589"/>
      <c r="C1393" s="587" t="s">
        <v>621</v>
      </c>
      <c r="D1393" s="556"/>
      <c r="E1393" s="562"/>
      <c r="F1393" s="554"/>
      <c r="G1393" s="555"/>
      <c r="H1393" s="556"/>
      <c r="I1393" s="556"/>
      <c r="J1393" s="556"/>
      <c r="K1393" s="556"/>
      <c r="L1393" s="562"/>
      <c r="M1393" s="562"/>
      <c r="N1393" s="562"/>
      <c r="O1393" s="562"/>
      <c r="P1393" s="562"/>
      <c r="Q1393" s="562"/>
      <c r="R1393" s="563"/>
      <c r="S1393" s="564"/>
      <c r="T1393" s="562"/>
      <c r="U1393" s="562"/>
      <c r="V1393" s="562"/>
      <c r="W1393" s="562"/>
      <c r="X1393" s="562"/>
      <c r="Y1393" s="562"/>
      <c r="Z1393" s="562"/>
      <c r="AA1393" s="562"/>
      <c r="AB1393" s="562"/>
      <c r="AC1393" s="562"/>
      <c r="AD1393" s="563"/>
      <c r="AE1393" s="564"/>
      <c r="AF1393" s="562"/>
      <c r="AG1393" s="562"/>
      <c r="AH1393" s="562"/>
      <c r="AI1393" s="562"/>
      <c r="AJ1393" s="562"/>
      <c r="AK1393" s="562"/>
      <c r="AL1393" s="562"/>
      <c r="AM1393" s="562"/>
      <c r="AN1393" s="562"/>
      <c r="AO1393" s="562"/>
      <c r="AP1393" s="563"/>
      <c r="AQ1393" s="564"/>
      <c r="AR1393" s="562"/>
      <c r="AS1393" s="562"/>
      <c r="AT1393" s="562"/>
      <c r="AU1393" s="562"/>
      <c r="AV1393" s="562"/>
      <c r="AW1393" s="562"/>
      <c r="AX1393" s="562"/>
      <c r="AY1393" s="562"/>
      <c r="AZ1393" s="562"/>
      <c r="BA1393" s="562"/>
      <c r="BB1393" s="563"/>
      <c r="BC1393" s="564"/>
      <c r="BD1393" s="556"/>
      <c r="BE1393" s="556"/>
      <c r="BF1393" s="556"/>
      <c r="BG1393" s="556"/>
      <c r="BH1393" s="556"/>
      <c r="BI1393" s="556"/>
      <c r="BJ1393" s="556"/>
      <c r="BK1393" s="556"/>
      <c r="BL1393" s="556"/>
      <c r="BM1393" s="556"/>
      <c r="BN1393" s="557"/>
      <c r="BO1393" s="555"/>
      <c r="BP1393" s="556"/>
      <c r="BQ1393" s="556"/>
      <c r="BR1393" s="556"/>
      <c r="BS1393" s="556"/>
      <c r="BT1393" s="556"/>
      <c r="BU1393" s="556"/>
      <c r="BV1393" s="556"/>
      <c r="BW1393" s="556"/>
      <c r="BX1393" s="556"/>
      <c r="BY1393" s="556"/>
      <c r="BZ1393" s="557"/>
      <c r="CA1393" s="555"/>
      <c r="CB1393" s="556"/>
      <c r="CC1393" s="556"/>
      <c r="CD1393" s="556"/>
      <c r="CE1393" s="556"/>
      <c r="CF1393" s="556"/>
      <c r="CG1393" s="556"/>
      <c r="CH1393" s="556"/>
      <c r="CI1393" s="556"/>
      <c r="CJ1393" s="556"/>
      <c r="CK1393" s="556"/>
      <c r="CL1393" s="557"/>
    </row>
    <row r="1394" spans="2:90" ht="15" thickBot="1" x14ac:dyDescent="0.35">
      <c r="B1394" s="590"/>
      <c r="C1394" s="571"/>
      <c r="D1394" s="571"/>
      <c r="E1394" s="579" t="s">
        <v>160</v>
      </c>
      <c r="F1394" s="580">
        <v>52120000</v>
      </c>
      <c r="G1394" s="570"/>
      <c r="H1394" s="571"/>
      <c r="I1394" s="571"/>
      <c r="J1394" s="571"/>
      <c r="K1394" s="571"/>
      <c r="L1394" s="574"/>
      <c r="M1394" s="574"/>
      <c r="N1394" s="574"/>
      <c r="O1394" s="574"/>
      <c r="P1394" s="574"/>
      <c r="Q1394" s="574"/>
      <c r="R1394" s="575"/>
      <c r="S1394" s="576"/>
      <c r="T1394" s="574"/>
      <c r="U1394" s="574"/>
      <c r="V1394" s="574"/>
      <c r="W1394" s="574"/>
      <c r="X1394" s="574"/>
      <c r="Y1394" s="574"/>
      <c r="Z1394" s="574"/>
      <c r="AA1394" s="574"/>
      <c r="AB1394" s="574"/>
      <c r="AC1394" s="574"/>
      <c r="AD1394" s="575"/>
      <c r="AE1394" s="576"/>
      <c r="AF1394" s="574"/>
      <c r="AG1394" s="574"/>
      <c r="AH1394" s="574"/>
      <c r="AI1394" s="574"/>
      <c r="AJ1394" s="574"/>
      <c r="AK1394" s="574"/>
      <c r="AL1394" s="574"/>
      <c r="AM1394" s="574"/>
      <c r="AN1394" s="574"/>
      <c r="AO1394" s="574"/>
      <c r="AP1394" s="575"/>
      <c r="AQ1394" s="576"/>
      <c r="AR1394" s="574"/>
      <c r="AS1394" s="574"/>
      <c r="AT1394" s="574"/>
      <c r="AU1394" s="574"/>
      <c r="AV1394" s="574"/>
      <c r="AW1394" s="574"/>
      <c r="AX1394" s="574"/>
      <c r="AY1394" s="574"/>
      <c r="AZ1394" s="574"/>
      <c r="BA1394" s="574"/>
      <c r="BB1394" s="575"/>
      <c r="BC1394" s="576"/>
      <c r="BD1394" s="571"/>
      <c r="BE1394" s="571"/>
      <c r="BF1394" s="571"/>
      <c r="BG1394" s="571"/>
      <c r="BH1394" s="571"/>
      <c r="BI1394" s="571"/>
      <c r="BJ1394" s="571"/>
      <c r="BK1394" s="571"/>
      <c r="BL1394" s="571"/>
      <c r="BM1394" s="571"/>
      <c r="BN1394" s="577"/>
      <c r="BO1394" s="570"/>
      <c r="BP1394" s="571"/>
      <c r="BQ1394" s="571"/>
      <c r="BR1394" s="571"/>
      <c r="BS1394" s="571"/>
      <c r="BT1394" s="571"/>
      <c r="BU1394" s="571"/>
      <c r="BV1394" s="571"/>
      <c r="BW1394" s="571"/>
      <c r="BX1394" s="571"/>
      <c r="BY1394" s="571"/>
      <c r="BZ1394" s="577"/>
      <c r="CA1394" s="570"/>
      <c r="CB1394" s="571"/>
      <c r="CC1394" s="571"/>
      <c r="CD1394" s="571"/>
      <c r="CE1394" s="571"/>
      <c r="CF1394" s="571"/>
      <c r="CG1394" s="571"/>
      <c r="CH1394" s="571"/>
      <c r="CI1394" s="571"/>
      <c r="CJ1394" s="571"/>
      <c r="CK1394" s="571"/>
      <c r="CL1394" s="577"/>
    </row>
    <row r="1395" spans="2:90" x14ac:dyDescent="0.3">
      <c r="B1395" s="588"/>
      <c r="C1395" s="558" t="s">
        <v>630</v>
      </c>
      <c r="D1395" s="558" t="s">
        <v>112</v>
      </c>
      <c r="E1395" s="558"/>
      <c r="F1395" s="553"/>
      <c r="G1395" s="559"/>
      <c r="H1395" s="558"/>
      <c r="I1395" s="558"/>
      <c r="J1395" s="558"/>
      <c r="K1395" s="558"/>
      <c r="L1395" s="558"/>
      <c r="M1395" s="558"/>
      <c r="N1395" s="558"/>
      <c r="O1395" s="558"/>
      <c r="P1395" s="558"/>
      <c r="Q1395" s="558"/>
      <c r="R1395" s="560"/>
      <c r="S1395" s="559"/>
      <c r="T1395" s="558"/>
      <c r="U1395" s="558"/>
      <c r="V1395" s="558"/>
      <c r="W1395" s="558"/>
      <c r="X1395" s="558"/>
      <c r="Y1395" s="558"/>
      <c r="Z1395" s="558"/>
      <c r="AA1395" s="558"/>
      <c r="AB1395" s="558"/>
      <c r="AC1395" s="558"/>
      <c r="AD1395" s="560"/>
      <c r="AE1395" s="559"/>
      <c r="AF1395" s="558"/>
      <c r="AG1395" s="558"/>
      <c r="AH1395" s="558"/>
      <c r="AI1395" s="558"/>
      <c r="AJ1395" s="558"/>
      <c r="AK1395" s="558"/>
      <c r="AL1395" s="558"/>
      <c r="AM1395" s="558"/>
      <c r="AN1395" s="584"/>
      <c r="AO1395" s="584"/>
      <c r="AP1395" s="585"/>
      <c r="AQ1395" s="586"/>
      <c r="AR1395" s="584"/>
      <c r="AS1395" s="584"/>
      <c r="AT1395" s="584"/>
      <c r="AU1395" s="584"/>
      <c r="AV1395" s="584"/>
      <c r="AW1395" s="558"/>
      <c r="AX1395" s="558"/>
      <c r="AY1395" s="558"/>
      <c r="AZ1395" s="558"/>
      <c r="BA1395" s="558"/>
      <c r="BB1395" s="560"/>
      <c r="BC1395" s="559"/>
      <c r="BD1395" s="558"/>
      <c r="BE1395" s="558"/>
      <c r="BF1395" s="558"/>
      <c r="BG1395" s="558"/>
      <c r="BH1395" s="558"/>
      <c r="BI1395" s="558"/>
      <c r="BJ1395" s="558"/>
      <c r="BK1395" s="558"/>
      <c r="BL1395" s="558"/>
      <c r="BM1395" s="558"/>
      <c r="BN1395" s="560"/>
      <c r="BO1395" s="559"/>
      <c r="BP1395" s="558"/>
      <c r="BQ1395" s="558"/>
      <c r="BR1395" s="558"/>
      <c r="BS1395" s="558"/>
      <c r="BT1395" s="558"/>
      <c r="BU1395" s="558"/>
      <c r="BV1395" s="558"/>
      <c r="BW1395" s="558"/>
      <c r="BX1395" s="558"/>
      <c r="BY1395" s="558"/>
      <c r="BZ1395" s="560"/>
      <c r="CA1395" s="559"/>
      <c r="CB1395" s="558"/>
      <c r="CC1395" s="558"/>
      <c r="CD1395" s="558"/>
      <c r="CE1395" s="558"/>
      <c r="CF1395" s="558"/>
      <c r="CG1395" s="558"/>
      <c r="CH1395" s="558"/>
      <c r="CI1395" s="558"/>
      <c r="CJ1395" s="558"/>
      <c r="CK1395" s="558"/>
      <c r="CL1395" s="560"/>
    </row>
    <row r="1396" spans="2:90" ht="28.8" x14ac:dyDescent="0.3">
      <c r="B1396" s="589"/>
      <c r="C1396" s="581" t="s">
        <v>631</v>
      </c>
      <c r="D1396" s="556"/>
      <c r="E1396" s="556" t="s">
        <v>484</v>
      </c>
      <c r="F1396" s="561">
        <v>150000</v>
      </c>
      <c r="G1396" s="555"/>
      <c r="H1396" s="556"/>
      <c r="I1396" s="556"/>
      <c r="J1396" s="556"/>
      <c r="K1396" s="556"/>
      <c r="L1396" s="562"/>
      <c r="M1396" s="562"/>
      <c r="N1396" s="562"/>
      <c r="O1396" s="562"/>
      <c r="P1396" s="562"/>
      <c r="Q1396" s="562"/>
      <c r="R1396" s="563"/>
      <c r="S1396" s="564"/>
      <c r="T1396" s="562"/>
      <c r="U1396" s="582"/>
      <c r="V1396" s="582"/>
      <c r="W1396" s="582"/>
      <c r="X1396" s="582"/>
      <c r="Y1396" s="582"/>
      <c r="Z1396" s="582"/>
      <c r="AA1396" s="582"/>
      <c r="AB1396" s="582"/>
      <c r="AC1396" s="582"/>
      <c r="AD1396" s="563"/>
      <c r="AE1396" s="582"/>
      <c r="AF1396" s="582"/>
      <c r="AG1396" s="562"/>
      <c r="AH1396" s="562"/>
      <c r="AI1396" s="565"/>
      <c r="AJ1396" s="565"/>
      <c r="AK1396" s="565"/>
      <c r="AL1396" s="565"/>
      <c r="AM1396" s="565"/>
      <c r="AN1396" s="562"/>
      <c r="AO1396" s="562"/>
      <c r="AP1396" s="563"/>
      <c r="AQ1396" s="564"/>
      <c r="AR1396" s="562"/>
      <c r="AS1396" s="562"/>
      <c r="AT1396" s="562"/>
      <c r="AU1396" s="562"/>
      <c r="AV1396" s="562"/>
      <c r="AW1396" s="562"/>
      <c r="AX1396" s="562"/>
      <c r="AY1396" s="562"/>
      <c r="AZ1396" s="562"/>
      <c r="BA1396" s="562"/>
      <c r="BB1396" s="563"/>
      <c r="BC1396" s="564"/>
      <c r="BD1396" s="556"/>
      <c r="BE1396" s="556"/>
      <c r="BF1396" s="556"/>
      <c r="BG1396" s="556"/>
      <c r="BH1396" s="556"/>
      <c r="BI1396" s="556"/>
      <c r="BJ1396" s="556"/>
      <c r="BK1396" s="556"/>
      <c r="BL1396" s="556"/>
      <c r="BM1396" s="556"/>
      <c r="BN1396" s="557"/>
      <c r="BO1396" s="555"/>
      <c r="BP1396" s="556"/>
      <c r="BQ1396" s="556"/>
      <c r="BR1396" s="556"/>
      <c r="BS1396" s="556"/>
      <c r="BT1396" s="556"/>
      <c r="BU1396" s="556"/>
      <c r="BV1396" s="556"/>
      <c r="BW1396" s="556"/>
      <c r="BX1396" s="556"/>
      <c r="BY1396" s="556"/>
      <c r="BZ1396" s="557"/>
      <c r="CA1396" s="555"/>
      <c r="CB1396" s="556"/>
      <c r="CC1396" s="556"/>
      <c r="CD1396" s="556"/>
      <c r="CE1396" s="556"/>
      <c r="CF1396" s="556"/>
      <c r="CG1396" s="556"/>
      <c r="CH1396" s="556"/>
      <c r="CI1396" s="556"/>
      <c r="CJ1396" s="556"/>
      <c r="CK1396" s="556"/>
      <c r="CL1396" s="557"/>
    </row>
    <row r="1397" spans="2:90" x14ac:dyDescent="0.3">
      <c r="B1397" s="589"/>
      <c r="C1397" s="562"/>
      <c r="D1397" s="556"/>
      <c r="E1397" s="556" t="s">
        <v>179</v>
      </c>
      <c r="F1397" s="561">
        <v>60000</v>
      </c>
      <c r="G1397" s="555"/>
      <c r="H1397" s="556"/>
      <c r="I1397" s="556"/>
      <c r="J1397" s="556"/>
      <c r="K1397" s="556"/>
      <c r="L1397" s="562"/>
      <c r="M1397" s="562"/>
      <c r="N1397" s="562"/>
      <c r="O1397" s="562"/>
      <c r="P1397" s="562"/>
      <c r="Q1397" s="562"/>
      <c r="R1397" s="563"/>
      <c r="S1397" s="564"/>
      <c r="T1397" s="562"/>
      <c r="U1397" s="582"/>
      <c r="V1397" s="582"/>
      <c r="W1397" s="582"/>
      <c r="X1397" s="582"/>
      <c r="Y1397" s="582"/>
      <c r="Z1397" s="582"/>
      <c r="AA1397" s="582"/>
      <c r="AB1397" s="582"/>
      <c r="AC1397" s="582"/>
      <c r="AD1397" s="563"/>
      <c r="AE1397" s="582"/>
      <c r="AF1397" s="582"/>
      <c r="AG1397" s="562"/>
      <c r="AH1397" s="562"/>
      <c r="AI1397" s="562"/>
      <c r="AJ1397" s="562"/>
      <c r="AK1397" s="562"/>
      <c r="AL1397" s="562"/>
      <c r="AM1397" s="562"/>
      <c r="AN1397" s="565"/>
      <c r="AO1397" s="565"/>
      <c r="AP1397" s="566"/>
      <c r="AQ1397" s="564"/>
      <c r="AR1397" s="562"/>
      <c r="AS1397" s="562"/>
      <c r="AT1397" s="562"/>
      <c r="AU1397" s="562"/>
      <c r="AV1397" s="562"/>
      <c r="AW1397" s="562"/>
      <c r="AX1397" s="562"/>
      <c r="AY1397" s="562"/>
      <c r="AZ1397" s="562"/>
      <c r="BA1397" s="562"/>
      <c r="BB1397" s="563"/>
      <c r="BC1397" s="564"/>
      <c r="BD1397" s="556"/>
      <c r="BE1397" s="556"/>
      <c r="BF1397" s="556"/>
      <c r="BG1397" s="556"/>
      <c r="BH1397" s="556"/>
      <c r="BI1397" s="556"/>
      <c r="BJ1397" s="556"/>
      <c r="BK1397" s="556"/>
      <c r="BL1397" s="556"/>
      <c r="BM1397" s="556"/>
      <c r="BN1397" s="557"/>
      <c r="BO1397" s="555"/>
      <c r="BP1397" s="556"/>
      <c r="BQ1397" s="556"/>
      <c r="BR1397" s="556"/>
      <c r="BS1397" s="556"/>
      <c r="BT1397" s="556"/>
      <c r="BU1397" s="556"/>
      <c r="BV1397" s="556"/>
      <c r="BW1397" s="556"/>
      <c r="BX1397" s="556"/>
      <c r="BY1397" s="556"/>
      <c r="BZ1397" s="557"/>
      <c r="CA1397" s="555"/>
      <c r="CB1397" s="556"/>
      <c r="CC1397" s="556"/>
      <c r="CD1397" s="556"/>
      <c r="CE1397" s="556"/>
      <c r="CF1397" s="556"/>
      <c r="CG1397" s="556"/>
      <c r="CH1397" s="556"/>
      <c r="CI1397" s="556"/>
      <c r="CJ1397" s="556"/>
      <c r="CK1397" s="556"/>
      <c r="CL1397" s="557"/>
    </row>
    <row r="1398" spans="2:90" x14ac:dyDescent="0.3">
      <c r="B1398" s="589"/>
      <c r="C1398" s="556"/>
      <c r="D1398" s="556"/>
      <c r="E1398" s="562" t="s">
        <v>170</v>
      </c>
      <c r="F1398" s="554"/>
      <c r="G1398" s="555"/>
      <c r="H1398" s="556"/>
      <c r="I1398" s="556"/>
      <c r="J1398" s="556"/>
      <c r="K1398" s="556"/>
      <c r="L1398" s="562"/>
      <c r="M1398" s="562"/>
      <c r="N1398" s="562"/>
      <c r="O1398" s="562"/>
      <c r="P1398" s="562"/>
      <c r="Q1398" s="562"/>
      <c r="R1398" s="563"/>
      <c r="S1398" s="564"/>
      <c r="T1398" s="562"/>
      <c r="U1398" s="582"/>
      <c r="V1398" s="582"/>
      <c r="W1398" s="582"/>
      <c r="X1398" s="582"/>
      <c r="Y1398" s="582"/>
      <c r="Z1398" s="582"/>
      <c r="AA1398" s="582"/>
      <c r="AB1398" s="582"/>
      <c r="AC1398" s="582"/>
      <c r="AD1398" s="563"/>
      <c r="AE1398" s="582"/>
      <c r="AF1398" s="582"/>
      <c r="AG1398" s="562"/>
      <c r="AH1398" s="562"/>
      <c r="AI1398" s="562"/>
      <c r="AJ1398" s="562"/>
      <c r="AK1398" s="562"/>
      <c r="AL1398" s="562"/>
      <c r="AM1398" s="562"/>
      <c r="AN1398" s="562"/>
      <c r="AO1398" s="562"/>
      <c r="AP1398" s="563"/>
      <c r="AQ1398" s="564"/>
      <c r="AR1398" s="562"/>
      <c r="AS1398" s="562"/>
      <c r="AT1398" s="562"/>
      <c r="AU1398" s="562"/>
      <c r="AV1398" s="562"/>
      <c r="AW1398" s="562"/>
      <c r="AX1398" s="562"/>
      <c r="AY1398" s="562"/>
      <c r="AZ1398" s="562"/>
      <c r="BA1398" s="562"/>
      <c r="BB1398" s="563"/>
      <c r="BC1398" s="564"/>
      <c r="BD1398" s="556"/>
      <c r="BE1398" s="556"/>
      <c r="BF1398" s="556"/>
      <c r="BG1398" s="556"/>
      <c r="BH1398" s="556"/>
      <c r="BI1398" s="556"/>
      <c r="BJ1398" s="556"/>
      <c r="BK1398" s="556"/>
      <c r="BL1398" s="556"/>
      <c r="BM1398" s="556"/>
      <c r="BN1398" s="557"/>
      <c r="BO1398" s="555"/>
      <c r="BP1398" s="556"/>
      <c r="BQ1398" s="556"/>
      <c r="BR1398" s="556"/>
      <c r="BS1398" s="556"/>
      <c r="BT1398" s="556"/>
      <c r="BU1398" s="556"/>
      <c r="BV1398" s="556"/>
      <c r="BW1398" s="556"/>
      <c r="BX1398" s="556"/>
      <c r="BY1398" s="556"/>
      <c r="BZ1398" s="557"/>
      <c r="CA1398" s="555"/>
      <c r="CB1398" s="556"/>
      <c r="CC1398" s="556"/>
      <c r="CD1398" s="556"/>
      <c r="CE1398" s="556"/>
      <c r="CF1398" s="556"/>
      <c r="CG1398" s="556"/>
      <c r="CH1398" s="556"/>
      <c r="CI1398" s="556"/>
      <c r="CJ1398" s="556"/>
      <c r="CK1398" s="556"/>
      <c r="CL1398" s="557"/>
    </row>
    <row r="1399" spans="2:90" x14ac:dyDescent="0.3">
      <c r="B1399" s="589"/>
      <c r="C1399" s="556"/>
      <c r="D1399" s="556"/>
      <c r="E1399" s="562" t="s">
        <v>180</v>
      </c>
      <c r="F1399" s="554">
        <v>60000</v>
      </c>
      <c r="G1399" s="555"/>
      <c r="H1399" s="556"/>
      <c r="I1399" s="556"/>
      <c r="J1399" s="556"/>
      <c r="K1399" s="556"/>
      <c r="L1399" s="562"/>
      <c r="M1399" s="562"/>
      <c r="N1399" s="562"/>
      <c r="O1399" s="562"/>
      <c r="P1399" s="562"/>
      <c r="Q1399" s="562"/>
      <c r="R1399" s="563"/>
      <c r="S1399" s="564"/>
      <c r="T1399" s="562"/>
      <c r="U1399" s="582"/>
      <c r="V1399" s="582"/>
      <c r="W1399" s="582"/>
      <c r="X1399" s="582"/>
      <c r="Y1399" s="582"/>
      <c r="Z1399" s="582"/>
      <c r="AA1399" s="582"/>
      <c r="AB1399" s="582"/>
      <c r="AC1399" s="582"/>
      <c r="AD1399" s="563"/>
      <c r="AE1399" s="582"/>
      <c r="AF1399" s="582"/>
      <c r="AG1399" s="562"/>
      <c r="AH1399" s="562"/>
      <c r="AI1399" s="562"/>
      <c r="AJ1399" s="562"/>
      <c r="AK1399" s="562"/>
      <c r="AL1399" s="562"/>
      <c r="AM1399" s="562"/>
      <c r="AN1399" s="562"/>
      <c r="AO1399" s="562"/>
      <c r="AP1399" s="563"/>
      <c r="AQ1399" s="564"/>
      <c r="AR1399" s="565"/>
      <c r="AS1399" s="565"/>
      <c r="AT1399" s="565"/>
      <c r="AU1399" s="562"/>
      <c r="AV1399" s="562"/>
      <c r="AW1399" s="562"/>
      <c r="AX1399" s="562"/>
      <c r="AY1399" s="562"/>
      <c r="AZ1399" s="562"/>
      <c r="BA1399" s="562"/>
      <c r="BB1399" s="563"/>
      <c r="BC1399" s="564"/>
      <c r="BD1399" s="556"/>
      <c r="BE1399" s="556"/>
      <c r="BF1399" s="556"/>
      <c r="BG1399" s="556"/>
      <c r="BH1399" s="556"/>
      <c r="BI1399" s="556"/>
      <c r="BJ1399" s="556"/>
      <c r="BK1399" s="556"/>
      <c r="BL1399" s="556"/>
      <c r="BM1399" s="556"/>
      <c r="BN1399" s="557"/>
      <c r="BO1399" s="555"/>
      <c r="BP1399" s="556"/>
      <c r="BQ1399" s="556"/>
      <c r="BR1399" s="556"/>
      <c r="BS1399" s="556"/>
      <c r="BT1399" s="556"/>
      <c r="BU1399" s="556"/>
      <c r="BV1399" s="556"/>
      <c r="BW1399" s="556"/>
      <c r="BX1399" s="556"/>
      <c r="BY1399" s="556"/>
      <c r="BZ1399" s="557"/>
      <c r="CA1399" s="555"/>
      <c r="CB1399" s="556"/>
      <c r="CC1399" s="556"/>
      <c r="CD1399" s="556"/>
      <c r="CE1399" s="556"/>
      <c r="CF1399" s="556"/>
      <c r="CG1399" s="556"/>
      <c r="CH1399" s="556"/>
      <c r="CI1399" s="556"/>
      <c r="CJ1399" s="556"/>
      <c r="CK1399" s="556"/>
      <c r="CL1399" s="557"/>
    </row>
    <row r="1400" spans="2:90" x14ac:dyDescent="0.3">
      <c r="B1400" s="589"/>
      <c r="C1400" s="556" t="s">
        <v>267</v>
      </c>
      <c r="D1400" s="556" t="s">
        <v>113</v>
      </c>
      <c r="E1400" s="556"/>
      <c r="F1400" s="554"/>
      <c r="G1400" s="555"/>
      <c r="H1400" s="556"/>
      <c r="I1400" s="556"/>
      <c r="J1400" s="556"/>
      <c r="K1400" s="556"/>
      <c r="L1400" s="562"/>
      <c r="M1400" s="562"/>
      <c r="N1400" s="562"/>
      <c r="O1400" s="562"/>
      <c r="P1400" s="562"/>
      <c r="Q1400" s="562"/>
      <c r="R1400" s="563"/>
      <c r="S1400" s="564"/>
      <c r="T1400" s="562"/>
      <c r="U1400" s="582"/>
      <c r="V1400" s="582"/>
      <c r="W1400" s="582"/>
      <c r="X1400" s="582"/>
      <c r="Y1400" s="582"/>
      <c r="Z1400" s="582"/>
      <c r="AA1400" s="582"/>
      <c r="AB1400" s="582"/>
      <c r="AC1400" s="582"/>
      <c r="AD1400" s="563"/>
      <c r="AE1400" s="582"/>
      <c r="AF1400" s="582"/>
      <c r="AG1400" s="562"/>
      <c r="AH1400" s="562"/>
      <c r="AI1400" s="562"/>
      <c r="AJ1400" s="562"/>
      <c r="AK1400" s="562"/>
      <c r="AL1400" s="562"/>
      <c r="AM1400" s="562"/>
      <c r="AN1400" s="562"/>
      <c r="AO1400" s="562"/>
      <c r="AP1400" s="563"/>
      <c r="AQ1400" s="564"/>
      <c r="AR1400" s="562"/>
      <c r="AS1400" s="562"/>
      <c r="AT1400" s="562"/>
      <c r="AU1400" s="562"/>
      <c r="AV1400" s="562"/>
      <c r="AW1400" s="562"/>
      <c r="AX1400" s="562"/>
      <c r="AY1400" s="562"/>
      <c r="AZ1400" s="562"/>
      <c r="BA1400" s="562"/>
      <c r="BB1400" s="563"/>
      <c r="BC1400" s="564"/>
      <c r="BD1400" s="556"/>
      <c r="BE1400" s="556"/>
      <c r="BF1400" s="556"/>
      <c r="BG1400" s="556"/>
      <c r="BH1400" s="556"/>
      <c r="BI1400" s="556"/>
      <c r="BJ1400" s="556"/>
      <c r="BK1400" s="556"/>
      <c r="BL1400" s="556"/>
      <c r="BM1400" s="556"/>
      <c r="BN1400" s="557"/>
      <c r="BO1400" s="555"/>
      <c r="BP1400" s="556"/>
      <c r="BQ1400" s="556"/>
      <c r="BR1400" s="556"/>
      <c r="BS1400" s="556"/>
      <c r="BT1400" s="556"/>
      <c r="BU1400" s="556"/>
      <c r="BV1400" s="556"/>
      <c r="BW1400" s="556"/>
      <c r="BX1400" s="556"/>
      <c r="BY1400" s="556"/>
      <c r="BZ1400" s="557"/>
      <c r="CA1400" s="555"/>
      <c r="CB1400" s="556"/>
      <c r="CC1400" s="556"/>
      <c r="CD1400" s="556"/>
      <c r="CE1400" s="556"/>
      <c r="CF1400" s="556"/>
      <c r="CG1400" s="556"/>
      <c r="CH1400" s="556"/>
      <c r="CI1400" s="556"/>
      <c r="CJ1400" s="556"/>
      <c r="CK1400" s="556"/>
      <c r="CL1400" s="557"/>
    </row>
    <row r="1401" spans="2:90" x14ac:dyDescent="0.3">
      <c r="B1401" s="589"/>
      <c r="C1401" s="556" t="s">
        <v>616</v>
      </c>
      <c r="D1401" s="556"/>
      <c r="E1401" s="562" t="s">
        <v>486</v>
      </c>
      <c r="F1401" s="554">
        <v>8000000</v>
      </c>
      <c r="G1401" s="555"/>
      <c r="H1401" s="556"/>
      <c r="I1401" s="556"/>
      <c r="J1401" s="556"/>
      <c r="K1401" s="556"/>
      <c r="L1401" s="562"/>
      <c r="M1401" s="562"/>
      <c r="N1401" s="562"/>
      <c r="O1401" s="562"/>
      <c r="P1401" s="562"/>
      <c r="Q1401" s="562"/>
      <c r="R1401" s="563"/>
      <c r="S1401" s="564"/>
      <c r="T1401" s="562"/>
      <c r="U1401" s="551"/>
      <c r="V1401" s="551"/>
      <c r="W1401" s="551"/>
      <c r="X1401" s="551"/>
      <c r="Y1401" s="551"/>
      <c r="Z1401" s="582"/>
      <c r="AA1401" s="582"/>
      <c r="AB1401" s="582"/>
      <c r="AC1401" s="582"/>
      <c r="AD1401" s="563"/>
      <c r="AE1401" s="582"/>
      <c r="AF1401" s="582"/>
      <c r="AG1401" s="562"/>
      <c r="AH1401" s="562"/>
      <c r="AI1401" s="562"/>
      <c r="AJ1401" s="562"/>
      <c r="AK1401" s="562"/>
      <c r="AL1401" s="562"/>
      <c r="AM1401" s="562"/>
      <c r="AN1401" s="562"/>
      <c r="AO1401" s="562"/>
      <c r="AP1401" s="563"/>
      <c r="AQ1401" s="564"/>
      <c r="AR1401" s="562"/>
      <c r="AS1401" s="562"/>
      <c r="AT1401" s="562"/>
      <c r="AU1401" s="568"/>
      <c r="AV1401" s="568"/>
      <c r="AW1401" s="568"/>
      <c r="AX1401" s="568"/>
      <c r="AY1401" s="568"/>
      <c r="AZ1401" s="562"/>
      <c r="BA1401" s="562"/>
      <c r="BB1401" s="563"/>
      <c r="BC1401" s="564"/>
      <c r="BD1401" s="556"/>
      <c r="BE1401" s="556"/>
      <c r="BF1401" s="556"/>
      <c r="BG1401" s="556"/>
      <c r="BH1401" s="556"/>
      <c r="BI1401" s="556"/>
      <c r="BJ1401" s="556"/>
      <c r="BK1401" s="556"/>
      <c r="BL1401" s="556"/>
      <c r="BM1401" s="556"/>
      <c r="BN1401" s="557"/>
      <c r="BO1401" s="555"/>
      <c r="BP1401" s="556"/>
      <c r="BQ1401" s="556"/>
      <c r="BR1401" s="556"/>
      <c r="BS1401" s="556"/>
      <c r="BT1401" s="556"/>
      <c r="BU1401" s="556"/>
      <c r="BV1401" s="556"/>
      <c r="BW1401" s="556"/>
      <c r="BX1401" s="556"/>
      <c r="BY1401" s="556"/>
      <c r="BZ1401" s="557"/>
      <c r="CA1401" s="555"/>
      <c r="CB1401" s="556"/>
      <c r="CC1401" s="556"/>
      <c r="CD1401" s="556"/>
      <c r="CE1401" s="556"/>
      <c r="CF1401" s="556"/>
      <c r="CG1401" s="556"/>
      <c r="CH1401" s="556"/>
      <c r="CI1401" s="556"/>
      <c r="CJ1401" s="556"/>
      <c r="CK1401" s="556"/>
      <c r="CL1401" s="557"/>
    </row>
    <row r="1402" spans="2:90" x14ac:dyDescent="0.3">
      <c r="B1402" s="589"/>
      <c r="C1402" s="562">
        <v>353151152</v>
      </c>
      <c r="D1402" s="556"/>
      <c r="E1402" s="562"/>
      <c r="F1402" s="554"/>
      <c r="G1402" s="555"/>
      <c r="H1402" s="556"/>
      <c r="I1402" s="556"/>
      <c r="J1402" s="556"/>
      <c r="K1402" s="556"/>
      <c r="L1402" s="562"/>
      <c r="M1402" s="562"/>
      <c r="N1402" s="562"/>
      <c r="O1402" s="562"/>
      <c r="P1402" s="562"/>
      <c r="Q1402" s="562"/>
      <c r="R1402" s="563"/>
      <c r="S1402" s="564"/>
      <c r="T1402" s="562"/>
      <c r="U1402" s="562"/>
      <c r="V1402" s="562"/>
      <c r="W1402" s="562"/>
      <c r="X1402" s="562"/>
      <c r="Y1402" s="562"/>
      <c r="Z1402" s="562"/>
      <c r="AA1402" s="562"/>
      <c r="AB1402" s="562"/>
      <c r="AC1402" s="562"/>
      <c r="AD1402" s="563"/>
      <c r="AE1402" s="564"/>
      <c r="AF1402" s="562"/>
      <c r="AG1402" s="562"/>
      <c r="AH1402" s="562"/>
      <c r="AI1402" s="562"/>
      <c r="AJ1402" s="562"/>
      <c r="AK1402" s="562"/>
      <c r="AL1402" s="562"/>
      <c r="AM1402" s="562"/>
      <c r="AN1402" s="562"/>
      <c r="AO1402" s="562"/>
      <c r="AP1402" s="563"/>
      <c r="AQ1402" s="564"/>
      <c r="AR1402" s="562"/>
      <c r="AS1402" s="562"/>
      <c r="AT1402" s="562"/>
      <c r="AU1402" s="562"/>
      <c r="AV1402" s="562"/>
      <c r="AW1402" s="562"/>
      <c r="AX1402" s="562"/>
      <c r="AY1402" s="562"/>
      <c r="AZ1402" s="562"/>
      <c r="BA1402" s="562"/>
      <c r="BB1402" s="563"/>
      <c r="BC1402" s="564"/>
      <c r="BD1402" s="556"/>
      <c r="BE1402" s="556"/>
      <c r="BF1402" s="556"/>
      <c r="BG1402" s="556"/>
      <c r="BH1402" s="556"/>
      <c r="BI1402" s="556"/>
      <c r="BJ1402" s="556"/>
      <c r="BK1402" s="556"/>
      <c r="BL1402" s="556"/>
      <c r="BM1402" s="556"/>
      <c r="BN1402" s="557"/>
      <c r="BO1402" s="555"/>
      <c r="BP1402" s="556"/>
      <c r="BQ1402" s="556"/>
      <c r="BR1402" s="556"/>
      <c r="BS1402" s="556"/>
      <c r="BT1402" s="556"/>
      <c r="BU1402" s="556"/>
      <c r="BV1402" s="556"/>
      <c r="BW1402" s="556"/>
      <c r="BX1402" s="556"/>
      <c r="BY1402" s="556"/>
      <c r="BZ1402" s="557"/>
      <c r="CA1402" s="555"/>
      <c r="CB1402" s="556"/>
      <c r="CC1402" s="556"/>
      <c r="CD1402" s="556"/>
      <c r="CE1402" s="556"/>
      <c r="CF1402" s="556"/>
      <c r="CG1402" s="556"/>
      <c r="CH1402" s="556"/>
      <c r="CI1402" s="556"/>
      <c r="CJ1402" s="556"/>
      <c r="CK1402" s="556"/>
      <c r="CL1402" s="557"/>
    </row>
    <row r="1403" spans="2:90" x14ac:dyDescent="0.3">
      <c r="B1403" s="589"/>
      <c r="C1403" s="587" t="s">
        <v>621</v>
      </c>
      <c r="D1403" s="556"/>
      <c r="E1403" s="562"/>
      <c r="F1403" s="554"/>
      <c r="G1403" s="555"/>
      <c r="H1403" s="556"/>
      <c r="I1403" s="556"/>
      <c r="J1403" s="556"/>
      <c r="K1403" s="556"/>
      <c r="L1403" s="562"/>
      <c r="M1403" s="562"/>
      <c r="N1403" s="562"/>
      <c r="O1403" s="562"/>
      <c r="P1403" s="562"/>
      <c r="Q1403" s="562"/>
      <c r="R1403" s="563"/>
      <c r="S1403" s="564"/>
      <c r="T1403" s="562"/>
      <c r="U1403" s="562"/>
      <c r="V1403" s="562"/>
      <c r="W1403" s="562"/>
      <c r="X1403" s="562"/>
      <c r="Y1403" s="562"/>
      <c r="Z1403" s="562"/>
      <c r="AA1403" s="562"/>
      <c r="AB1403" s="562"/>
      <c r="AC1403" s="562"/>
      <c r="AD1403" s="563"/>
      <c r="AE1403" s="564"/>
      <c r="AF1403" s="562"/>
      <c r="AG1403" s="562"/>
      <c r="AH1403" s="562"/>
      <c r="AI1403" s="562"/>
      <c r="AJ1403" s="562"/>
      <c r="AK1403" s="562"/>
      <c r="AL1403" s="562"/>
      <c r="AM1403" s="562"/>
      <c r="AN1403" s="562"/>
      <c r="AO1403" s="562"/>
      <c r="AP1403" s="563"/>
      <c r="AQ1403" s="564"/>
      <c r="AR1403" s="562"/>
      <c r="AS1403" s="562"/>
      <c r="AT1403" s="562"/>
      <c r="AU1403" s="562"/>
      <c r="AV1403" s="562"/>
      <c r="AW1403" s="562"/>
      <c r="AX1403" s="562"/>
      <c r="AY1403" s="562"/>
      <c r="AZ1403" s="562"/>
      <c r="BA1403" s="562"/>
      <c r="BB1403" s="563"/>
      <c r="BC1403" s="564"/>
      <c r="BD1403" s="556"/>
      <c r="BE1403" s="556"/>
      <c r="BF1403" s="556"/>
      <c r="BG1403" s="556"/>
      <c r="BH1403" s="556"/>
      <c r="BI1403" s="556"/>
      <c r="BJ1403" s="556"/>
      <c r="BK1403" s="556"/>
      <c r="BL1403" s="556"/>
      <c r="BM1403" s="556"/>
      <c r="BN1403" s="557"/>
      <c r="BO1403" s="555"/>
      <c r="BP1403" s="556"/>
      <c r="BQ1403" s="556"/>
      <c r="BR1403" s="556"/>
      <c r="BS1403" s="556"/>
      <c r="BT1403" s="556"/>
      <c r="BU1403" s="556"/>
      <c r="BV1403" s="556"/>
      <c r="BW1403" s="556"/>
      <c r="BX1403" s="556"/>
      <c r="BY1403" s="556"/>
      <c r="BZ1403" s="557"/>
      <c r="CA1403" s="555"/>
      <c r="CB1403" s="556"/>
      <c r="CC1403" s="556"/>
      <c r="CD1403" s="556"/>
      <c r="CE1403" s="556"/>
      <c r="CF1403" s="556"/>
      <c r="CG1403" s="556"/>
      <c r="CH1403" s="556"/>
      <c r="CI1403" s="556"/>
      <c r="CJ1403" s="556"/>
      <c r="CK1403" s="556"/>
      <c r="CL1403" s="557"/>
    </row>
    <row r="1404" spans="2:90" ht="15" thickBot="1" x14ac:dyDescent="0.35">
      <c r="B1404" s="590"/>
      <c r="C1404" s="571"/>
      <c r="D1404" s="571"/>
      <c r="E1404" s="579" t="s">
        <v>160</v>
      </c>
      <c r="F1404" s="580">
        <v>8270000</v>
      </c>
      <c r="G1404" s="570"/>
      <c r="H1404" s="571"/>
      <c r="I1404" s="571"/>
      <c r="J1404" s="571"/>
      <c r="K1404" s="571"/>
      <c r="L1404" s="574"/>
      <c r="M1404" s="574"/>
      <c r="N1404" s="574"/>
      <c r="O1404" s="574"/>
      <c r="P1404" s="574"/>
      <c r="Q1404" s="574"/>
      <c r="R1404" s="575"/>
      <c r="S1404" s="576"/>
      <c r="T1404" s="574"/>
      <c r="U1404" s="574"/>
      <c r="V1404" s="574"/>
      <c r="W1404" s="574"/>
      <c r="X1404" s="574"/>
      <c r="Y1404" s="574"/>
      <c r="Z1404" s="574"/>
      <c r="AA1404" s="574"/>
      <c r="AB1404" s="574"/>
      <c r="AC1404" s="574"/>
      <c r="AD1404" s="575"/>
      <c r="AE1404" s="576"/>
      <c r="AF1404" s="574"/>
      <c r="AG1404" s="574"/>
      <c r="AH1404" s="574"/>
      <c r="AI1404" s="574"/>
      <c r="AJ1404" s="574"/>
      <c r="AK1404" s="574"/>
      <c r="AL1404" s="574"/>
      <c r="AM1404" s="574"/>
      <c r="AN1404" s="574"/>
      <c r="AO1404" s="574"/>
      <c r="AP1404" s="575"/>
      <c r="AQ1404" s="576"/>
      <c r="AR1404" s="574"/>
      <c r="AS1404" s="574"/>
      <c r="AT1404" s="574"/>
      <c r="AU1404" s="574"/>
      <c r="AV1404" s="574"/>
      <c r="AW1404" s="574"/>
      <c r="AX1404" s="574"/>
      <c r="AY1404" s="574"/>
      <c r="AZ1404" s="574"/>
      <c r="BA1404" s="574"/>
      <c r="BB1404" s="575"/>
      <c r="BC1404" s="576"/>
      <c r="BD1404" s="571"/>
      <c r="BE1404" s="571"/>
      <c r="BF1404" s="571"/>
      <c r="BG1404" s="571"/>
      <c r="BH1404" s="571"/>
      <c r="BI1404" s="571"/>
      <c r="BJ1404" s="571"/>
      <c r="BK1404" s="571"/>
      <c r="BL1404" s="571"/>
      <c r="BM1404" s="571"/>
      <c r="BN1404" s="577"/>
      <c r="BO1404" s="570"/>
      <c r="BP1404" s="571"/>
      <c r="BQ1404" s="571"/>
      <c r="BR1404" s="571"/>
      <c r="BS1404" s="571"/>
      <c r="BT1404" s="571"/>
      <c r="BU1404" s="571"/>
      <c r="BV1404" s="571"/>
      <c r="BW1404" s="571"/>
      <c r="BX1404" s="571"/>
      <c r="BY1404" s="571"/>
      <c r="BZ1404" s="577"/>
      <c r="CA1404" s="570"/>
      <c r="CB1404" s="571"/>
      <c r="CC1404" s="571"/>
      <c r="CD1404" s="571"/>
      <c r="CE1404" s="571"/>
      <c r="CF1404" s="571"/>
      <c r="CG1404" s="571"/>
      <c r="CH1404" s="571"/>
      <c r="CI1404" s="571"/>
      <c r="CJ1404" s="571"/>
      <c r="CK1404" s="571"/>
      <c r="CL1404" s="577"/>
    </row>
    <row r="1405" spans="2:90" x14ac:dyDescent="0.3">
      <c r="B1405" s="588"/>
      <c r="C1405" s="558" t="s">
        <v>632</v>
      </c>
      <c r="D1405" s="558" t="s">
        <v>112</v>
      </c>
      <c r="E1405" s="558"/>
      <c r="F1405" s="553"/>
      <c r="G1405" s="559"/>
      <c r="H1405" s="558"/>
      <c r="I1405" s="558"/>
      <c r="J1405" s="558"/>
      <c r="K1405" s="558"/>
      <c r="L1405" s="558"/>
      <c r="M1405" s="558"/>
      <c r="N1405" s="558"/>
      <c r="O1405" s="558"/>
      <c r="P1405" s="558"/>
      <c r="Q1405" s="558"/>
      <c r="R1405" s="560"/>
      <c r="S1405" s="559"/>
      <c r="T1405" s="558"/>
      <c r="U1405" s="558"/>
      <c r="V1405" s="558"/>
      <c r="W1405" s="558"/>
      <c r="X1405" s="558"/>
      <c r="Y1405" s="558"/>
      <c r="Z1405" s="558"/>
      <c r="AA1405" s="558"/>
      <c r="AB1405" s="558"/>
      <c r="AC1405" s="558"/>
      <c r="AD1405" s="560"/>
      <c r="AE1405" s="559"/>
      <c r="AF1405" s="558"/>
      <c r="AG1405" s="558"/>
      <c r="AH1405" s="558"/>
      <c r="AI1405" s="558"/>
      <c r="AJ1405" s="558"/>
      <c r="AK1405" s="558"/>
      <c r="AL1405" s="558"/>
      <c r="AM1405" s="558"/>
      <c r="AN1405" s="584"/>
      <c r="AO1405" s="584"/>
      <c r="AP1405" s="585"/>
      <c r="AQ1405" s="586"/>
      <c r="AR1405" s="584"/>
      <c r="AS1405" s="584"/>
      <c r="AT1405" s="584"/>
      <c r="AU1405" s="584"/>
      <c r="AV1405" s="584"/>
      <c r="AW1405" s="558"/>
      <c r="AX1405" s="558"/>
      <c r="AY1405" s="558"/>
      <c r="AZ1405" s="558"/>
      <c r="BA1405" s="558"/>
      <c r="BB1405" s="560"/>
      <c r="BC1405" s="559"/>
      <c r="BD1405" s="558"/>
      <c r="BE1405" s="558"/>
      <c r="BF1405" s="558"/>
      <c r="BG1405" s="558"/>
      <c r="BH1405" s="558"/>
      <c r="BI1405" s="558"/>
      <c r="BJ1405" s="558"/>
      <c r="BK1405" s="558"/>
      <c r="BL1405" s="558"/>
      <c r="BM1405" s="558"/>
      <c r="BN1405" s="560"/>
      <c r="BO1405" s="559"/>
      <c r="BP1405" s="558"/>
      <c r="BQ1405" s="558"/>
      <c r="BR1405" s="558"/>
      <c r="BS1405" s="558"/>
      <c r="BT1405" s="558"/>
      <c r="BU1405" s="558"/>
      <c r="BV1405" s="558"/>
      <c r="BW1405" s="558"/>
      <c r="BX1405" s="558"/>
      <c r="BY1405" s="558"/>
      <c r="BZ1405" s="560"/>
      <c r="CA1405" s="559"/>
      <c r="CB1405" s="558"/>
      <c r="CC1405" s="558"/>
      <c r="CD1405" s="558"/>
      <c r="CE1405" s="558"/>
      <c r="CF1405" s="558"/>
      <c r="CG1405" s="558"/>
      <c r="CH1405" s="558"/>
      <c r="CI1405" s="558"/>
      <c r="CJ1405" s="558"/>
      <c r="CK1405" s="558"/>
      <c r="CL1405" s="560"/>
    </row>
    <row r="1406" spans="2:90" ht="28.8" x14ac:dyDescent="0.3">
      <c r="B1406" s="589"/>
      <c r="C1406" s="581" t="s">
        <v>633</v>
      </c>
      <c r="D1406" s="556"/>
      <c r="E1406" s="556" t="s">
        <v>484</v>
      </c>
      <c r="F1406" s="561">
        <v>150000</v>
      </c>
      <c r="G1406" s="555"/>
      <c r="H1406" s="556"/>
      <c r="I1406" s="556"/>
      <c r="J1406" s="556"/>
      <c r="K1406" s="556"/>
      <c r="L1406" s="562"/>
      <c r="M1406" s="562"/>
      <c r="N1406" s="562"/>
      <c r="O1406" s="562"/>
      <c r="P1406" s="562"/>
      <c r="Q1406" s="562"/>
      <c r="R1406" s="563"/>
      <c r="S1406" s="564"/>
      <c r="T1406" s="562"/>
      <c r="U1406" s="582"/>
      <c r="V1406" s="582"/>
      <c r="W1406" s="582"/>
      <c r="X1406" s="582"/>
      <c r="Y1406" s="582"/>
      <c r="Z1406" s="582"/>
      <c r="AA1406" s="582"/>
      <c r="AB1406" s="582"/>
      <c r="AC1406" s="582"/>
      <c r="AD1406" s="563"/>
      <c r="AE1406" s="582"/>
      <c r="AF1406" s="582"/>
      <c r="AG1406" s="562"/>
      <c r="AH1406" s="562"/>
      <c r="AI1406" s="562"/>
      <c r="AJ1406" s="562"/>
      <c r="AK1406" s="562"/>
      <c r="AL1406" s="562"/>
      <c r="AM1406" s="562"/>
      <c r="AN1406" s="562"/>
      <c r="AO1406" s="562"/>
      <c r="AP1406" s="563"/>
      <c r="AQ1406" s="567"/>
      <c r="AR1406" s="565"/>
      <c r="AS1406" s="565"/>
      <c r="AT1406" s="565"/>
      <c r="AU1406" s="565"/>
      <c r="AV1406" s="562"/>
      <c r="AW1406" s="562"/>
      <c r="AX1406" s="562"/>
      <c r="AY1406" s="562"/>
      <c r="AZ1406" s="562"/>
      <c r="BA1406" s="562"/>
      <c r="BB1406" s="563"/>
      <c r="BC1406" s="564"/>
      <c r="BD1406" s="556"/>
      <c r="BE1406" s="556"/>
      <c r="BF1406" s="556"/>
      <c r="BG1406" s="556"/>
      <c r="BH1406" s="556"/>
      <c r="BI1406" s="556"/>
      <c r="BJ1406" s="556"/>
      <c r="BK1406" s="556"/>
      <c r="BL1406" s="556"/>
      <c r="BM1406" s="556"/>
      <c r="BN1406" s="557"/>
      <c r="BO1406" s="555"/>
      <c r="BP1406" s="556"/>
      <c r="BQ1406" s="556"/>
      <c r="BR1406" s="556"/>
      <c r="BS1406" s="556"/>
      <c r="BT1406" s="556"/>
      <c r="BU1406" s="556"/>
      <c r="BV1406" s="556"/>
      <c r="BW1406" s="556"/>
      <c r="BX1406" s="556"/>
      <c r="BY1406" s="556"/>
      <c r="BZ1406" s="557"/>
      <c r="CA1406" s="555"/>
      <c r="CB1406" s="556"/>
      <c r="CC1406" s="556"/>
      <c r="CD1406" s="556"/>
      <c r="CE1406" s="556"/>
      <c r="CF1406" s="556"/>
      <c r="CG1406" s="556"/>
      <c r="CH1406" s="556"/>
      <c r="CI1406" s="556"/>
      <c r="CJ1406" s="556"/>
      <c r="CK1406" s="556"/>
      <c r="CL1406" s="557"/>
    </row>
    <row r="1407" spans="2:90" x14ac:dyDescent="0.3">
      <c r="B1407" s="589"/>
      <c r="C1407" s="562"/>
      <c r="D1407" s="556"/>
      <c r="E1407" s="556" t="s">
        <v>179</v>
      </c>
      <c r="F1407" s="561">
        <v>60000</v>
      </c>
      <c r="G1407" s="555"/>
      <c r="H1407" s="556"/>
      <c r="I1407" s="556"/>
      <c r="J1407" s="556"/>
      <c r="K1407" s="556"/>
      <c r="L1407" s="562"/>
      <c r="M1407" s="562"/>
      <c r="N1407" s="562"/>
      <c r="O1407" s="562"/>
      <c r="P1407" s="562"/>
      <c r="Q1407" s="562"/>
      <c r="R1407" s="563"/>
      <c r="S1407" s="564"/>
      <c r="T1407" s="562"/>
      <c r="U1407" s="582"/>
      <c r="V1407" s="582"/>
      <c r="W1407" s="582"/>
      <c r="X1407" s="582"/>
      <c r="Y1407" s="582"/>
      <c r="Z1407" s="582"/>
      <c r="AA1407" s="582"/>
      <c r="AB1407" s="582"/>
      <c r="AC1407" s="582"/>
      <c r="AD1407" s="563"/>
      <c r="AE1407" s="582"/>
      <c r="AF1407" s="582"/>
      <c r="AG1407" s="562"/>
      <c r="AH1407" s="562"/>
      <c r="AI1407" s="562"/>
      <c r="AJ1407" s="562"/>
      <c r="AK1407" s="562"/>
      <c r="AL1407" s="562"/>
      <c r="AM1407" s="562"/>
      <c r="AN1407" s="562"/>
      <c r="AO1407" s="562"/>
      <c r="AP1407" s="563"/>
      <c r="AQ1407" s="564"/>
      <c r="AR1407" s="562"/>
      <c r="AS1407" s="562"/>
      <c r="AT1407" s="562"/>
      <c r="AU1407" s="562"/>
      <c r="AV1407" s="565"/>
      <c r="AW1407" s="565"/>
      <c r="AX1407" s="565"/>
      <c r="AY1407" s="562"/>
      <c r="AZ1407" s="562"/>
      <c r="BA1407" s="562"/>
      <c r="BB1407" s="563"/>
      <c r="BC1407" s="564"/>
      <c r="BD1407" s="556"/>
      <c r="BE1407" s="556"/>
      <c r="BF1407" s="556"/>
      <c r="BG1407" s="556"/>
      <c r="BH1407" s="556"/>
      <c r="BI1407" s="556"/>
      <c r="BJ1407" s="556"/>
      <c r="BK1407" s="556"/>
      <c r="BL1407" s="556"/>
      <c r="BM1407" s="556"/>
      <c r="BN1407" s="557"/>
      <c r="BO1407" s="555"/>
      <c r="BP1407" s="556"/>
      <c r="BQ1407" s="556"/>
      <c r="BR1407" s="556"/>
      <c r="BS1407" s="556"/>
      <c r="BT1407" s="556"/>
      <c r="BU1407" s="556"/>
      <c r="BV1407" s="556"/>
      <c r="BW1407" s="556"/>
      <c r="BX1407" s="556"/>
      <c r="BY1407" s="556"/>
      <c r="BZ1407" s="557"/>
      <c r="CA1407" s="555"/>
      <c r="CB1407" s="556"/>
      <c r="CC1407" s="556"/>
      <c r="CD1407" s="556"/>
      <c r="CE1407" s="556"/>
      <c r="CF1407" s="556"/>
      <c r="CG1407" s="556"/>
      <c r="CH1407" s="556"/>
      <c r="CI1407" s="556"/>
      <c r="CJ1407" s="556"/>
      <c r="CK1407" s="556"/>
      <c r="CL1407" s="557"/>
    </row>
    <row r="1408" spans="2:90" x14ac:dyDescent="0.3">
      <c r="B1408" s="589"/>
      <c r="C1408" s="556"/>
      <c r="D1408" s="556"/>
      <c r="E1408" s="562" t="s">
        <v>170</v>
      </c>
      <c r="F1408" s="554"/>
      <c r="G1408" s="555"/>
      <c r="H1408" s="556"/>
      <c r="I1408" s="556"/>
      <c r="J1408" s="556"/>
      <c r="K1408" s="556"/>
      <c r="L1408" s="562"/>
      <c r="M1408" s="562"/>
      <c r="N1408" s="562"/>
      <c r="O1408" s="562"/>
      <c r="P1408" s="562"/>
      <c r="Q1408" s="562"/>
      <c r="R1408" s="563"/>
      <c r="S1408" s="564"/>
      <c r="T1408" s="562"/>
      <c r="U1408" s="582"/>
      <c r="V1408" s="582"/>
      <c r="W1408" s="582"/>
      <c r="X1408" s="582"/>
      <c r="Y1408" s="582"/>
      <c r="Z1408" s="582"/>
      <c r="AA1408" s="582"/>
      <c r="AB1408" s="582"/>
      <c r="AC1408" s="582"/>
      <c r="AD1408" s="563"/>
      <c r="AE1408" s="582"/>
      <c r="AF1408" s="582"/>
      <c r="AG1408" s="562"/>
      <c r="AH1408" s="562"/>
      <c r="AI1408" s="562"/>
      <c r="AJ1408" s="562"/>
      <c r="AK1408" s="562"/>
      <c r="AL1408" s="562"/>
      <c r="AM1408" s="562"/>
      <c r="AN1408" s="562"/>
      <c r="AO1408" s="562"/>
      <c r="AP1408" s="563"/>
      <c r="AQ1408" s="564"/>
      <c r="AR1408" s="562"/>
      <c r="AS1408" s="562"/>
      <c r="AT1408" s="562"/>
      <c r="AU1408" s="562"/>
      <c r="AV1408" s="562"/>
      <c r="AW1408" s="562"/>
      <c r="AX1408" s="562"/>
      <c r="AY1408" s="562"/>
      <c r="AZ1408" s="562"/>
      <c r="BA1408" s="562"/>
      <c r="BB1408" s="563"/>
      <c r="BC1408" s="564"/>
      <c r="BD1408" s="556"/>
      <c r="BE1408" s="556"/>
      <c r="BF1408" s="556"/>
      <c r="BG1408" s="556"/>
      <c r="BH1408" s="556"/>
      <c r="BI1408" s="556"/>
      <c r="BJ1408" s="556"/>
      <c r="BK1408" s="556"/>
      <c r="BL1408" s="556"/>
      <c r="BM1408" s="556"/>
      <c r="BN1408" s="557"/>
      <c r="BO1408" s="555"/>
      <c r="BP1408" s="556"/>
      <c r="BQ1408" s="556"/>
      <c r="BR1408" s="556"/>
      <c r="BS1408" s="556"/>
      <c r="BT1408" s="556"/>
      <c r="BU1408" s="556"/>
      <c r="BV1408" s="556"/>
      <c r="BW1408" s="556"/>
      <c r="BX1408" s="556"/>
      <c r="BY1408" s="556"/>
      <c r="BZ1408" s="557"/>
      <c r="CA1408" s="555"/>
      <c r="CB1408" s="556"/>
      <c r="CC1408" s="556"/>
      <c r="CD1408" s="556"/>
      <c r="CE1408" s="556"/>
      <c r="CF1408" s="556"/>
      <c r="CG1408" s="556"/>
      <c r="CH1408" s="556"/>
      <c r="CI1408" s="556"/>
      <c r="CJ1408" s="556"/>
      <c r="CK1408" s="556"/>
      <c r="CL1408" s="557"/>
    </row>
    <row r="1409" spans="2:90" x14ac:dyDescent="0.3">
      <c r="B1409" s="589"/>
      <c r="C1409" s="556"/>
      <c r="D1409" s="556"/>
      <c r="E1409" s="562" t="s">
        <v>180</v>
      </c>
      <c r="F1409" s="554">
        <v>60000</v>
      </c>
      <c r="G1409" s="555"/>
      <c r="H1409" s="556"/>
      <c r="I1409" s="556"/>
      <c r="J1409" s="556"/>
      <c r="K1409" s="556"/>
      <c r="L1409" s="562"/>
      <c r="M1409" s="562"/>
      <c r="N1409" s="562"/>
      <c r="O1409" s="562"/>
      <c r="P1409" s="562"/>
      <c r="Q1409" s="562"/>
      <c r="R1409" s="563"/>
      <c r="S1409" s="564"/>
      <c r="T1409" s="562"/>
      <c r="U1409" s="582"/>
      <c r="V1409" s="582"/>
      <c r="W1409" s="582"/>
      <c r="X1409" s="582"/>
      <c r="Y1409" s="582"/>
      <c r="Z1409" s="582"/>
      <c r="AA1409" s="582"/>
      <c r="AB1409" s="582"/>
      <c r="AC1409" s="582"/>
      <c r="AD1409" s="563"/>
      <c r="AE1409" s="582"/>
      <c r="AF1409" s="582"/>
      <c r="AG1409" s="562"/>
      <c r="AH1409" s="562"/>
      <c r="AI1409" s="562"/>
      <c r="AJ1409" s="562"/>
      <c r="AK1409" s="562"/>
      <c r="AL1409" s="562"/>
      <c r="AM1409" s="562"/>
      <c r="AN1409" s="562"/>
      <c r="AO1409" s="562"/>
      <c r="AP1409" s="563"/>
      <c r="AQ1409" s="564"/>
      <c r="AR1409" s="562"/>
      <c r="AS1409" s="562"/>
      <c r="AT1409" s="562"/>
      <c r="AU1409" s="562"/>
      <c r="AV1409" s="562"/>
      <c r="AW1409" s="562"/>
      <c r="AX1409" s="562"/>
      <c r="AY1409" s="562"/>
      <c r="AZ1409" s="565"/>
      <c r="BA1409" s="565"/>
      <c r="BB1409" s="566"/>
      <c r="BC1409" s="564"/>
      <c r="BD1409" s="556"/>
      <c r="BE1409" s="556"/>
      <c r="BF1409" s="556"/>
      <c r="BG1409" s="556"/>
      <c r="BH1409" s="556"/>
      <c r="BI1409" s="556"/>
      <c r="BJ1409" s="556"/>
      <c r="BK1409" s="556"/>
      <c r="BL1409" s="556"/>
      <c r="BM1409" s="556"/>
      <c r="BN1409" s="557"/>
      <c r="BO1409" s="555"/>
      <c r="BP1409" s="556"/>
      <c r="BQ1409" s="556"/>
      <c r="BR1409" s="556"/>
      <c r="BS1409" s="556"/>
      <c r="BT1409" s="556"/>
      <c r="BU1409" s="556"/>
      <c r="BV1409" s="556"/>
      <c r="BW1409" s="556"/>
      <c r="BX1409" s="556"/>
      <c r="BY1409" s="556"/>
      <c r="BZ1409" s="557"/>
      <c r="CA1409" s="555"/>
      <c r="CB1409" s="556"/>
      <c r="CC1409" s="556"/>
      <c r="CD1409" s="556"/>
      <c r="CE1409" s="556"/>
      <c r="CF1409" s="556"/>
      <c r="CG1409" s="556"/>
      <c r="CH1409" s="556"/>
      <c r="CI1409" s="556"/>
      <c r="CJ1409" s="556"/>
      <c r="CK1409" s="556"/>
      <c r="CL1409" s="557"/>
    </row>
    <row r="1410" spans="2:90" x14ac:dyDescent="0.3">
      <c r="B1410" s="589"/>
      <c r="C1410" s="556" t="s">
        <v>267</v>
      </c>
      <c r="D1410" s="556" t="s">
        <v>113</v>
      </c>
      <c r="E1410" s="556"/>
      <c r="F1410" s="554"/>
      <c r="G1410" s="555"/>
      <c r="H1410" s="556"/>
      <c r="I1410" s="556"/>
      <c r="J1410" s="556"/>
      <c r="K1410" s="556"/>
      <c r="L1410" s="562"/>
      <c r="M1410" s="562"/>
      <c r="N1410" s="562"/>
      <c r="O1410" s="562"/>
      <c r="P1410" s="562"/>
      <c r="Q1410" s="562"/>
      <c r="R1410" s="563"/>
      <c r="S1410" s="564"/>
      <c r="T1410" s="562"/>
      <c r="U1410" s="582"/>
      <c r="V1410" s="582"/>
      <c r="W1410" s="582"/>
      <c r="X1410" s="582"/>
      <c r="Y1410" s="582"/>
      <c r="Z1410" s="582"/>
      <c r="AA1410" s="582"/>
      <c r="AB1410" s="582"/>
      <c r="AC1410" s="582"/>
      <c r="AD1410" s="563"/>
      <c r="AE1410" s="582"/>
      <c r="AF1410" s="582"/>
      <c r="AG1410" s="562"/>
      <c r="AH1410" s="562"/>
      <c r="AI1410" s="562"/>
      <c r="AJ1410" s="562"/>
      <c r="AK1410" s="562"/>
      <c r="AL1410" s="562"/>
      <c r="AM1410" s="562"/>
      <c r="AN1410" s="562"/>
      <c r="AO1410" s="562"/>
      <c r="AP1410" s="563"/>
      <c r="AQ1410" s="564"/>
      <c r="AR1410" s="562"/>
      <c r="AS1410" s="562"/>
      <c r="AT1410" s="562"/>
      <c r="AU1410" s="562"/>
      <c r="AV1410" s="562"/>
      <c r="AW1410" s="562"/>
      <c r="AX1410" s="562"/>
      <c r="AY1410" s="562"/>
      <c r="AZ1410" s="562"/>
      <c r="BA1410" s="562"/>
      <c r="BB1410" s="563"/>
      <c r="BC1410" s="564"/>
      <c r="BD1410" s="556"/>
      <c r="BE1410" s="556"/>
      <c r="BF1410" s="556"/>
      <c r="BG1410" s="556"/>
      <c r="BH1410" s="556"/>
      <c r="BI1410" s="556"/>
      <c r="BJ1410" s="556"/>
      <c r="BK1410" s="556"/>
      <c r="BL1410" s="556"/>
      <c r="BM1410" s="556"/>
      <c r="BN1410" s="557"/>
      <c r="BO1410" s="555"/>
      <c r="BP1410" s="556"/>
      <c r="BQ1410" s="556"/>
      <c r="BR1410" s="556"/>
      <c r="BS1410" s="556"/>
      <c r="BT1410" s="556"/>
      <c r="BU1410" s="556"/>
      <c r="BV1410" s="556"/>
      <c r="BW1410" s="556"/>
      <c r="BX1410" s="556"/>
      <c r="BY1410" s="556"/>
      <c r="BZ1410" s="557"/>
      <c r="CA1410" s="555"/>
      <c r="CB1410" s="556"/>
      <c r="CC1410" s="556"/>
      <c r="CD1410" s="556"/>
      <c r="CE1410" s="556"/>
      <c r="CF1410" s="556"/>
      <c r="CG1410" s="556"/>
      <c r="CH1410" s="556"/>
      <c r="CI1410" s="556"/>
      <c r="CJ1410" s="556"/>
      <c r="CK1410" s="556"/>
      <c r="CL1410" s="557"/>
    </row>
    <row r="1411" spans="2:90" x14ac:dyDescent="0.3">
      <c r="B1411" s="589"/>
      <c r="C1411" s="556" t="s">
        <v>616</v>
      </c>
      <c r="D1411" s="556"/>
      <c r="E1411" s="562" t="s">
        <v>486</v>
      </c>
      <c r="F1411" s="554">
        <v>3500000</v>
      </c>
      <c r="G1411" s="555"/>
      <c r="H1411" s="556"/>
      <c r="I1411" s="556"/>
      <c r="J1411" s="556"/>
      <c r="K1411" s="556"/>
      <c r="L1411" s="562"/>
      <c r="M1411" s="562"/>
      <c r="N1411" s="562"/>
      <c r="O1411" s="562"/>
      <c r="P1411" s="562"/>
      <c r="Q1411" s="562"/>
      <c r="R1411" s="563"/>
      <c r="S1411" s="564"/>
      <c r="T1411" s="562"/>
      <c r="U1411" s="551"/>
      <c r="V1411" s="551"/>
      <c r="W1411" s="551"/>
      <c r="X1411" s="551"/>
      <c r="Y1411" s="551"/>
      <c r="Z1411" s="582"/>
      <c r="AA1411" s="582"/>
      <c r="AB1411" s="582"/>
      <c r="AC1411" s="582"/>
      <c r="AD1411" s="563"/>
      <c r="AE1411" s="582"/>
      <c r="AF1411" s="582"/>
      <c r="AG1411" s="562"/>
      <c r="AH1411" s="562"/>
      <c r="AI1411" s="562"/>
      <c r="AJ1411" s="562"/>
      <c r="AK1411" s="562"/>
      <c r="AL1411" s="562"/>
      <c r="AM1411" s="562"/>
      <c r="AN1411" s="562"/>
      <c r="AO1411" s="562"/>
      <c r="AP1411" s="563"/>
      <c r="AQ1411" s="564"/>
      <c r="AR1411" s="562"/>
      <c r="AS1411" s="562"/>
      <c r="AT1411" s="562"/>
      <c r="AU1411" s="562"/>
      <c r="AV1411" s="562"/>
      <c r="AW1411" s="562"/>
      <c r="AX1411" s="562"/>
      <c r="AY1411" s="562"/>
      <c r="AZ1411" s="562"/>
      <c r="BA1411" s="562"/>
      <c r="BB1411" s="563"/>
      <c r="BC1411" s="564"/>
      <c r="BD1411" s="556"/>
      <c r="BE1411" s="556"/>
      <c r="BF1411" s="556"/>
      <c r="BG1411" s="556"/>
      <c r="BH1411" s="556"/>
      <c r="BI1411" s="556"/>
      <c r="BJ1411" s="556"/>
      <c r="BK1411" s="556"/>
      <c r="BL1411" s="556"/>
      <c r="BM1411" s="556"/>
      <c r="BN1411" s="557"/>
      <c r="BO1411" s="555"/>
      <c r="BP1411" s="556"/>
      <c r="BQ1411" s="556"/>
      <c r="BR1411" s="556"/>
      <c r="BS1411" s="556"/>
      <c r="BT1411" s="556"/>
      <c r="BU1411" s="556"/>
      <c r="BV1411" s="556"/>
      <c r="BW1411" s="556"/>
      <c r="BX1411" s="556"/>
      <c r="BY1411" s="556"/>
      <c r="BZ1411" s="557"/>
      <c r="CA1411" s="555"/>
      <c r="CB1411" s="556"/>
      <c r="CC1411" s="556"/>
      <c r="CD1411" s="556"/>
      <c r="CE1411" s="556"/>
      <c r="CF1411" s="556"/>
      <c r="CG1411" s="556"/>
      <c r="CH1411" s="556"/>
      <c r="CI1411" s="556"/>
      <c r="CJ1411" s="556"/>
      <c r="CK1411" s="556"/>
      <c r="CL1411" s="557"/>
    </row>
    <row r="1412" spans="2:90" x14ac:dyDescent="0.3">
      <c r="B1412" s="589"/>
      <c r="C1412" s="562">
        <v>353151152</v>
      </c>
      <c r="D1412" s="556"/>
      <c r="E1412" s="562"/>
      <c r="F1412" s="554"/>
      <c r="G1412" s="555"/>
      <c r="H1412" s="556"/>
      <c r="I1412" s="556"/>
      <c r="J1412" s="556"/>
      <c r="K1412" s="556"/>
      <c r="L1412" s="562"/>
      <c r="M1412" s="562"/>
      <c r="N1412" s="562"/>
      <c r="O1412" s="562"/>
      <c r="P1412" s="562"/>
      <c r="Q1412" s="562"/>
      <c r="R1412" s="563"/>
      <c r="S1412" s="564"/>
      <c r="T1412" s="562"/>
      <c r="U1412" s="562"/>
      <c r="V1412" s="562"/>
      <c r="W1412" s="562"/>
      <c r="X1412" s="562"/>
      <c r="Y1412" s="562"/>
      <c r="Z1412" s="562"/>
      <c r="AA1412" s="562"/>
      <c r="AB1412" s="562"/>
      <c r="AC1412" s="562"/>
      <c r="AD1412" s="563"/>
      <c r="AE1412" s="564"/>
      <c r="AF1412" s="562"/>
      <c r="AG1412" s="562"/>
      <c r="AH1412" s="562"/>
      <c r="AI1412" s="562"/>
      <c r="AJ1412" s="562"/>
      <c r="AK1412" s="562"/>
      <c r="AL1412" s="562"/>
      <c r="AM1412" s="562"/>
      <c r="AN1412" s="562"/>
      <c r="AO1412" s="562"/>
      <c r="AP1412" s="563"/>
      <c r="AQ1412" s="564"/>
      <c r="AR1412" s="562"/>
      <c r="AS1412" s="562"/>
      <c r="AT1412" s="562"/>
      <c r="AU1412" s="562"/>
      <c r="AV1412" s="562"/>
      <c r="AW1412" s="562"/>
      <c r="AX1412" s="562"/>
      <c r="AY1412" s="562"/>
      <c r="AZ1412" s="562"/>
      <c r="BA1412" s="562"/>
      <c r="BB1412" s="563"/>
      <c r="BC1412" s="564"/>
      <c r="BD1412" s="556"/>
      <c r="BE1412" s="556"/>
      <c r="BF1412" s="556"/>
      <c r="BG1412" s="556"/>
      <c r="BH1412" s="556"/>
      <c r="BI1412" s="568"/>
      <c r="BJ1412" s="568"/>
      <c r="BK1412" s="568"/>
      <c r="BL1412" s="556"/>
      <c r="BM1412" s="556"/>
      <c r="BN1412" s="557"/>
      <c r="BO1412" s="555"/>
      <c r="BP1412" s="556"/>
      <c r="BQ1412" s="556"/>
      <c r="BR1412" s="556"/>
      <c r="BS1412" s="556"/>
      <c r="BT1412" s="556"/>
      <c r="BU1412" s="556"/>
      <c r="BV1412" s="556"/>
      <c r="BW1412" s="556"/>
      <c r="BX1412" s="556"/>
      <c r="BY1412" s="556"/>
      <c r="BZ1412" s="557"/>
      <c r="CA1412" s="555"/>
      <c r="CB1412" s="556"/>
      <c r="CC1412" s="556"/>
      <c r="CD1412" s="556"/>
      <c r="CE1412" s="556"/>
      <c r="CF1412" s="556"/>
      <c r="CG1412" s="556"/>
      <c r="CH1412" s="556"/>
      <c r="CI1412" s="556"/>
      <c r="CJ1412" s="556"/>
      <c r="CK1412" s="556"/>
      <c r="CL1412" s="557"/>
    </row>
    <row r="1413" spans="2:90" x14ac:dyDescent="0.3">
      <c r="B1413" s="589"/>
      <c r="C1413" s="562" t="s">
        <v>617</v>
      </c>
      <c r="D1413" s="556"/>
      <c r="E1413" s="562"/>
      <c r="F1413" s="554"/>
      <c r="G1413" s="555"/>
      <c r="H1413" s="556"/>
      <c r="I1413" s="556"/>
      <c r="J1413" s="556"/>
      <c r="K1413" s="556"/>
      <c r="L1413" s="562"/>
      <c r="M1413" s="562"/>
      <c r="N1413" s="562"/>
      <c r="O1413" s="562"/>
      <c r="P1413" s="562"/>
      <c r="Q1413" s="562"/>
      <c r="R1413" s="563"/>
      <c r="S1413" s="564"/>
      <c r="T1413" s="562"/>
      <c r="U1413" s="562"/>
      <c r="V1413" s="562"/>
      <c r="W1413" s="562"/>
      <c r="X1413" s="562"/>
      <c r="Y1413" s="562"/>
      <c r="Z1413" s="562"/>
      <c r="AA1413" s="562"/>
      <c r="AB1413" s="562"/>
      <c r="AC1413" s="562"/>
      <c r="AD1413" s="563"/>
      <c r="AE1413" s="564"/>
      <c r="AF1413" s="562"/>
      <c r="AG1413" s="562"/>
      <c r="AH1413" s="562"/>
      <c r="AI1413" s="562"/>
      <c r="AJ1413" s="562"/>
      <c r="AK1413" s="562"/>
      <c r="AL1413" s="562"/>
      <c r="AM1413" s="562"/>
      <c r="AN1413" s="562"/>
      <c r="AO1413" s="562"/>
      <c r="AP1413" s="563"/>
      <c r="AQ1413" s="564"/>
      <c r="AR1413" s="562"/>
      <c r="AS1413" s="562"/>
      <c r="AT1413" s="562"/>
      <c r="AU1413" s="562"/>
      <c r="AV1413" s="562"/>
      <c r="AW1413" s="562"/>
      <c r="AX1413" s="562"/>
      <c r="AY1413" s="562"/>
      <c r="AZ1413" s="562"/>
      <c r="BA1413" s="562"/>
      <c r="BB1413" s="563"/>
      <c r="BC1413" s="564"/>
      <c r="BD1413" s="556"/>
      <c r="BE1413" s="556"/>
      <c r="BF1413" s="556"/>
      <c r="BG1413" s="556"/>
      <c r="BH1413" s="556"/>
      <c r="BI1413" s="556"/>
      <c r="BJ1413" s="556"/>
      <c r="BK1413" s="556"/>
      <c r="BL1413" s="556"/>
      <c r="BM1413" s="556"/>
      <c r="BN1413" s="557"/>
      <c r="BO1413" s="555"/>
      <c r="BP1413" s="556"/>
      <c r="BQ1413" s="556"/>
      <c r="BR1413" s="556"/>
      <c r="BS1413" s="556"/>
      <c r="BT1413" s="556"/>
      <c r="BU1413" s="556"/>
      <c r="BV1413" s="556"/>
      <c r="BW1413" s="556"/>
      <c r="BX1413" s="556"/>
      <c r="BY1413" s="556"/>
      <c r="BZ1413" s="557"/>
      <c r="CA1413" s="555"/>
      <c r="CB1413" s="556"/>
      <c r="CC1413" s="556"/>
      <c r="CD1413" s="556"/>
      <c r="CE1413" s="556"/>
      <c r="CF1413" s="556"/>
      <c r="CG1413" s="556"/>
      <c r="CH1413" s="556"/>
      <c r="CI1413" s="556"/>
      <c r="CJ1413" s="556"/>
      <c r="CK1413" s="556"/>
      <c r="CL1413" s="557"/>
    </row>
    <row r="1414" spans="2:90" ht="15" thickBot="1" x14ac:dyDescent="0.35">
      <c r="B1414" s="590"/>
      <c r="C1414" s="571"/>
      <c r="D1414" s="571"/>
      <c r="E1414" s="579" t="s">
        <v>160</v>
      </c>
      <c r="F1414" s="580">
        <v>3770000</v>
      </c>
      <c r="G1414" s="570"/>
      <c r="H1414" s="571"/>
      <c r="I1414" s="571"/>
      <c r="J1414" s="571"/>
      <c r="K1414" s="571"/>
      <c r="L1414" s="574"/>
      <c r="M1414" s="574"/>
      <c r="N1414" s="574"/>
      <c r="O1414" s="574"/>
      <c r="P1414" s="574"/>
      <c r="Q1414" s="574"/>
      <c r="R1414" s="575"/>
      <c r="S1414" s="576"/>
      <c r="T1414" s="574"/>
      <c r="U1414" s="574"/>
      <c r="V1414" s="574"/>
      <c r="W1414" s="574"/>
      <c r="X1414" s="574"/>
      <c r="Y1414" s="574"/>
      <c r="Z1414" s="574"/>
      <c r="AA1414" s="574"/>
      <c r="AB1414" s="574"/>
      <c r="AC1414" s="574"/>
      <c r="AD1414" s="575"/>
      <c r="AE1414" s="576"/>
      <c r="AF1414" s="574"/>
      <c r="AG1414" s="574"/>
      <c r="AH1414" s="574"/>
      <c r="AI1414" s="574"/>
      <c r="AJ1414" s="574"/>
      <c r="AK1414" s="574"/>
      <c r="AL1414" s="574"/>
      <c r="AM1414" s="574"/>
      <c r="AN1414" s="574"/>
      <c r="AO1414" s="574"/>
      <c r="AP1414" s="575"/>
      <c r="AQ1414" s="576"/>
      <c r="AR1414" s="574"/>
      <c r="AS1414" s="574"/>
      <c r="AT1414" s="574"/>
      <c r="AU1414" s="574"/>
      <c r="AV1414" s="574"/>
      <c r="AW1414" s="574"/>
      <c r="AX1414" s="574"/>
      <c r="AY1414" s="574"/>
      <c r="AZ1414" s="574"/>
      <c r="BA1414" s="574"/>
      <c r="BB1414" s="575"/>
      <c r="BC1414" s="576"/>
      <c r="BD1414" s="571"/>
      <c r="BE1414" s="571"/>
      <c r="BF1414" s="571"/>
      <c r="BG1414" s="571"/>
      <c r="BH1414" s="571"/>
      <c r="BI1414" s="571"/>
      <c r="BJ1414" s="571"/>
      <c r="BK1414" s="571"/>
      <c r="BL1414" s="571"/>
      <c r="BM1414" s="571"/>
      <c r="BN1414" s="577"/>
      <c r="BO1414" s="570"/>
      <c r="BP1414" s="571"/>
      <c r="BQ1414" s="571"/>
      <c r="BR1414" s="571"/>
      <c r="BS1414" s="571"/>
      <c r="BT1414" s="571"/>
      <c r="BU1414" s="571"/>
      <c r="BV1414" s="571"/>
      <c r="BW1414" s="571"/>
      <c r="BX1414" s="571"/>
      <c r="BY1414" s="571"/>
      <c r="BZ1414" s="577"/>
      <c r="CA1414" s="570"/>
      <c r="CB1414" s="571"/>
      <c r="CC1414" s="571"/>
      <c r="CD1414" s="571"/>
      <c r="CE1414" s="571"/>
      <c r="CF1414" s="571"/>
      <c r="CG1414" s="571"/>
      <c r="CH1414" s="571"/>
      <c r="CI1414" s="571"/>
      <c r="CJ1414" s="571"/>
      <c r="CK1414" s="571"/>
      <c r="CL1414" s="577"/>
    </row>
    <row r="1415" spans="2:90" x14ac:dyDescent="0.3">
      <c r="B1415" s="588"/>
      <c r="C1415" s="558" t="s">
        <v>632</v>
      </c>
      <c r="D1415" s="558" t="s">
        <v>112</v>
      </c>
      <c r="E1415" s="558"/>
      <c r="F1415" s="553"/>
      <c r="G1415" s="559"/>
      <c r="H1415" s="558"/>
      <c r="I1415" s="558"/>
      <c r="J1415" s="558"/>
      <c r="K1415" s="558"/>
      <c r="L1415" s="558"/>
      <c r="M1415" s="558"/>
      <c r="N1415" s="558"/>
      <c r="O1415" s="558"/>
      <c r="P1415" s="558"/>
      <c r="Q1415" s="558"/>
      <c r="R1415" s="560"/>
      <c r="S1415" s="559"/>
      <c r="T1415" s="558"/>
      <c r="U1415" s="558"/>
      <c r="V1415" s="558"/>
      <c r="W1415" s="558"/>
      <c r="X1415" s="558"/>
      <c r="Y1415" s="558"/>
      <c r="Z1415" s="558"/>
      <c r="AA1415" s="558"/>
      <c r="AB1415" s="558"/>
      <c r="AC1415" s="558"/>
      <c r="AD1415" s="560"/>
      <c r="AE1415" s="559"/>
      <c r="AF1415" s="558"/>
      <c r="AG1415" s="558"/>
      <c r="AH1415" s="558"/>
      <c r="AI1415" s="558"/>
      <c r="AJ1415" s="558"/>
      <c r="AK1415" s="558"/>
      <c r="AL1415" s="558"/>
      <c r="AM1415" s="558"/>
      <c r="AN1415" s="584"/>
      <c r="AO1415" s="584"/>
      <c r="AP1415" s="585"/>
      <c r="AQ1415" s="586"/>
      <c r="AR1415" s="584"/>
      <c r="AS1415" s="584"/>
      <c r="AT1415" s="584"/>
      <c r="AU1415" s="584"/>
      <c r="AV1415" s="584"/>
      <c r="AW1415" s="558"/>
      <c r="AX1415" s="558"/>
      <c r="AY1415" s="558"/>
      <c r="AZ1415" s="558"/>
      <c r="BA1415" s="558"/>
      <c r="BB1415" s="560"/>
      <c r="BC1415" s="559"/>
      <c r="BD1415" s="558"/>
      <c r="BE1415" s="558"/>
      <c r="BF1415" s="558"/>
      <c r="BG1415" s="558"/>
      <c r="BH1415" s="558"/>
      <c r="BI1415" s="558"/>
      <c r="BJ1415" s="558"/>
      <c r="BK1415" s="558"/>
      <c r="BL1415" s="558"/>
      <c r="BM1415" s="558"/>
      <c r="BN1415" s="560"/>
      <c r="BO1415" s="559"/>
      <c r="BP1415" s="558"/>
      <c r="BQ1415" s="558"/>
      <c r="BR1415" s="558"/>
      <c r="BS1415" s="558"/>
      <c r="BT1415" s="558"/>
      <c r="BU1415" s="558"/>
      <c r="BV1415" s="558"/>
      <c r="BW1415" s="558"/>
      <c r="BX1415" s="558"/>
      <c r="BY1415" s="558"/>
      <c r="BZ1415" s="560"/>
      <c r="CA1415" s="559"/>
      <c r="CB1415" s="558"/>
      <c r="CC1415" s="558"/>
      <c r="CD1415" s="558"/>
      <c r="CE1415" s="558"/>
      <c r="CF1415" s="558"/>
      <c r="CG1415" s="558"/>
      <c r="CH1415" s="558"/>
      <c r="CI1415" s="558"/>
      <c r="CJ1415" s="558"/>
      <c r="CK1415" s="558"/>
      <c r="CL1415" s="560"/>
    </row>
    <row r="1416" spans="2:90" x14ac:dyDescent="0.3">
      <c r="B1416" s="589"/>
      <c r="C1416" s="581" t="s">
        <v>634</v>
      </c>
      <c r="D1416" s="556"/>
      <c r="E1416" s="556" t="s">
        <v>484</v>
      </c>
      <c r="F1416" s="561">
        <v>150000</v>
      </c>
      <c r="G1416" s="555"/>
      <c r="H1416" s="556"/>
      <c r="I1416" s="556"/>
      <c r="J1416" s="556"/>
      <c r="K1416" s="556"/>
      <c r="L1416" s="562"/>
      <c r="M1416" s="562"/>
      <c r="N1416" s="562"/>
      <c r="O1416" s="562"/>
      <c r="P1416" s="562"/>
      <c r="Q1416" s="562"/>
      <c r="R1416" s="563"/>
      <c r="S1416" s="564"/>
      <c r="T1416" s="562"/>
      <c r="U1416" s="582"/>
      <c r="V1416" s="582"/>
      <c r="W1416" s="582"/>
      <c r="X1416" s="582"/>
      <c r="Y1416" s="582"/>
      <c r="Z1416" s="582"/>
      <c r="AA1416" s="582"/>
      <c r="AB1416" s="582"/>
      <c r="AC1416" s="582"/>
      <c r="AD1416" s="563"/>
      <c r="AE1416" s="582"/>
      <c r="AF1416" s="582"/>
      <c r="AG1416" s="562"/>
      <c r="AH1416" s="562"/>
      <c r="AI1416" s="562"/>
      <c r="AJ1416" s="562"/>
      <c r="AK1416" s="562"/>
      <c r="AL1416" s="562"/>
      <c r="AM1416" s="562"/>
      <c r="AN1416" s="562"/>
      <c r="AO1416" s="562"/>
      <c r="AP1416" s="563"/>
      <c r="AQ1416" s="567"/>
      <c r="AR1416" s="565"/>
      <c r="AS1416" s="565"/>
      <c r="AT1416" s="565"/>
      <c r="AU1416" s="565"/>
      <c r="AV1416" s="562"/>
      <c r="AW1416" s="562"/>
      <c r="AX1416" s="562"/>
      <c r="AY1416" s="562"/>
      <c r="AZ1416" s="562"/>
      <c r="BA1416" s="562"/>
      <c r="BB1416" s="563"/>
      <c r="BC1416" s="564"/>
      <c r="BD1416" s="556"/>
      <c r="BE1416" s="556"/>
      <c r="BF1416" s="556"/>
      <c r="BG1416" s="556"/>
      <c r="BH1416" s="556"/>
      <c r="BI1416" s="556"/>
      <c r="BJ1416" s="556"/>
      <c r="BK1416" s="556"/>
      <c r="BL1416" s="556"/>
      <c r="BM1416" s="556"/>
      <c r="BN1416" s="557"/>
      <c r="BO1416" s="555"/>
      <c r="BP1416" s="556"/>
      <c r="BQ1416" s="556"/>
      <c r="BR1416" s="556"/>
      <c r="BS1416" s="556"/>
      <c r="BT1416" s="556"/>
      <c r="BU1416" s="556"/>
      <c r="BV1416" s="556"/>
      <c r="BW1416" s="556"/>
      <c r="BX1416" s="556"/>
      <c r="BY1416" s="556"/>
      <c r="BZ1416" s="557"/>
      <c r="CA1416" s="555"/>
      <c r="CB1416" s="556"/>
      <c r="CC1416" s="556"/>
      <c r="CD1416" s="556"/>
      <c r="CE1416" s="556"/>
      <c r="CF1416" s="556"/>
      <c r="CG1416" s="556"/>
      <c r="CH1416" s="556"/>
      <c r="CI1416" s="556"/>
      <c r="CJ1416" s="556"/>
      <c r="CK1416" s="556"/>
      <c r="CL1416" s="557"/>
    </row>
    <row r="1417" spans="2:90" x14ac:dyDescent="0.3">
      <c r="B1417" s="589"/>
      <c r="C1417" s="562"/>
      <c r="D1417" s="556"/>
      <c r="E1417" s="556" t="s">
        <v>179</v>
      </c>
      <c r="F1417" s="561">
        <v>60000</v>
      </c>
      <c r="G1417" s="555"/>
      <c r="H1417" s="556"/>
      <c r="I1417" s="556"/>
      <c r="J1417" s="556"/>
      <c r="K1417" s="556"/>
      <c r="L1417" s="562"/>
      <c r="M1417" s="562"/>
      <c r="N1417" s="562"/>
      <c r="O1417" s="562"/>
      <c r="P1417" s="562"/>
      <c r="Q1417" s="562"/>
      <c r="R1417" s="563"/>
      <c r="S1417" s="564"/>
      <c r="T1417" s="562"/>
      <c r="U1417" s="582"/>
      <c r="V1417" s="582"/>
      <c r="W1417" s="582"/>
      <c r="X1417" s="582"/>
      <c r="Y1417" s="582"/>
      <c r="Z1417" s="582"/>
      <c r="AA1417" s="582"/>
      <c r="AB1417" s="582"/>
      <c r="AC1417" s="582"/>
      <c r="AD1417" s="563"/>
      <c r="AE1417" s="582"/>
      <c r="AF1417" s="582"/>
      <c r="AG1417" s="562"/>
      <c r="AH1417" s="562"/>
      <c r="AI1417" s="562"/>
      <c r="AJ1417" s="562"/>
      <c r="AK1417" s="562"/>
      <c r="AL1417" s="562"/>
      <c r="AM1417" s="562"/>
      <c r="AN1417" s="562"/>
      <c r="AO1417" s="562"/>
      <c r="AP1417" s="563"/>
      <c r="AQ1417" s="564"/>
      <c r="AR1417" s="562"/>
      <c r="AS1417" s="562"/>
      <c r="AT1417" s="562"/>
      <c r="AU1417" s="562"/>
      <c r="AV1417" s="565"/>
      <c r="AW1417" s="565"/>
      <c r="AX1417" s="565"/>
      <c r="AY1417" s="562"/>
      <c r="AZ1417" s="562"/>
      <c r="BA1417" s="562"/>
      <c r="BB1417" s="563"/>
      <c r="BC1417" s="564"/>
      <c r="BD1417" s="556"/>
      <c r="BE1417" s="556"/>
      <c r="BF1417" s="556"/>
      <c r="BG1417" s="556"/>
      <c r="BH1417" s="556"/>
      <c r="BI1417" s="556"/>
      <c r="BJ1417" s="556"/>
      <c r="BK1417" s="556"/>
      <c r="BL1417" s="556"/>
      <c r="BM1417" s="556"/>
      <c r="BN1417" s="557"/>
      <c r="BO1417" s="555"/>
      <c r="BP1417" s="556"/>
      <c r="BQ1417" s="556"/>
      <c r="BR1417" s="556"/>
      <c r="BS1417" s="556"/>
      <c r="BT1417" s="556"/>
      <c r="BU1417" s="556"/>
      <c r="BV1417" s="556"/>
      <c r="BW1417" s="556"/>
      <c r="BX1417" s="556"/>
      <c r="BY1417" s="556"/>
      <c r="BZ1417" s="557"/>
      <c r="CA1417" s="555"/>
      <c r="CB1417" s="556"/>
      <c r="CC1417" s="556"/>
      <c r="CD1417" s="556"/>
      <c r="CE1417" s="556"/>
      <c r="CF1417" s="556"/>
      <c r="CG1417" s="556"/>
      <c r="CH1417" s="556"/>
      <c r="CI1417" s="556"/>
      <c r="CJ1417" s="556"/>
      <c r="CK1417" s="556"/>
      <c r="CL1417" s="557"/>
    </row>
    <row r="1418" spans="2:90" x14ac:dyDescent="0.3">
      <c r="B1418" s="589"/>
      <c r="C1418" s="556"/>
      <c r="D1418" s="556"/>
      <c r="E1418" s="562" t="s">
        <v>170</v>
      </c>
      <c r="F1418" s="554"/>
      <c r="G1418" s="555"/>
      <c r="H1418" s="556"/>
      <c r="I1418" s="556"/>
      <c r="J1418" s="556"/>
      <c r="K1418" s="556"/>
      <c r="L1418" s="562"/>
      <c r="M1418" s="562"/>
      <c r="N1418" s="562"/>
      <c r="O1418" s="562"/>
      <c r="P1418" s="562"/>
      <c r="Q1418" s="562"/>
      <c r="R1418" s="563"/>
      <c r="S1418" s="564"/>
      <c r="T1418" s="562"/>
      <c r="U1418" s="582"/>
      <c r="V1418" s="582"/>
      <c r="W1418" s="582"/>
      <c r="X1418" s="582"/>
      <c r="Y1418" s="582"/>
      <c r="Z1418" s="582"/>
      <c r="AA1418" s="582"/>
      <c r="AB1418" s="582"/>
      <c r="AC1418" s="582"/>
      <c r="AD1418" s="563"/>
      <c r="AE1418" s="582"/>
      <c r="AF1418" s="582"/>
      <c r="AG1418" s="562"/>
      <c r="AH1418" s="562"/>
      <c r="AI1418" s="562"/>
      <c r="AJ1418" s="562"/>
      <c r="AK1418" s="562"/>
      <c r="AL1418" s="562"/>
      <c r="AM1418" s="562"/>
      <c r="AN1418" s="562"/>
      <c r="AO1418" s="562"/>
      <c r="AP1418" s="563"/>
      <c r="AQ1418" s="564"/>
      <c r="AR1418" s="562"/>
      <c r="AS1418" s="562"/>
      <c r="AT1418" s="562"/>
      <c r="AU1418" s="562"/>
      <c r="AV1418" s="562"/>
      <c r="AW1418" s="562"/>
      <c r="AX1418" s="562"/>
      <c r="AY1418" s="562"/>
      <c r="AZ1418" s="562"/>
      <c r="BA1418" s="562"/>
      <c r="BB1418" s="563"/>
      <c r="BC1418" s="564"/>
      <c r="BD1418" s="556"/>
      <c r="BE1418" s="556"/>
      <c r="BF1418" s="556"/>
      <c r="BG1418" s="556"/>
      <c r="BH1418" s="556"/>
      <c r="BI1418" s="556"/>
      <c r="BJ1418" s="556"/>
      <c r="BK1418" s="556"/>
      <c r="BL1418" s="556"/>
      <c r="BM1418" s="556"/>
      <c r="BN1418" s="557"/>
      <c r="BO1418" s="555"/>
      <c r="BP1418" s="556"/>
      <c r="BQ1418" s="556"/>
      <c r="BR1418" s="556"/>
      <c r="BS1418" s="556"/>
      <c r="BT1418" s="556"/>
      <c r="BU1418" s="556"/>
      <c r="BV1418" s="556"/>
      <c r="BW1418" s="556"/>
      <c r="BX1418" s="556"/>
      <c r="BY1418" s="556"/>
      <c r="BZ1418" s="557"/>
      <c r="CA1418" s="555"/>
      <c r="CB1418" s="556"/>
      <c r="CC1418" s="556"/>
      <c r="CD1418" s="556"/>
      <c r="CE1418" s="556"/>
      <c r="CF1418" s="556"/>
      <c r="CG1418" s="556"/>
      <c r="CH1418" s="556"/>
      <c r="CI1418" s="556"/>
      <c r="CJ1418" s="556"/>
      <c r="CK1418" s="556"/>
      <c r="CL1418" s="557"/>
    </row>
    <row r="1419" spans="2:90" x14ac:dyDescent="0.3">
      <c r="B1419" s="589"/>
      <c r="C1419" s="556"/>
      <c r="D1419" s="556"/>
      <c r="E1419" s="562" t="s">
        <v>180</v>
      </c>
      <c r="F1419" s="554">
        <v>60000</v>
      </c>
      <c r="G1419" s="555"/>
      <c r="H1419" s="556"/>
      <c r="I1419" s="556"/>
      <c r="J1419" s="556"/>
      <c r="K1419" s="556"/>
      <c r="L1419" s="562"/>
      <c r="M1419" s="562"/>
      <c r="N1419" s="562"/>
      <c r="O1419" s="562"/>
      <c r="P1419" s="562"/>
      <c r="Q1419" s="562"/>
      <c r="R1419" s="563"/>
      <c r="S1419" s="564"/>
      <c r="T1419" s="562"/>
      <c r="U1419" s="582"/>
      <c r="V1419" s="582"/>
      <c r="W1419" s="582"/>
      <c r="X1419" s="582"/>
      <c r="Y1419" s="582"/>
      <c r="Z1419" s="582"/>
      <c r="AA1419" s="582"/>
      <c r="AB1419" s="582"/>
      <c r="AC1419" s="582"/>
      <c r="AD1419" s="563"/>
      <c r="AE1419" s="582"/>
      <c r="AF1419" s="582"/>
      <c r="AG1419" s="562"/>
      <c r="AH1419" s="562"/>
      <c r="AI1419" s="562"/>
      <c r="AJ1419" s="562"/>
      <c r="AK1419" s="562"/>
      <c r="AL1419" s="562"/>
      <c r="AM1419" s="562"/>
      <c r="AN1419" s="562"/>
      <c r="AO1419" s="562"/>
      <c r="AP1419" s="563"/>
      <c r="AQ1419" s="564"/>
      <c r="AR1419" s="562"/>
      <c r="AS1419" s="562"/>
      <c r="AT1419" s="562"/>
      <c r="AU1419" s="562"/>
      <c r="AV1419" s="562"/>
      <c r="AW1419" s="562"/>
      <c r="AX1419" s="562"/>
      <c r="AY1419" s="562"/>
      <c r="AZ1419" s="565"/>
      <c r="BA1419" s="565"/>
      <c r="BB1419" s="566"/>
      <c r="BC1419" s="564"/>
      <c r="BD1419" s="556"/>
      <c r="BE1419" s="556"/>
      <c r="BF1419" s="556"/>
      <c r="BG1419" s="556"/>
      <c r="BH1419" s="556"/>
      <c r="BI1419" s="556"/>
      <c r="BJ1419" s="556"/>
      <c r="BK1419" s="556"/>
      <c r="BL1419" s="556"/>
      <c r="BM1419" s="556"/>
      <c r="BN1419" s="557"/>
      <c r="BO1419" s="555"/>
      <c r="BP1419" s="556"/>
      <c r="BQ1419" s="556"/>
      <c r="BR1419" s="556"/>
      <c r="BS1419" s="556"/>
      <c r="BT1419" s="556"/>
      <c r="BU1419" s="556"/>
      <c r="BV1419" s="556"/>
      <c r="BW1419" s="556"/>
      <c r="BX1419" s="556"/>
      <c r="BY1419" s="556"/>
      <c r="BZ1419" s="557"/>
      <c r="CA1419" s="555"/>
      <c r="CB1419" s="556"/>
      <c r="CC1419" s="556"/>
      <c r="CD1419" s="556"/>
      <c r="CE1419" s="556"/>
      <c r="CF1419" s="556"/>
      <c r="CG1419" s="556"/>
      <c r="CH1419" s="556"/>
      <c r="CI1419" s="556"/>
      <c r="CJ1419" s="556"/>
      <c r="CK1419" s="556"/>
      <c r="CL1419" s="557"/>
    </row>
    <row r="1420" spans="2:90" x14ac:dyDescent="0.3">
      <c r="B1420" s="589"/>
      <c r="C1420" s="556" t="s">
        <v>267</v>
      </c>
      <c r="D1420" s="556" t="s">
        <v>113</v>
      </c>
      <c r="E1420" s="556"/>
      <c r="F1420" s="554"/>
      <c r="G1420" s="555"/>
      <c r="H1420" s="556"/>
      <c r="I1420" s="556"/>
      <c r="J1420" s="556"/>
      <c r="K1420" s="556"/>
      <c r="L1420" s="562"/>
      <c r="M1420" s="562"/>
      <c r="N1420" s="562"/>
      <c r="O1420" s="562"/>
      <c r="P1420" s="562"/>
      <c r="Q1420" s="562"/>
      <c r="R1420" s="563"/>
      <c r="S1420" s="564"/>
      <c r="T1420" s="562"/>
      <c r="U1420" s="582"/>
      <c r="V1420" s="582"/>
      <c r="W1420" s="582"/>
      <c r="X1420" s="582"/>
      <c r="Y1420" s="582"/>
      <c r="Z1420" s="582"/>
      <c r="AA1420" s="582"/>
      <c r="AB1420" s="582"/>
      <c r="AC1420" s="582"/>
      <c r="AD1420" s="563"/>
      <c r="AE1420" s="582"/>
      <c r="AF1420" s="582"/>
      <c r="AG1420" s="562"/>
      <c r="AH1420" s="562"/>
      <c r="AI1420" s="562"/>
      <c r="AJ1420" s="562"/>
      <c r="AK1420" s="562"/>
      <c r="AL1420" s="562"/>
      <c r="AM1420" s="562"/>
      <c r="AN1420" s="562"/>
      <c r="AO1420" s="562"/>
      <c r="AP1420" s="563"/>
      <c r="AQ1420" s="564"/>
      <c r="AR1420" s="562"/>
      <c r="AS1420" s="562"/>
      <c r="AT1420" s="562"/>
      <c r="AU1420" s="562"/>
      <c r="AV1420" s="562"/>
      <c r="AW1420" s="562"/>
      <c r="AX1420" s="562"/>
      <c r="AY1420" s="562"/>
      <c r="AZ1420" s="562"/>
      <c r="BA1420" s="562"/>
      <c r="BB1420" s="563"/>
      <c r="BC1420" s="564"/>
      <c r="BD1420" s="556"/>
      <c r="BE1420" s="556"/>
      <c r="BF1420" s="556"/>
      <c r="BG1420" s="556"/>
      <c r="BH1420" s="556"/>
      <c r="BI1420" s="556"/>
      <c r="BJ1420" s="556"/>
      <c r="BK1420" s="556"/>
      <c r="BL1420" s="556"/>
      <c r="BM1420" s="556"/>
      <c r="BN1420" s="557"/>
      <c r="BO1420" s="555"/>
      <c r="BP1420" s="556"/>
      <c r="BQ1420" s="556"/>
      <c r="BR1420" s="556"/>
      <c r="BS1420" s="556"/>
      <c r="BT1420" s="556"/>
      <c r="BU1420" s="556"/>
      <c r="BV1420" s="556"/>
      <c r="BW1420" s="556"/>
      <c r="BX1420" s="556"/>
      <c r="BY1420" s="556"/>
      <c r="BZ1420" s="557"/>
      <c r="CA1420" s="555"/>
      <c r="CB1420" s="556"/>
      <c r="CC1420" s="556"/>
      <c r="CD1420" s="556"/>
      <c r="CE1420" s="556"/>
      <c r="CF1420" s="556"/>
      <c r="CG1420" s="556"/>
      <c r="CH1420" s="556"/>
      <c r="CI1420" s="556"/>
      <c r="CJ1420" s="556"/>
      <c r="CK1420" s="556"/>
      <c r="CL1420" s="557"/>
    </row>
    <row r="1421" spans="2:90" x14ac:dyDescent="0.3">
      <c r="B1421" s="589"/>
      <c r="C1421" s="556" t="s">
        <v>616</v>
      </c>
      <c r="D1421" s="556"/>
      <c r="E1421" s="562" t="s">
        <v>486</v>
      </c>
      <c r="F1421" s="554">
        <v>5500000</v>
      </c>
      <c r="G1421" s="555"/>
      <c r="H1421" s="556"/>
      <c r="I1421" s="556"/>
      <c r="J1421" s="556"/>
      <c r="K1421" s="556"/>
      <c r="L1421" s="562"/>
      <c r="M1421" s="562"/>
      <c r="N1421" s="562"/>
      <c r="O1421" s="562"/>
      <c r="P1421" s="562"/>
      <c r="Q1421" s="562"/>
      <c r="R1421" s="563"/>
      <c r="S1421" s="564"/>
      <c r="T1421" s="562"/>
      <c r="U1421" s="551"/>
      <c r="V1421" s="551"/>
      <c r="W1421" s="551"/>
      <c r="X1421" s="551"/>
      <c r="Y1421" s="551"/>
      <c r="Z1421" s="582"/>
      <c r="AA1421" s="582"/>
      <c r="AB1421" s="582"/>
      <c r="AC1421" s="582"/>
      <c r="AD1421" s="563"/>
      <c r="AE1421" s="582"/>
      <c r="AF1421" s="582"/>
      <c r="AG1421" s="562"/>
      <c r="AH1421" s="562"/>
      <c r="AI1421" s="562"/>
      <c r="AJ1421" s="562"/>
      <c r="AK1421" s="562"/>
      <c r="AL1421" s="562"/>
      <c r="AM1421" s="562"/>
      <c r="AN1421" s="562"/>
      <c r="AO1421" s="562"/>
      <c r="AP1421" s="563"/>
      <c r="AQ1421" s="564"/>
      <c r="AR1421" s="562"/>
      <c r="AS1421" s="562"/>
      <c r="AT1421" s="562"/>
      <c r="AU1421" s="562"/>
      <c r="AV1421" s="562"/>
      <c r="AW1421" s="562"/>
      <c r="AX1421" s="562"/>
      <c r="AY1421" s="562"/>
      <c r="AZ1421" s="562"/>
      <c r="BA1421" s="562"/>
      <c r="BB1421" s="563"/>
      <c r="BC1421" s="564"/>
      <c r="BD1421" s="556"/>
      <c r="BE1421" s="556"/>
      <c r="BF1421" s="556"/>
      <c r="BG1421" s="556"/>
      <c r="BH1421" s="556"/>
      <c r="BI1421" s="568"/>
      <c r="BJ1421" s="568"/>
      <c r="BK1421" s="568"/>
      <c r="BL1421" s="556"/>
      <c r="BM1421" s="556"/>
      <c r="BN1421" s="557"/>
      <c r="BO1421" s="555"/>
      <c r="BP1421" s="556"/>
      <c r="BQ1421" s="556"/>
      <c r="BR1421" s="556"/>
      <c r="BS1421" s="556"/>
      <c r="BT1421" s="556"/>
      <c r="BU1421" s="556"/>
      <c r="BV1421" s="556"/>
      <c r="BW1421" s="556"/>
      <c r="BX1421" s="556"/>
      <c r="BY1421" s="556"/>
      <c r="BZ1421" s="557"/>
      <c r="CA1421" s="555"/>
      <c r="CB1421" s="556"/>
      <c r="CC1421" s="556"/>
      <c r="CD1421" s="556"/>
      <c r="CE1421" s="556"/>
      <c r="CF1421" s="556"/>
      <c r="CG1421" s="556"/>
      <c r="CH1421" s="556"/>
      <c r="CI1421" s="556"/>
      <c r="CJ1421" s="556"/>
      <c r="CK1421" s="556"/>
      <c r="CL1421" s="557"/>
    </row>
    <row r="1422" spans="2:90" x14ac:dyDescent="0.3">
      <c r="B1422" s="589"/>
      <c r="C1422" s="562">
        <v>353151152</v>
      </c>
      <c r="D1422" s="556"/>
      <c r="E1422" s="562"/>
      <c r="F1422" s="554"/>
      <c r="G1422" s="555"/>
      <c r="H1422" s="556"/>
      <c r="I1422" s="556"/>
      <c r="J1422" s="556"/>
      <c r="K1422" s="556"/>
      <c r="L1422" s="562"/>
      <c r="M1422" s="562"/>
      <c r="N1422" s="562"/>
      <c r="O1422" s="562"/>
      <c r="P1422" s="562"/>
      <c r="Q1422" s="562"/>
      <c r="R1422" s="563"/>
      <c r="S1422" s="564"/>
      <c r="T1422" s="562"/>
      <c r="U1422" s="562"/>
      <c r="V1422" s="562"/>
      <c r="W1422" s="562"/>
      <c r="X1422" s="562"/>
      <c r="Y1422" s="562"/>
      <c r="Z1422" s="562"/>
      <c r="AA1422" s="562"/>
      <c r="AB1422" s="562"/>
      <c r="AC1422" s="562"/>
      <c r="AD1422" s="563"/>
      <c r="AE1422" s="564"/>
      <c r="AF1422" s="562"/>
      <c r="AG1422" s="562"/>
      <c r="AH1422" s="562"/>
      <c r="AI1422" s="562"/>
      <c r="AJ1422" s="562"/>
      <c r="AK1422" s="562"/>
      <c r="AL1422" s="562"/>
      <c r="AM1422" s="562"/>
      <c r="AN1422" s="562"/>
      <c r="AO1422" s="562"/>
      <c r="AP1422" s="563"/>
      <c r="AQ1422" s="564"/>
      <c r="AR1422" s="562"/>
      <c r="AS1422" s="562"/>
      <c r="AT1422" s="562"/>
      <c r="AU1422" s="562"/>
      <c r="AV1422" s="562"/>
      <c r="AW1422" s="562"/>
      <c r="AX1422" s="562"/>
      <c r="AY1422" s="562"/>
      <c r="AZ1422" s="562"/>
      <c r="BA1422" s="562"/>
      <c r="BB1422" s="563"/>
      <c r="BC1422" s="564"/>
      <c r="BD1422" s="556"/>
      <c r="BE1422" s="556"/>
      <c r="BF1422" s="556"/>
      <c r="BG1422" s="556"/>
      <c r="BH1422" s="556"/>
      <c r="BI1422" s="556"/>
      <c r="BJ1422" s="556"/>
      <c r="BK1422" s="556"/>
      <c r="BL1422" s="556"/>
      <c r="BM1422" s="556"/>
      <c r="BN1422" s="557"/>
      <c r="BO1422" s="555"/>
      <c r="BP1422" s="556"/>
      <c r="BQ1422" s="556"/>
      <c r="BR1422" s="556"/>
      <c r="BS1422" s="556"/>
      <c r="BT1422" s="556"/>
      <c r="BU1422" s="556"/>
      <c r="BV1422" s="556"/>
      <c r="BW1422" s="556"/>
      <c r="BX1422" s="556"/>
      <c r="BY1422" s="556"/>
      <c r="BZ1422" s="557"/>
      <c r="CA1422" s="555"/>
      <c r="CB1422" s="556"/>
      <c r="CC1422" s="556"/>
      <c r="CD1422" s="556"/>
      <c r="CE1422" s="556"/>
      <c r="CF1422" s="556"/>
      <c r="CG1422" s="556"/>
      <c r="CH1422" s="556"/>
      <c r="CI1422" s="556"/>
      <c r="CJ1422" s="556"/>
      <c r="CK1422" s="556"/>
      <c r="CL1422" s="557"/>
    </row>
    <row r="1423" spans="2:90" x14ac:dyDescent="0.3">
      <c r="B1423" s="589"/>
      <c r="C1423" s="587" t="s">
        <v>621</v>
      </c>
      <c r="D1423" s="556"/>
      <c r="E1423" s="562"/>
      <c r="F1423" s="554"/>
      <c r="G1423" s="555"/>
      <c r="H1423" s="556"/>
      <c r="I1423" s="556"/>
      <c r="J1423" s="556"/>
      <c r="K1423" s="556"/>
      <c r="L1423" s="562"/>
      <c r="M1423" s="562"/>
      <c r="N1423" s="562"/>
      <c r="O1423" s="562"/>
      <c r="P1423" s="562"/>
      <c r="Q1423" s="562"/>
      <c r="R1423" s="563"/>
      <c r="S1423" s="564"/>
      <c r="T1423" s="562"/>
      <c r="U1423" s="562"/>
      <c r="V1423" s="562"/>
      <c r="W1423" s="562"/>
      <c r="X1423" s="562"/>
      <c r="Y1423" s="562"/>
      <c r="Z1423" s="562"/>
      <c r="AA1423" s="562"/>
      <c r="AB1423" s="562"/>
      <c r="AC1423" s="562"/>
      <c r="AD1423" s="563"/>
      <c r="AE1423" s="564"/>
      <c r="AF1423" s="562"/>
      <c r="AG1423" s="562"/>
      <c r="AH1423" s="562"/>
      <c r="AI1423" s="562"/>
      <c r="AJ1423" s="562"/>
      <c r="AK1423" s="562"/>
      <c r="AL1423" s="562"/>
      <c r="AM1423" s="562"/>
      <c r="AN1423" s="562"/>
      <c r="AO1423" s="562"/>
      <c r="AP1423" s="563"/>
      <c r="AQ1423" s="564"/>
      <c r="AR1423" s="562"/>
      <c r="AS1423" s="562"/>
      <c r="AT1423" s="562"/>
      <c r="AU1423" s="562"/>
      <c r="AV1423" s="562"/>
      <c r="AW1423" s="562"/>
      <c r="AX1423" s="562"/>
      <c r="AY1423" s="562"/>
      <c r="AZ1423" s="562"/>
      <c r="BA1423" s="562"/>
      <c r="BB1423" s="563"/>
      <c r="BC1423" s="564"/>
      <c r="BD1423" s="556"/>
      <c r="BE1423" s="556"/>
      <c r="BF1423" s="556"/>
      <c r="BG1423" s="556"/>
      <c r="BH1423" s="556"/>
      <c r="BI1423" s="556"/>
      <c r="BJ1423" s="556"/>
      <c r="BK1423" s="556"/>
      <c r="BL1423" s="556"/>
      <c r="BM1423" s="556"/>
      <c r="BN1423" s="557"/>
      <c r="BO1423" s="555"/>
      <c r="BP1423" s="556"/>
      <c r="BQ1423" s="556"/>
      <c r="BR1423" s="556"/>
      <c r="BS1423" s="556"/>
      <c r="BT1423" s="556"/>
      <c r="BU1423" s="556"/>
      <c r="BV1423" s="556"/>
      <c r="BW1423" s="556"/>
      <c r="BX1423" s="556"/>
      <c r="BY1423" s="556"/>
      <c r="BZ1423" s="557"/>
      <c r="CA1423" s="555"/>
      <c r="CB1423" s="556"/>
      <c r="CC1423" s="556"/>
      <c r="CD1423" s="556"/>
      <c r="CE1423" s="556"/>
      <c r="CF1423" s="556"/>
      <c r="CG1423" s="556"/>
      <c r="CH1423" s="556"/>
      <c r="CI1423" s="556"/>
      <c r="CJ1423" s="556"/>
      <c r="CK1423" s="556"/>
      <c r="CL1423" s="557"/>
    </row>
    <row r="1424" spans="2:90" ht="15" thickBot="1" x14ac:dyDescent="0.35">
      <c r="B1424" s="590"/>
      <c r="C1424" s="571"/>
      <c r="D1424" s="571"/>
      <c r="E1424" s="579" t="s">
        <v>160</v>
      </c>
      <c r="F1424" s="580">
        <v>5770000</v>
      </c>
      <c r="G1424" s="570"/>
      <c r="H1424" s="571"/>
      <c r="I1424" s="571"/>
      <c r="J1424" s="571"/>
      <c r="K1424" s="571"/>
      <c r="L1424" s="574"/>
      <c r="M1424" s="574"/>
      <c r="N1424" s="574"/>
      <c r="O1424" s="574"/>
      <c r="P1424" s="574"/>
      <c r="Q1424" s="574"/>
      <c r="R1424" s="575"/>
      <c r="S1424" s="576"/>
      <c r="T1424" s="574"/>
      <c r="U1424" s="574"/>
      <c r="V1424" s="574"/>
      <c r="W1424" s="574"/>
      <c r="X1424" s="574"/>
      <c r="Y1424" s="574"/>
      <c r="Z1424" s="574"/>
      <c r="AA1424" s="574"/>
      <c r="AB1424" s="574"/>
      <c r="AC1424" s="574"/>
      <c r="AD1424" s="575"/>
      <c r="AE1424" s="576"/>
      <c r="AF1424" s="574"/>
      <c r="AG1424" s="574"/>
      <c r="AH1424" s="574"/>
      <c r="AI1424" s="574"/>
      <c r="AJ1424" s="574"/>
      <c r="AK1424" s="574"/>
      <c r="AL1424" s="574"/>
      <c r="AM1424" s="574"/>
      <c r="AN1424" s="574"/>
      <c r="AO1424" s="574"/>
      <c r="AP1424" s="575"/>
      <c r="AQ1424" s="576"/>
      <c r="AR1424" s="574"/>
      <c r="AS1424" s="574"/>
      <c r="AT1424" s="574"/>
      <c r="AU1424" s="574"/>
      <c r="AV1424" s="574"/>
      <c r="AW1424" s="574"/>
      <c r="AX1424" s="574"/>
      <c r="AY1424" s="574"/>
      <c r="AZ1424" s="574"/>
      <c r="BA1424" s="574"/>
      <c r="BB1424" s="575"/>
      <c r="BC1424" s="576"/>
      <c r="BD1424" s="571"/>
      <c r="BE1424" s="571"/>
      <c r="BF1424" s="571"/>
      <c r="BG1424" s="571"/>
      <c r="BH1424" s="571"/>
      <c r="BI1424" s="571"/>
      <c r="BJ1424" s="571"/>
      <c r="BK1424" s="571"/>
      <c r="BL1424" s="571"/>
      <c r="BM1424" s="571"/>
      <c r="BN1424" s="577"/>
      <c r="BO1424" s="570"/>
      <c r="BP1424" s="571"/>
      <c r="BQ1424" s="571"/>
      <c r="BR1424" s="571"/>
      <c r="BS1424" s="571"/>
      <c r="BT1424" s="571"/>
      <c r="BU1424" s="571"/>
      <c r="BV1424" s="571"/>
      <c r="BW1424" s="571"/>
      <c r="BX1424" s="571"/>
      <c r="BY1424" s="571"/>
      <c r="BZ1424" s="577"/>
      <c r="CA1424" s="570"/>
      <c r="CB1424" s="571"/>
      <c r="CC1424" s="571"/>
      <c r="CD1424" s="571"/>
      <c r="CE1424" s="571"/>
      <c r="CF1424" s="571"/>
      <c r="CG1424" s="571"/>
      <c r="CH1424" s="571"/>
      <c r="CI1424" s="571"/>
      <c r="CJ1424" s="571"/>
      <c r="CK1424" s="571"/>
      <c r="CL1424" s="577"/>
    </row>
    <row r="1425" spans="2:90" x14ac:dyDescent="0.3">
      <c r="B1425" s="588"/>
      <c r="C1425" s="558" t="s">
        <v>635</v>
      </c>
      <c r="D1425" s="558" t="s">
        <v>112</v>
      </c>
      <c r="E1425" s="558"/>
      <c r="F1425" s="553"/>
      <c r="G1425" s="559"/>
      <c r="H1425" s="558"/>
      <c r="I1425" s="558"/>
      <c r="J1425" s="558"/>
      <c r="K1425" s="558"/>
      <c r="L1425" s="558"/>
      <c r="M1425" s="558"/>
      <c r="N1425" s="558"/>
      <c r="O1425" s="558"/>
      <c r="P1425" s="558"/>
      <c r="Q1425" s="558"/>
      <c r="R1425" s="560"/>
      <c r="S1425" s="559"/>
      <c r="T1425" s="558"/>
      <c r="U1425" s="558"/>
      <c r="V1425" s="558"/>
      <c r="W1425" s="558"/>
      <c r="X1425" s="558"/>
      <c r="Y1425" s="558"/>
      <c r="Z1425" s="558"/>
      <c r="AA1425" s="558"/>
      <c r="AB1425" s="558"/>
      <c r="AC1425" s="558"/>
      <c r="AD1425" s="560"/>
      <c r="AE1425" s="559"/>
      <c r="AF1425" s="558"/>
      <c r="AG1425" s="558"/>
      <c r="AH1425" s="558"/>
      <c r="AI1425" s="558"/>
      <c r="AJ1425" s="558"/>
      <c r="AK1425" s="558"/>
      <c r="AL1425" s="558"/>
      <c r="AM1425" s="558"/>
      <c r="AN1425" s="584"/>
      <c r="AO1425" s="584"/>
      <c r="AP1425" s="585"/>
      <c r="AQ1425" s="586"/>
      <c r="AR1425" s="584"/>
      <c r="AS1425" s="584"/>
      <c r="AT1425" s="584"/>
      <c r="AU1425" s="584"/>
      <c r="AV1425" s="584"/>
      <c r="AW1425" s="558"/>
      <c r="AX1425" s="558"/>
      <c r="AY1425" s="558"/>
      <c r="AZ1425" s="558"/>
      <c r="BA1425" s="558"/>
      <c r="BB1425" s="560"/>
      <c r="BC1425" s="559"/>
      <c r="BD1425" s="558"/>
      <c r="BE1425" s="558"/>
      <c r="BF1425" s="558"/>
      <c r="BG1425" s="558"/>
      <c r="BH1425" s="558"/>
      <c r="BI1425" s="558"/>
      <c r="BJ1425" s="558"/>
      <c r="BK1425" s="558"/>
      <c r="BL1425" s="558"/>
      <c r="BM1425" s="558"/>
      <c r="BN1425" s="560"/>
      <c r="BO1425" s="559"/>
      <c r="BP1425" s="558"/>
      <c r="BQ1425" s="558"/>
      <c r="BR1425" s="558"/>
      <c r="BS1425" s="558"/>
      <c r="BT1425" s="558"/>
      <c r="BU1425" s="558"/>
      <c r="BV1425" s="558"/>
      <c r="BW1425" s="558"/>
      <c r="BX1425" s="558"/>
      <c r="BY1425" s="558"/>
      <c r="BZ1425" s="560"/>
      <c r="CA1425" s="559"/>
      <c r="CB1425" s="558"/>
      <c r="CC1425" s="558"/>
      <c r="CD1425" s="558"/>
      <c r="CE1425" s="558"/>
      <c r="CF1425" s="558"/>
      <c r="CG1425" s="558"/>
      <c r="CH1425" s="558"/>
      <c r="CI1425" s="558"/>
      <c r="CJ1425" s="558"/>
      <c r="CK1425" s="558"/>
      <c r="CL1425" s="560"/>
    </row>
    <row r="1426" spans="2:90" x14ac:dyDescent="0.3">
      <c r="B1426" s="589"/>
      <c r="C1426" s="581" t="s">
        <v>636</v>
      </c>
      <c r="D1426" s="556"/>
      <c r="E1426" s="556" t="s">
        <v>484</v>
      </c>
      <c r="F1426" s="561">
        <v>150000</v>
      </c>
      <c r="G1426" s="555"/>
      <c r="H1426" s="556"/>
      <c r="I1426" s="556"/>
      <c r="J1426" s="556"/>
      <c r="K1426" s="556"/>
      <c r="L1426" s="562"/>
      <c r="M1426" s="562"/>
      <c r="N1426" s="562"/>
      <c r="O1426" s="562"/>
      <c r="P1426" s="562"/>
      <c r="Q1426" s="562"/>
      <c r="R1426" s="563"/>
      <c r="S1426" s="564"/>
      <c r="T1426" s="562"/>
      <c r="U1426" s="582"/>
      <c r="V1426" s="582"/>
      <c r="W1426" s="582"/>
      <c r="X1426" s="582"/>
      <c r="Y1426" s="582"/>
      <c r="Z1426" s="582"/>
      <c r="AA1426" s="582"/>
      <c r="AB1426" s="582"/>
      <c r="AC1426" s="582"/>
      <c r="AD1426" s="563"/>
      <c r="AE1426" s="582"/>
      <c r="AF1426" s="582"/>
      <c r="AG1426" s="562"/>
      <c r="AH1426" s="562"/>
      <c r="AI1426" s="562"/>
      <c r="AJ1426" s="562"/>
      <c r="AK1426" s="562"/>
      <c r="AL1426" s="562"/>
      <c r="AM1426" s="562"/>
      <c r="AN1426" s="562"/>
      <c r="AO1426" s="562"/>
      <c r="AP1426" s="563"/>
      <c r="AQ1426" s="567"/>
      <c r="AR1426" s="565"/>
      <c r="AS1426" s="565"/>
      <c r="AT1426" s="565"/>
      <c r="AU1426" s="565"/>
      <c r="AV1426" s="562"/>
      <c r="AW1426" s="562"/>
      <c r="AX1426" s="562"/>
      <c r="AY1426" s="562"/>
      <c r="AZ1426" s="562"/>
      <c r="BA1426" s="562"/>
      <c r="BB1426" s="563"/>
      <c r="BC1426" s="564"/>
      <c r="BD1426" s="556"/>
      <c r="BE1426" s="556"/>
      <c r="BF1426" s="556"/>
      <c r="BG1426" s="556"/>
      <c r="BH1426" s="556"/>
      <c r="BI1426" s="556"/>
      <c r="BJ1426" s="556"/>
      <c r="BK1426" s="556"/>
      <c r="BL1426" s="556"/>
      <c r="BM1426" s="556"/>
      <c r="BN1426" s="557"/>
      <c r="BO1426" s="555"/>
      <c r="BP1426" s="556"/>
      <c r="BQ1426" s="556"/>
      <c r="BR1426" s="556"/>
      <c r="BS1426" s="556"/>
      <c r="BT1426" s="556"/>
      <c r="BU1426" s="556"/>
      <c r="BV1426" s="556"/>
      <c r="BW1426" s="556"/>
      <c r="BX1426" s="556"/>
      <c r="BY1426" s="556"/>
      <c r="BZ1426" s="557"/>
      <c r="CA1426" s="555"/>
      <c r="CB1426" s="556"/>
      <c r="CC1426" s="556"/>
      <c r="CD1426" s="556"/>
      <c r="CE1426" s="556"/>
      <c r="CF1426" s="556"/>
      <c r="CG1426" s="556"/>
      <c r="CH1426" s="556"/>
      <c r="CI1426" s="556"/>
      <c r="CJ1426" s="556"/>
      <c r="CK1426" s="556"/>
      <c r="CL1426" s="557"/>
    </row>
    <row r="1427" spans="2:90" x14ac:dyDescent="0.3">
      <c r="B1427" s="589"/>
      <c r="C1427" s="562"/>
      <c r="D1427" s="556"/>
      <c r="E1427" s="556" t="s">
        <v>179</v>
      </c>
      <c r="F1427" s="561">
        <v>60000</v>
      </c>
      <c r="G1427" s="555"/>
      <c r="H1427" s="556"/>
      <c r="I1427" s="556"/>
      <c r="J1427" s="556"/>
      <c r="K1427" s="556"/>
      <c r="L1427" s="562"/>
      <c r="M1427" s="562"/>
      <c r="N1427" s="562"/>
      <c r="O1427" s="562"/>
      <c r="P1427" s="562"/>
      <c r="Q1427" s="562"/>
      <c r="R1427" s="563"/>
      <c r="S1427" s="564"/>
      <c r="T1427" s="562"/>
      <c r="U1427" s="582"/>
      <c r="V1427" s="582"/>
      <c r="W1427" s="582"/>
      <c r="X1427" s="582"/>
      <c r="Y1427" s="582"/>
      <c r="Z1427" s="582"/>
      <c r="AA1427" s="582"/>
      <c r="AB1427" s="582"/>
      <c r="AC1427" s="582"/>
      <c r="AD1427" s="563"/>
      <c r="AE1427" s="582"/>
      <c r="AF1427" s="582"/>
      <c r="AG1427" s="562"/>
      <c r="AH1427" s="562"/>
      <c r="AI1427" s="562"/>
      <c r="AJ1427" s="562"/>
      <c r="AK1427" s="562"/>
      <c r="AL1427" s="562"/>
      <c r="AM1427" s="562"/>
      <c r="AN1427" s="562"/>
      <c r="AO1427" s="562"/>
      <c r="AP1427" s="563"/>
      <c r="AQ1427" s="564"/>
      <c r="AR1427" s="562"/>
      <c r="AS1427" s="562"/>
      <c r="AT1427" s="562"/>
      <c r="AU1427" s="562"/>
      <c r="AV1427" s="565"/>
      <c r="AW1427" s="565"/>
      <c r="AX1427" s="565"/>
      <c r="AY1427" s="562"/>
      <c r="AZ1427" s="562"/>
      <c r="BA1427" s="562"/>
      <c r="BB1427" s="563"/>
      <c r="BC1427" s="564"/>
      <c r="BD1427" s="556"/>
      <c r="BE1427" s="556"/>
      <c r="BF1427" s="556"/>
      <c r="BG1427" s="556"/>
      <c r="BH1427" s="556"/>
      <c r="BI1427" s="556"/>
      <c r="BJ1427" s="556"/>
      <c r="BK1427" s="556"/>
      <c r="BL1427" s="556"/>
      <c r="BM1427" s="556"/>
      <c r="BN1427" s="557"/>
      <c r="BO1427" s="555"/>
      <c r="BP1427" s="556"/>
      <c r="BQ1427" s="556"/>
      <c r="BR1427" s="556"/>
      <c r="BS1427" s="556"/>
      <c r="BT1427" s="556"/>
      <c r="BU1427" s="556"/>
      <c r="BV1427" s="556"/>
      <c r="BW1427" s="556"/>
      <c r="BX1427" s="556"/>
      <c r="BY1427" s="556"/>
      <c r="BZ1427" s="557"/>
      <c r="CA1427" s="555"/>
      <c r="CB1427" s="556"/>
      <c r="CC1427" s="556"/>
      <c r="CD1427" s="556"/>
      <c r="CE1427" s="556"/>
      <c r="CF1427" s="556"/>
      <c r="CG1427" s="556"/>
      <c r="CH1427" s="556"/>
      <c r="CI1427" s="556"/>
      <c r="CJ1427" s="556"/>
      <c r="CK1427" s="556"/>
      <c r="CL1427" s="557"/>
    </row>
    <row r="1428" spans="2:90" x14ac:dyDescent="0.3">
      <c r="B1428" s="589"/>
      <c r="C1428" s="556"/>
      <c r="D1428" s="556"/>
      <c r="E1428" s="562" t="s">
        <v>170</v>
      </c>
      <c r="F1428" s="554"/>
      <c r="G1428" s="555"/>
      <c r="H1428" s="556"/>
      <c r="I1428" s="556"/>
      <c r="J1428" s="556"/>
      <c r="K1428" s="556"/>
      <c r="L1428" s="562"/>
      <c r="M1428" s="562"/>
      <c r="N1428" s="562"/>
      <c r="O1428" s="562"/>
      <c r="P1428" s="562"/>
      <c r="Q1428" s="562"/>
      <c r="R1428" s="563"/>
      <c r="S1428" s="564"/>
      <c r="T1428" s="562"/>
      <c r="U1428" s="582"/>
      <c r="V1428" s="582"/>
      <c r="W1428" s="582"/>
      <c r="X1428" s="582"/>
      <c r="Y1428" s="582"/>
      <c r="Z1428" s="582"/>
      <c r="AA1428" s="582"/>
      <c r="AB1428" s="582"/>
      <c r="AC1428" s="582"/>
      <c r="AD1428" s="563"/>
      <c r="AE1428" s="582"/>
      <c r="AF1428" s="582"/>
      <c r="AG1428" s="562"/>
      <c r="AH1428" s="562"/>
      <c r="AI1428" s="562"/>
      <c r="AJ1428" s="562"/>
      <c r="AK1428" s="562"/>
      <c r="AL1428" s="562"/>
      <c r="AM1428" s="562"/>
      <c r="AN1428" s="562"/>
      <c r="AO1428" s="562"/>
      <c r="AP1428" s="563"/>
      <c r="AQ1428" s="564"/>
      <c r="AR1428" s="562"/>
      <c r="AS1428" s="562"/>
      <c r="AT1428" s="562"/>
      <c r="AU1428" s="562"/>
      <c r="AV1428" s="562"/>
      <c r="AW1428" s="562"/>
      <c r="AX1428" s="562"/>
      <c r="AY1428" s="562"/>
      <c r="AZ1428" s="562"/>
      <c r="BA1428" s="562"/>
      <c r="BB1428" s="563"/>
      <c r="BC1428" s="564"/>
      <c r="BD1428" s="556"/>
      <c r="BE1428" s="556"/>
      <c r="BF1428" s="556"/>
      <c r="BG1428" s="556"/>
      <c r="BH1428" s="556"/>
      <c r="BI1428" s="556"/>
      <c r="BJ1428" s="556"/>
      <c r="BK1428" s="556"/>
      <c r="BL1428" s="556"/>
      <c r="BM1428" s="556"/>
      <c r="BN1428" s="557"/>
      <c r="BO1428" s="555"/>
      <c r="BP1428" s="556"/>
      <c r="BQ1428" s="556"/>
      <c r="BR1428" s="556"/>
      <c r="BS1428" s="556"/>
      <c r="BT1428" s="556"/>
      <c r="BU1428" s="556"/>
      <c r="BV1428" s="556"/>
      <c r="BW1428" s="556"/>
      <c r="BX1428" s="556"/>
      <c r="BY1428" s="556"/>
      <c r="BZ1428" s="557"/>
      <c r="CA1428" s="555"/>
      <c r="CB1428" s="556"/>
      <c r="CC1428" s="556"/>
      <c r="CD1428" s="556"/>
      <c r="CE1428" s="556"/>
      <c r="CF1428" s="556"/>
      <c r="CG1428" s="556"/>
      <c r="CH1428" s="556"/>
      <c r="CI1428" s="556"/>
      <c r="CJ1428" s="556"/>
      <c r="CK1428" s="556"/>
      <c r="CL1428" s="557"/>
    </row>
    <row r="1429" spans="2:90" x14ac:dyDescent="0.3">
      <c r="B1429" s="589"/>
      <c r="C1429" s="556"/>
      <c r="D1429" s="556"/>
      <c r="E1429" s="562" t="s">
        <v>180</v>
      </c>
      <c r="F1429" s="554">
        <v>60000</v>
      </c>
      <c r="G1429" s="555"/>
      <c r="H1429" s="556"/>
      <c r="I1429" s="556"/>
      <c r="J1429" s="556"/>
      <c r="K1429" s="556"/>
      <c r="L1429" s="562"/>
      <c r="M1429" s="562"/>
      <c r="N1429" s="562"/>
      <c r="O1429" s="562"/>
      <c r="P1429" s="562"/>
      <c r="Q1429" s="562"/>
      <c r="R1429" s="563"/>
      <c r="S1429" s="564"/>
      <c r="T1429" s="562"/>
      <c r="U1429" s="582"/>
      <c r="V1429" s="582"/>
      <c r="W1429" s="582"/>
      <c r="X1429" s="582"/>
      <c r="Y1429" s="582"/>
      <c r="Z1429" s="582"/>
      <c r="AA1429" s="582"/>
      <c r="AB1429" s="582"/>
      <c r="AC1429" s="582"/>
      <c r="AD1429" s="563"/>
      <c r="AE1429" s="582"/>
      <c r="AF1429" s="582"/>
      <c r="AG1429" s="562"/>
      <c r="AH1429" s="562"/>
      <c r="AI1429" s="562"/>
      <c r="AJ1429" s="562"/>
      <c r="AK1429" s="562"/>
      <c r="AL1429" s="562"/>
      <c r="AM1429" s="562"/>
      <c r="AN1429" s="562"/>
      <c r="AO1429" s="562"/>
      <c r="AP1429" s="563"/>
      <c r="AQ1429" s="564"/>
      <c r="AR1429" s="562"/>
      <c r="AS1429" s="562"/>
      <c r="AT1429" s="562"/>
      <c r="AU1429" s="562"/>
      <c r="AV1429" s="562"/>
      <c r="AW1429" s="562"/>
      <c r="AX1429" s="562"/>
      <c r="AY1429" s="562"/>
      <c r="AZ1429" s="565"/>
      <c r="BA1429" s="565"/>
      <c r="BB1429" s="566"/>
      <c r="BC1429" s="564"/>
      <c r="BD1429" s="556"/>
      <c r="BE1429" s="556"/>
      <c r="BF1429" s="556"/>
      <c r="BG1429" s="556"/>
      <c r="BH1429" s="556"/>
      <c r="BI1429" s="556"/>
      <c r="BJ1429" s="556"/>
      <c r="BK1429" s="556"/>
      <c r="BL1429" s="556"/>
      <c r="BM1429" s="556"/>
      <c r="BN1429" s="557"/>
      <c r="BO1429" s="555"/>
      <c r="BP1429" s="556"/>
      <c r="BQ1429" s="556"/>
      <c r="BR1429" s="556"/>
      <c r="BS1429" s="556"/>
      <c r="BT1429" s="556"/>
      <c r="BU1429" s="556"/>
      <c r="BV1429" s="556"/>
      <c r="BW1429" s="556"/>
      <c r="BX1429" s="556"/>
      <c r="BY1429" s="556"/>
      <c r="BZ1429" s="557"/>
      <c r="CA1429" s="555"/>
      <c r="CB1429" s="556"/>
      <c r="CC1429" s="556"/>
      <c r="CD1429" s="556"/>
      <c r="CE1429" s="556"/>
      <c r="CF1429" s="556"/>
      <c r="CG1429" s="556"/>
      <c r="CH1429" s="556"/>
      <c r="CI1429" s="556"/>
      <c r="CJ1429" s="556"/>
      <c r="CK1429" s="556"/>
      <c r="CL1429" s="557"/>
    </row>
    <row r="1430" spans="2:90" x14ac:dyDescent="0.3">
      <c r="B1430" s="589"/>
      <c r="C1430" s="556" t="s">
        <v>267</v>
      </c>
      <c r="D1430" s="556" t="s">
        <v>113</v>
      </c>
      <c r="E1430" s="556"/>
      <c r="F1430" s="554"/>
      <c r="G1430" s="555"/>
      <c r="H1430" s="556"/>
      <c r="I1430" s="556"/>
      <c r="J1430" s="556"/>
      <c r="K1430" s="556"/>
      <c r="L1430" s="562"/>
      <c r="M1430" s="562"/>
      <c r="N1430" s="562"/>
      <c r="O1430" s="562"/>
      <c r="P1430" s="562"/>
      <c r="Q1430" s="562"/>
      <c r="R1430" s="563"/>
      <c r="S1430" s="564"/>
      <c r="T1430" s="562"/>
      <c r="U1430" s="582"/>
      <c r="V1430" s="582"/>
      <c r="W1430" s="582"/>
      <c r="X1430" s="582"/>
      <c r="Y1430" s="582"/>
      <c r="Z1430" s="582"/>
      <c r="AA1430" s="582"/>
      <c r="AB1430" s="582"/>
      <c r="AC1430" s="582"/>
      <c r="AD1430" s="563"/>
      <c r="AE1430" s="582"/>
      <c r="AF1430" s="582"/>
      <c r="AG1430" s="562"/>
      <c r="AH1430" s="562"/>
      <c r="AI1430" s="562"/>
      <c r="AJ1430" s="562"/>
      <c r="AK1430" s="562"/>
      <c r="AL1430" s="562"/>
      <c r="AM1430" s="562"/>
      <c r="AN1430" s="562"/>
      <c r="AO1430" s="562"/>
      <c r="AP1430" s="563"/>
      <c r="AQ1430" s="564"/>
      <c r="AR1430" s="562"/>
      <c r="AS1430" s="562"/>
      <c r="AT1430" s="562"/>
      <c r="AU1430" s="562"/>
      <c r="AV1430" s="562"/>
      <c r="AW1430" s="562"/>
      <c r="AX1430" s="562"/>
      <c r="AY1430" s="562"/>
      <c r="AZ1430" s="562"/>
      <c r="BA1430" s="562"/>
      <c r="BB1430" s="563"/>
      <c r="BC1430" s="564"/>
      <c r="BD1430" s="556"/>
      <c r="BE1430" s="556"/>
      <c r="BF1430" s="556"/>
      <c r="BG1430" s="556"/>
      <c r="BH1430" s="556"/>
      <c r="BI1430" s="556"/>
      <c r="BJ1430" s="556"/>
      <c r="BK1430" s="556"/>
      <c r="BL1430" s="556"/>
      <c r="BM1430" s="556"/>
      <c r="BN1430" s="557"/>
      <c r="BO1430" s="555"/>
      <c r="BP1430" s="556"/>
      <c r="BQ1430" s="556"/>
      <c r="BR1430" s="556"/>
      <c r="BS1430" s="556"/>
      <c r="BT1430" s="556"/>
      <c r="BU1430" s="556"/>
      <c r="BV1430" s="556"/>
      <c r="BW1430" s="556"/>
      <c r="BX1430" s="556"/>
      <c r="BY1430" s="556"/>
      <c r="BZ1430" s="557"/>
      <c r="CA1430" s="555"/>
      <c r="CB1430" s="556"/>
      <c r="CC1430" s="556"/>
      <c r="CD1430" s="556"/>
      <c r="CE1430" s="556"/>
      <c r="CF1430" s="556"/>
      <c r="CG1430" s="556"/>
      <c r="CH1430" s="556"/>
      <c r="CI1430" s="556"/>
      <c r="CJ1430" s="556"/>
      <c r="CK1430" s="556"/>
      <c r="CL1430" s="557"/>
    </row>
    <row r="1431" spans="2:90" x14ac:dyDescent="0.3">
      <c r="B1431" s="589"/>
      <c r="C1431" s="556" t="s">
        <v>616</v>
      </c>
      <c r="D1431" s="556"/>
      <c r="E1431" s="562" t="s">
        <v>486</v>
      </c>
      <c r="F1431" s="554">
        <v>3500000</v>
      </c>
      <c r="G1431" s="555"/>
      <c r="H1431" s="556"/>
      <c r="I1431" s="556"/>
      <c r="J1431" s="556"/>
      <c r="K1431" s="556"/>
      <c r="L1431" s="562"/>
      <c r="M1431" s="562"/>
      <c r="N1431" s="562"/>
      <c r="O1431" s="562"/>
      <c r="P1431" s="562"/>
      <c r="Q1431" s="562"/>
      <c r="R1431" s="563"/>
      <c r="S1431" s="564"/>
      <c r="T1431" s="562"/>
      <c r="U1431" s="551"/>
      <c r="V1431" s="551"/>
      <c r="W1431" s="551"/>
      <c r="X1431" s="551"/>
      <c r="Y1431" s="551"/>
      <c r="Z1431" s="582"/>
      <c r="AA1431" s="582"/>
      <c r="AB1431" s="582"/>
      <c r="AC1431" s="582"/>
      <c r="AD1431" s="563"/>
      <c r="AE1431" s="582"/>
      <c r="AF1431" s="582"/>
      <c r="AG1431" s="562"/>
      <c r="AH1431" s="562"/>
      <c r="AI1431" s="562"/>
      <c r="AJ1431" s="562"/>
      <c r="AK1431" s="562"/>
      <c r="AL1431" s="562"/>
      <c r="AM1431" s="562"/>
      <c r="AN1431" s="562"/>
      <c r="AO1431" s="562"/>
      <c r="AP1431" s="563"/>
      <c r="AQ1431" s="564"/>
      <c r="AR1431" s="562"/>
      <c r="AS1431" s="562"/>
      <c r="AT1431" s="562"/>
      <c r="AU1431" s="562"/>
      <c r="AV1431" s="562"/>
      <c r="AW1431" s="562"/>
      <c r="AX1431" s="562"/>
      <c r="AY1431" s="562"/>
      <c r="AZ1431" s="562"/>
      <c r="BA1431" s="562"/>
      <c r="BB1431" s="563"/>
      <c r="BC1431" s="564"/>
      <c r="BD1431" s="556"/>
      <c r="BE1431" s="556"/>
      <c r="BF1431" s="556"/>
      <c r="BG1431" s="556"/>
      <c r="BH1431" s="556"/>
      <c r="BI1431" s="568"/>
      <c r="BJ1431" s="568"/>
      <c r="BK1431" s="568"/>
      <c r="BL1431" s="556"/>
      <c r="BM1431" s="556"/>
      <c r="BN1431" s="557"/>
      <c r="BO1431" s="555"/>
      <c r="BP1431" s="556"/>
      <c r="BQ1431" s="556"/>
      <c r="BR1431" s="556"/>
      <c r="BS1431" s="556"/>
      <c r="BT1431" s="556"/>
      <c r="BU1431" s="556"/>
      <c r="BV1431" s="556"/>
      <c r="BW1431" s="556"/>
      <c r="BX1431" s="556"/>
      <c r="BY1431" s="556"/>
      <c r="BZ1431" s="557"/>
      <c r="CA1431" s="555"/>
      <c r="CB1431" s="556"/>
      <c r="CC1431" s="556"/>
      <c r="CD1431" s="556"/>
      <c r="CE1431" s="556"/>
      <c r="CF1431" s="556"/>
      <c r="CG1431" s="556"/>
      <c r="CH1431" s="556"/>
      <c r="CI1431" s="556"/>
      <c r="CJ1431" s="556"/>
      <c r="CK1431" s="556"/>
      <c r="CL1431" s="557"/>
    </row>
    <row r="1432" spans="2:90" x14ac:dyDescent="0.3">
      <c r="B1432" s="589"/>
      <c r="C1432" s="562">
        <v>353151152</v>
      </c>
      <c r="D1432" s="556"/>
      <c r="E1432" s="562"/>
      <c r="F1432" s="554"/>
      <c r="G1432" s="555"/>
      <c r="H1432" s="556"/>
      <c r="I1432" s="556"/>
      <c r="J1432" s="556"/>
      <c r="K1432" s="556"/>
      <c r="L1432" s="562"/>
      <c r="M1432" s="562"/>
      <c r="N1432" s="562"/>
      <c r="O1432" s="562"/>
      <c r="P1432" s="562"/>
      <c r="Q1432" s="562"/>
      <c r="R1432" s="563"/>
      <c r="S1432" s="564"/>
      <c r="T1432" s="562"/>
      <c r="U1432" s="562"/>
      <c r="V1432" s="562"/>
      <c r="W1432" s="562"/>
      <c r="X1432" s="562"/>
      <c r="Y1432" s="562"/>
      <c r="Z1432" s="562"/>
      <c r="AA1432" s="562"/>
      <c r="AB1432" s="562"/>
      <c r="AC1432" s="562"/>
      <c r="AD1432" s="563"/>
      <c r="AE1432" s="564"/>
      <c r="AF1432" s="562"/>
      <c r="AG1432" s="562"/>
      <c r="AH1432" s="562"/>
      <c r="AI1432" s="562"/>
      <c r="AJ1432" s="562"/>
      <c r="AK1432" s="562"/>
      <c r="AL1432" s="562"/>
      <c r="AM1432" s="562"/>
      <c r="AN1432" s="562"/>
      <c r="AO1432" s="562"/>
      <c r="AP1432" s="563"/>
      <c r="AQ1432" s="564"/>
      <c r="AR1432" s="562"/>
      <c r="AS1432" s="562"/>
      <c r="AT1432" s="562"/>
      <c r="AU1432" s="562"/>
      <c r="AV1432" s="562"/>
      <c r="AW1432" s="562"/>
      <c r="AX1432" s="562"/>
      <c r="AY1432" s="562"/>
      <c r="AZ1432" s="562"/>
      <c r="BA1432" s="562"/>
      <c r="BB1432" s="563"/>
      <c r="BC1432" s="564"/>
      <c r="BD1432" s="556"/>
      <c r="BE1432" s="556"/>
      <c r="BF1432" s="556"/>
      <c r="BG1432" s="556"/>
      <c r="BH1432" s="556"/>
      <c r="BI1432" s="556"/>
      <c r="BJ1432" s="556"/>
      <c r="BK1432" s="556"/>
      <c r="BL1432" s="556"/>
      <c r="BM1432" s="556"/>
      <c r="BN1432" s="557"/>
      <c r="BO1432" s="555"/>
      <c r="BP1432" s="556"/>
      <c r="BQ1432" s="556"/>
      <c r="BR1432" s="556"/>
      <c r="BS1432" s="556"/>
      <c r="BT1432" s="556"/>
      <c r="BU1432" s="556"/>
      <c r="BV1432" s="556"/>
      <c r="BW1432" s="556"/>
      <c r="BX1432" s="556"/>
      <c r="BY1432" s="556"/>
      <c r="BZ1432" s="557"/>
      <c r="CA1432" s="555"/>
      <c r="CB1432" s="556"/>
      <c r="CC1432" s="556"/>
      <c r="CD1432" s="556"/>
      <c r="CE1432" s="556"/>
      <c r="CF1432" s="556"/>
      <c r="CG1432" s="556"/>
      <c r="CH1432" s="556"/>
      <c r="CI1432" s="556"/>
      <c r="CJ1432" s="556"/>
      <c r="CK1432" s="556"/>
      <c r="CL1432" s="557"/>
    </row>
    <row r="1433" spans="2:90" x14ac:dyDescent="0.3">
      <c r="B1433" s="589"/>
      <c r="C1433" s="587" t="s">
        <v>621</v>
      </c>
      <c r="D1433" s="556"/>
      <c r="E1433" s="562"/>
      <c r="F1433" s="554"/>
      <c r="G1433" s="555"/>
      <c r="H1433" s="556"/>
      <c r="I1433" s="556"/>
      <c r="J1433" s="556"/>
      <c r="K1433" s="556"/>
      <c r="L1433" s="562"/>
      <c r="M1433" s="562"/>
      <c r="N1433" s="562"/>
      <c r="O1433" s="562"/>
      <c r="P1433" s="562"/>
      <c r="Q1433" s="562"/>
      <c r="R1433" s="563"/>
      <c r="S1433" s="564"/>
      <c r="T1433" s="562"/>
      <c r="U1433" s="562"/>
      <c r="V1433" s="562"/>
      <c r="W1433" s="562"/>
      <c r="X1433" s="562"/>
      <c r="Y1433" s="562"/>
      <c r="Z1433" s="562"/>
      <c r="AA1433" s="562"/>
      <c r="AB1433" s="562"/>
      <c r="AC1433" s="562"/>
      <c r="AD1433" s="563"/>
      <c r="AE1433" s="564"/>
      <c r="AF1433" s="562"/>
      <c r="AG1433" s="562"/>
      <c r="AH1433" s="562"/>
      <c r="AI1433" s="562"/>
      <c r="AJ1433" s="562"/>
      <c r="AK1433" s="562"/>
      <c r="AL1433" s="562"/>
      <c r="AM1433" s="562"/>
      <c r="AN1433" s="562"/>
      <c r="AO1433" s="562"/>
      <c r="AP1433" s="563"/>
      <c r="AQ1433" s="564"/>
      <c r="AR1433" s="562"/>
      <c r="AS1433" s="562"/>
      <c r="AT1433" s="562"/>
      <c r="AU1433" s="562"/>
      <c r="AV1433" s="562"/>
      <c r="AW1433" s="562"/>
      <c r="AX1433" s="562"/>
      <c r="AY1433" s="562"/>
      <c r="AZ1433" s="562"/>
      <c r="BA1433" s="562"/>
      <c r="BB1433" s="563"/>
      <c r="BC1433" s="564"/>
      <c r="BD1433" s="556"/>
      <c r="BE1433" s="556"/>
      <c r="BF1433" s="556"/>
      <c r="BG1433" s="556"/>
      <c r="BH1433" s="556"/>
      <c r="BI1433" s="556"/>
      <c r="BJ1433" s="556"/>
      <c r="BK1433" s="556"/>
      <c r="BL1433" s="556"/>
      <c r="BM1433" s="556"/>
      <c r="BN1433" s="557"/>
      <c r="BO1433" s="555"/>
      <c r="BP1433" s="556"/>
      <c r="BQ1433" s="556"/>
      <c r="BR1433" s="556"/>
      <c r="BS1433" s="556"/>
      <c r="BT1433" s="556"/>
      <c r="BU1433" s="556"/>
      <c r="BV1433" s="556"/>
      <c r="BW1433" s="556"/>
      <c r="BX1433" s="556"/>
      <c r="BY1433" s="556"/>
      <c r="BZ1433" s="557"/>
      <c r="CA1433" s="555"/>
      <c r="CB1433" s="556"/>
      <c r="CC1433" s="556"/>
      <c r="CD1433" s="556"/>
      <c r="CE1433" s="556"/>
      <c r="CF1433" s="556"/>
      <c r="CG1433" s="556"/>
      <c r="CH1433" s="556"/>
      <c r="CI1433" s="556"/>
      <c r="CJ1433" s="556"/>
      <c r="CK1433" s="556"/>
      <c r="CL1433" s="557"/>
    </row>
    <row r="1434" spans="2:90" ht="15" thickBot="1" x14ac:dyDescent="0.35">
      <c r="B1434" s="590"/>
      <c r="C1434" s="571"/>
      <c r="D1434" s="571"/>
      <c r="E1434" s="579" t="s">
        <v>160</v>
      </c>
      <c r="F1434" s="580">
        <v>3770000</v>
      </c>
      <c r="G1434" s="570"/>
      <c r="H1434" s="571"/>
      <c r="I1434" s="571"/>
      <c r="J1434" s="571"/>
      <c r="K1434" s="571"/>
      <c r="L1434" s="574"/>
      <c r="M1434" s="574"/>
      <c r="N1434" s="574"/>
      <c r="O1434" s="574"/>
      <c r="P1434" s="574"/>
      <c r="Q1434" s="574"/>
      <c r="R1434" s="575"/>
      <c r="S1434" s="576"/>
      <c r="T1434" s="574"/>
      <c r="U1434" s="574"/>
      <c r="V1434" s="574"/>
      <c r="W1434" s="574"/>
      <c r="X1434" s="574"/>
      <c r="Y1434" s="574"/>
      <c r="Z1434" s="574"/>
      <c r="AA1434" s="574"/>
      <c r="AB1434" s="574"/>
      <c r="AC1434" s="574"/>
      <c r="AD1434" s="575"/>
      <c r="AE1434" s="576"/>
      <c r="AF1434" s="574"/>
      <c r="AG1434" s="574"/>
      <c r="AH1434" s="574"/>
      <c r="AI1434" s="574"/>
      <c r="AJ1434" s="574"/>
      <c r="AK1434" s="574"/>
      <c r="AL1434" s="574"/>
      <c r="AM1434" s="574"/>
      <c r="AN1434" s="574"/>
      <c r="AO1434" s="574"/>
      <c r="AP1434" s="575"/>
      <c r="AQ1434" s="576"/>
      <c r="AR1434" s="574"/>
      <c r="AS1434" s="574"/>
      <c r="AT1434" s="574"/>
      <c r="AU1434" s="574"/>
      <c r="AV1434" s="574"/>
      <c r="AW1434" s="574"/>
      <c r="AX1434" s="574"/>
      <c r="AY1434" s="574"/>
      <c r="AZ1434" s="574"/>
      <c r="BA1434" s="574"/>
      <c r="BB1434" s="575"/>
      <c r="BC1434" s="576"/>
      <c r="BD1434" s="571"/>
      <c r="BE1434" s="571"/>
      <c r="BF1434" s="571"/>
      <c r="BG1434" s="571"/>
      <c r="BH1434" s="571"/>
      <c r="BI1434" s="571"/>
      <c r="BJ1434" s="571"/>
      <c r="BK1434" s="571"/>
      <c r="BL1434" s="571"/>
      <c r="BM1434" s="571"/>
      <c r="BN1434" s="577"/>
      <c r="BO1434" s="570"/>
      <c r="BP1434" s="571"/>
      <c r="BQ1434" s="571"/>
      <c r="BR1434" s="571"/>
      <c r="BS1434" s="571"/>
      <c r="BT1434" s="571"/>
      <c r="BU1434" s="571"/>
      <c r="BV1434" s="571"/>
      <c r="BW1434" s="571"/>
      <c r="BX1434" s="571"/>
      <c r="BY1434" s="571"/>
      <c r="BZ1434" s="577"/>
      <c r="CA1434" s="570"/>
      <c r="CB1434" s="571"/>
      <c r="CC1434" s="571"/>
      <c r="CD1434" s="571"/>
      <c r="CE1434" s="571"/>
      <c r="CF1434" s="571"/>
      <c r="CG1434" s="571"/>
      <c r="CH1434" s="571"/>
      <c r="CI1434" s="571"/>
      <c r="CJ1434" s="571"/>
      <c r="CK1434" s="571"/>
      <c r="CL1434" s="577"/>
    </row>
    <row r="1435" spans="2:90" x14ac:dyDescent="0.3">
      <c r="B1435" s="588"/>
      <c r="C1435" s="558" t="s">
        <v>635</v>
      </c>
      <c r="D1435" s="558" t="s">
        <v>112</v>
      </c>
      <c r="E1435" s="558"/>
      <c r="F1435" s="553"/>
      <c r="G1435" s="559"/>
      <c r="H1435" s="558"/>
      <c r="I1435" s="558"/>
      <c r="J1435" s="558"/>
      <c r="K1435" s="558"/>
      <c r="L1435" s="558"/>
      <c r="M1435" s="558"/>
      <c r="N1435" s="558"/>
      <c r="O1435" s="558"/>
      <c r="P1435" s="558"/>
      <c r="Q1435" s="558"/>
      <c r="R1435" s="560"/>
      <c r="S1435" s="559"/>
      <c r="T1435" s="558"/>
      <c r="U1435" s="558"/>
      <c r="V1435" s="558"/>
      <c r="W1435" s="558"/>
      <c r="X1435" s="558"/>
      <c r="Y1435" s="558"/>
      <c r="Z1435" s="558"/>
      <c r="AA1435" s="558"/>
      <c r="AB1435" s="558"/>
      <c r="AC1435" s="558"/>
      <c r="AD1435" s="560"/>
      <c r="AE1435" s="559"/>
      <c r="AF1435" s="558"/>
      <c r="AG1435" s="558"/>
      <c r="AH1435" s="558"/>
      <c r="AI1435" s="558"/>
      <c r="AJ1435" s="558"/>
      <c r="AK1435" s="558"/>
      <c r="AL1435" s="558"/>
      <c r="AM1435" s="558"/>
      <c r="AN1435" s="584"/>
      <c r="AO1435" s="584"/>
      <c r="AP1435" s="585"/>
      <c r="AQ1435" s="586"/>
      <c r="AR1435" s="584"/>
      <c r="AS1435" s="584"/>
      <c r="AT1435" s="584"/>
      <c r="AU1435" s="584"/>
      <c r="AV1435" s="584"/>
      <c r="AW1435" s="558"/>
      <c r="AX1435" s="558"/>
      <c r="AY1435" s="558"/>
      <c r="AZ1435" s="558"/>
      <c r="BA1435" s="558"/>
      <c r="BB1435" s="560"/>
      <c r="BC1435" s="559"/>
      <c r="BD1435" s="558"/>
      <c r="BE1435" s="558"/>
      <c r="BF1435" s="558"/>
      <c r="BG1435" s="558"/>
      <c r="BH1435" s="558"/>
      <c r="BI1435" s="558"/>
      <c r="BJ1435" s="558"/>
      <c r="BK1435" s="558"/>
      <c r="BL1435" s="558"/>
      <c r="BM1435" s="558"/>
      <c r="BN1435" s="560"/>
      <c r="BO1435" s="559"/>
      <c r="BP1435" s="558"/>
      <c r="BQ1435" s="558"/>
      <c r="BR1435" s="558"/>
      <c r="BS1435" s="558"/>
      <c r="BT1435" s="558"/>
      <c r="BU1435" s="558"/>
      <c r="BV1435" s="558"/>
      <c r="BW1435" s="558"/>
      <c r="BX1435" s="558"/>
      <c r="BY1435" s="558"/>
      <c r="BZ1435" s="560"/>
      <c r="CA1435" s="559"/>
      <c r="CB1435" s="558"/>
      <c r="CC1435" s="558"/>
      <c r="CD1435" s="558"/>
      <c r="CE1435" s="558"/>
      <c r="CF1435" s="558"/>
      <c r="CG1435" s="558"/>
      <c r="CH1435" s="558"/>
      <c r="CI1435" s="558"/>
      <c r="CJ1435" s="558"/>
      <c r="CK1435" s="558"/>
      <c r="CL1435" s="560"/>
    </row>
    <row r="1436" spans="2:90" x14ac:dyDescent="0.3">
      <c r="B1436" s="589"/>
      <c r="C1436" s="581" t="s">
        <v>637</v>
      </c>
      <c r="D1436" s="556"/>
      <c r="E1436" s="556" t="s">
        <v>484</v>
      </c>
      <c r="F1436" s="561">
        <v>150000</v>
      </c>
      <c r="G1436" s="555"/>
      <c r="H1436" s="556"/>
      <c r="I1436" s="556"/>
      <c r="J1436" s="556"/>
      <c r="K1436" s="556"/>
      <c r="L1436" s="562"/>
      <c r="M1436" s="562"/>
      <c r="N1436" s="562"/>
      <c r="O1436" s="562"/>
      <c r="P1436" s="562"/>
      <c r="Q1436" s="562"/>
      <c r="R1436" s="563"/>
      <c r="S1436" s="564"/>
      <c r="T1436" s="562"/>
      <c r="U1436" s="582"/>
      <c r="V1436" s="582"/>
      <c r="W1436" s="582"/>
      <c r="X1436" s="582"/>
      <c r="Y1436" s="582"/>
      <c r="Z1436" s="582"/>
      <c r="AA1436" s="582"/>
      <c r="AB1436" s="582"/>
      <c r="AC1436" s="582"/>
      <c r="AD1436" s="563"/>
      <c r="AE1436" s="582"/>
      <c r="AF1436" s="582"/>
      <c r="AG1436" s="562"/>
      <c r="AH1436" s="562"/>
      <c r="AI1436" s="562"/>
      <c r="AJ1436" s="562"/>
      <c r="AK1436" s="562"/>
      <c r="AL1436" s="562"/>
      <c r="AM1436" s="562"/>
      <c r="AN1436" s="562"/>
      <c r="AO1436" s="562"/>
      <c r="AP1436" s="563"/>
      <c r="AQ1436" s="567"/>
      <c r="AR1436" s="565"/>
      <c r="AS1436" s="565"/>
      <c r="AT1436" s="565"/>
      <c r="AU1436" s="565"/>
      <c r="AV1436" s="562"/>
      <c r="AW1436" s="562"/>
      <c r="AX1436" s="562"/>
      <c r="AY1436" s="562"/>
      <c r="AZ1436" s="562"/>
      <c r="BA1436" s="562"/>
      <c r="BB1436" s="563"/>
      <c r="BC1436" s="564"/>
      <c r="BD1436" s="556"/>
      <c r="BE1436" s="556"/>
      <c r="BF1436" s="556"/>
      <c r="BG1436" s="556"/>
      <c r="BH1436" s="556"/>
      <c r="BI1436" s="556"/>
      <c r="BJ1436" s="556"/>
      <c r="BK1436" s="556"/>
      <c r="BL1436" s="556"/>
      <c r="BM1436" s="556"/>
      <c r="BN1436" s="557"/>
      <c r="BO1436" s="555"/>
      <c r="BP1436" s="556"/>
      <c r="BQ1436" s="556"/>
      <c r="BR1436" s="556"/>
      <c r="BS1436" s="556"/>
      <c r="BT1436" s="556"/>
      <c r="BU1436" s="556"/>
      <c r="BV1436" s="556"/>
      <c r="BW1436" s="556"/>
      <c r="BX1436" s="556"/>
      <c r="BY1436" s="556"/>
      <c r="BZ1436" s="557"/>
      <c r="CA1436" s="555"/>
      <c r="CB1436" s="556"/>
      <c r="CC1436" s="556"/>
      <c r="CD1436" s="556"/>
      <c r="CE1436" s="556"/>
      <c r="CF1436" s="556"/>
      <c r="CG1436" s="556"/>
      <c r="CH1436" s="556"/>
      <c r="CI1436" s="556"/>
      <c r="CJ1436" s="556"/>
      <c r="CK1436" s="556"/>
      <c r="CL1436" s="557"/>
    </row>
    <row r="1437" spans="2:90" x14ac:dyDescent="0.3">
      <c r="B1437" s="589"/>
      <c r="C1437" s="562"/>
      <c r="D1437" s="556"/>
      <c r="E1437" s="556" t="s">
        <v>179</v>
      </c>
      <c r="F1437" s="561">
        <v>60000</v>
      </c>
      <c r="G1437" s="555"/>
      <c r="H1437" s="556"/>
      <c r="I1437" s="556"/>
      <c r="J1437" s="556"/>
      <c r="K1437" s="556"/>
      <c r="L1437" s="562"/>
      <c r="M1437" s="562"/>
      <c r="N1437" s="562"/>
      <c r="O1437" s="562"/>
      <c r="P1437" s="562"/>
      <c r="Q1437" s="562"/>
      <c r="R1437" s="563"/>
      <c r="S1437" s="564"/>
      <c r="T1437" s="562"/>
      <c r="U1437" s="582"/>
      <c r="V1437" s="582"/>
      <c r="W1437" s="582"/>
      <c r="X1437" s="582"/>
      <c r="Y1437" s="582"/>
      <c r="Z1437" s="582"/>
      <c r="AA1437" s="582"/>
      <c r="AB1437" s="582"/>
      <c r="AC1437" s="582"/>
      <c r="AD1437" s="563"/>
      <c r="AE1437" s="582"/>
      <c r="AF1437" s="582"/>
      <c r="AG1437" s="562"/>
      <c r="AH1437" s="562"/>
      <c r="AI1437" s="562"/>
      <c r="AJ1437" s="562"/>
      <c r="AK1437" s="562"/>
      <c r="AL1437" s="562"/>
      <c r="AM1437" s="562"/>
      <c r="AN1437" s="562"/>
      <c r="AO1437" s="562"/>
      <c r="AP1437" s="563"/>
      <c r="AQ1437" s="564"/>
      <c r="AR1437" s="562"/>
      <c r="AS1437" s="562"/>
      <c r="AT1437" s="562"/>
      <c r="AU1437" s="562"/>
      <c r="AV1437" s="565"/>
      <c r="AW1437" s="565"/>
      <c r="AX1437" s="565"/>
      <c r="AY1437" s="562"/>
      <c r="AZ1437" s="562"/>
      <c r="BA1437" s="562"/>
      <c r="BB1437" s="563"/>
      <c r="BC1437" s="564"/>
      <c r="BD1437" s="556"/>
      <c r="BE1437" s="556"/>
      <c r="BF1437" s="556"/>
      <c r="BG1437" s="556"/>
      <c r="BH1437" s="556"/>
      <c r="BI1437" s="556"/>
      <c r="BJ1437" s="556"/>
      <c r="BK1437" s="556"/>
      <c r="BL1437" s="556"/>
      <c r="BM1437" s="556"/>
      <c r="BN1437" s="557"/>
      <c r="BO1437" s="555"/>
      <c r="BP1437" s="556"/>
      <c r="BQ1437" s="556"/>
      <c r="BR1437" s="556"/>
      <c r="BS1437" s="556"/>
      <c r="BT1437" s="556"/>
      <c r="BU1437" s="556"/>
      <c r="BV1437" s="556"/>
      <c r="BW1437" s="556"/>
      <c r="BX1437" s="556"/>
      <c r="BY1437" s="556"/>
      <c r="BZ1437" s="557"/>
      <c r="CA1437" s="555"/>
      <c r="CB1437" s="556"/>
      <c r="CC1437" s="556"/>
      <c r="CD1437" s="556"/>
      <c r="CE1437" s="556"/>
      <c r="CF1437" s="556"/>
      <c r="CG1437" s="556"/>
      <c r="CH1437" s="556"/>
      <c r="CI1437" s="556"/>
      <c r="CJ1437" s="556"/>
      <c r="CK1437" s="556"/>
      <c r="CL1437" s="557"/>
    </row>
    <row r="1438" spans="2:90" x14ac:dyDescent="0.3">
      <c r="B1438" s="589"/>
      <c r="C1438" s="556"/>
      <c r="D1438" s="556"/>
      <c r="E1438" s="562" t="s">
        <v>170</v>
      </c>
      <c r="F1438" s="554"/>
      <c r="G1438" s="555"/>
      <c r="H1438" s="556"/>
      <c r="I1438" s="556"/>
      <c r="J1438" s="556"/>
      <c r="K1438" s="556"/>
      <c r="L1438" s="562"/>
      <c r="M1438" s="562"/>
      <c r="N1438" s="562"/>
      <c r="O1438" s="562"/>
      <c r="P1438" s="562"/>
      <c r="Q1438" s="562"/>
      <c r="R1438" s="563"/>
      <c r="S1438" s="564"/>
      <c r="T1438" s="562"/>
      <c r="U1438" s="582"/>
      <c r="V1438" s="582"/>
      <c r="W1438" s="582"/>
      <c r="X1438" s="582"/>
      <c r="Y1438" s="582"/>
      <c r="Z1438" s="582"/>
      <c r="AA1438" s="582"/>
      <c r="AB1438" s="582"/>
      <c r="AC1438" s="582"/>
      <c r="AD1438" s="563"/>
      <c r="AE1438" s="582"/>
      <c r="AF1438" s="582"/>
      <c r="AG1438" s="562"/>
      <c r="AH1438" s="562"/>
      <c r="AI1438" s="562"/>
      <c r="AJ1438" s="562"/>
      <c r="AK1438" s="562"/>
      <c r="AL1438" s="562"/>
      <c r="AM1438" s="562"/>
      <c r="AN1438" s="562"/>
      <c r="AO1438" s="562"/>
      <c r="AP1438" s="563"/>
      <c r="AQ1438" s="564"/>
      <c r="AR1438" s="562"/>
      <c r="AS1438" s="562"/>
      <c r="AT1438" s="562"/>
      <c r="AU1438" s="562"/>
      <c r="AV1438" s="562"/>
      <c r="AW1438" s="562"/>
      <c r="AX1438" s="562"/>
      <c r="AY1438" s="562"/>
      <c r="AZ1438" s="562"/>
      <c r="BA1438" s="562"/>
      <c r="BB1438" s="563"/>
      <c r="BC1438" s="564"/>
      <c r="BD1438" s="556"/>
      <c r="BE1438" s="556"/>
      <c r="BF1438" s="556"/>
      <c r="BG1438" s="556"/>
      <c r="BH1438" s="556"/>
      <c r="BI1438" s="556"/>
      <c r="BJ1438" s="556"/>
      <c r="BK1438" s="556"/>
      <c r="BL1438" s="556"/>
      <c r="BM1438" s="556"/>
      <c r="BN1438" s="557"/>
      <c r="BO1438" s="555"/>
      <c r="BP1438" s="556"/>
      <c r="BQ1438" s="556"/>
      <c r="BR1438" s="556"/>
      <c r="BS1438" s="556"/>
      <c r="BT1438" s="556"/>
      <c r="BU1438" s="556"/>
      <c r="BV1438" s="556"/>
      <c r="BW1438" s="556"/>
      <c r="BX1438" s="556"/>
      <c r="BY1438" s="556"/>
      <c r="BZ1438" s="557"/>
      <c r="CA1438" s="555"/>
      <c r="CB1438" s="556"/>
      <c r="CC1438" s="556"/>
      <c r="CD1438" s="556"/>
      <c r="CE1438" s="556"/>
      <c r="CF1438" s="556"/>
      <c r="CG1438" s="556"/>
      <c r="CH1438" s="556"/>
      <c r="CI1438" s="556"/>
      <c r="CJ1438" s="556"/>
      <c r="CK1438" s="556"/>
      <c r="CL1438" s="557"/>
    </row>
    <row r="1439" spans="2:90" x14ac:dyDescent="0.3">
      <c r="B1439" s="589"/>
      <c r="C1439" s="556"/>
      <c r="D1439" s="556"/>
      <c r="E1439" s="562" t="s">
        <v>180</v>
      </c>
      <c r="F1439" s="554">
        <v>60000</v>
      </c>
      <c r="G1439" s="555"/>
      <c r="H1439" s="556"/>
      <c r="I1439" s="556"/>
      <c r="J1439" s="556"/>
      <c r="K1439" s="556"/>
      <c r="L1439" s="562"/>
      <c r="M1439" s="562"/>
      <c r="N1439" s="562"/>
      <c r="O1439" s="562"/>
      <c r="P1439" s="562"/>
      <c r="Q1439" s="562"/>
      <c r="R1439" s="563"/>
      <c r="S1439" s="564"/>
      <c r="T1439" s="562"/>
      <c r="U1439" s="582"/>
      <c r="V1439" s="582"/>
      <c r="W1439" s="582"/>
      <c r="X1439" s="582"/>
      <c r="Y1439" s="582"/>
      <c r="Z1439" s="582"/>
      <c r="AA1439" s="582"/>
      <c r="AB1439" s="582"/>
      <c r="AC1439" s="582"/>
      <c r="AD1439" s="563"/>
      <c r="AE1439" s="582"/>
      <c r="AF1439" s="582"/>
      <c r="AG1439" s="562"/>
      <c r="AH1439" s="562"/>
      <c r="AI1439" s="562"/>
      <c r="AJ1439" s="562"/>
      <c r="AK1439" s="562"/>
      <c r="AL1439" s="562"/>
      <c r="AM1439" s="562"/>
      <c r="AN1439" s="562"/>
      <c r="AO1439" s="562"/>
      <c r="AP1439" s="563"/>
      <c r="AQ1439" s="564"/>
      <c r="AR1439" s="562"/>
      <c r="AS1439" s="562"/>
      <c r="AT1439" s="562"/>
      <c r="AU1439" s="562"/>
      <c r="AV1439" s="562"/>
      <c r="AW1439" s="562"/>
      <c r="AX1439" s="562"/>
      <c r="AY1439" s="562"/>
      <c r="AZ1439" s="565"/>
      <c r="BA1439" s="565"/>
      <c r="BB1439" s="566"/>
      <c r="BC1439" s="564"/>
      <c r="BD1439" s="556"/>
      <c r="BE1439" s="556"/>
      <c r="BF1439" s="556"/>
      <c r="BG1439" s="556"/>
      <c r="BH1439" s="556"/>
      <c r="BI1439" s="556"/>
      <c r="BJ1439" s="556"/>
      <c r="BK1439" s="556"/>
      <c r="BL1439" s="556"/>
      <c r="BM1439" s="556"/>
      <c r="BN1439" s="557"/>
      <c r="BO1439" s="555"/>
      <c r="BP1439" s="556"/>
      <c r="BQ1439" s="556"/>
      <c r="BR1439" s="556"/>
      <c r="BS1439" s="556"/>
      <c r="BT1439" s="556"/>
      <c r="BU1439" s="556"/>
      <c r="BV1439" s="556"/>
      <c r="BW1439" s="556"/>
      <c r="BX1439" s="556"/>
      <c r="BY1439" s="556"/>
      <c r="BZ1439" s="557"/>
      <c r="CA1439" s="555"/>
      <c r="CB1439" s="556"/>
      <c r="CC1439" s="556"/>
      <c r="CD1439" s="556"/>
      <c r="CE1439" s="556"/>
      <c r="CF1439" s="556"/>
      <c r="CG1439" s="556"/>
      <c r="CH1439" s="556"/>
      <c r="CI1439" s="556"/>
      <c r="CJ1439" s="556"/>
      <c r="CK1439" s="556"/>
      <c r="CL1439" s="557"/>
    </row>
    <row r="1440" spans="2:90" x14ac:dyDescent="0.3">
      <c r="B1440" s="589"/>
      <c r="C1440" s="556" t="s">
        <v>267</v>
      </c>
      <c r="D1440" s="556" t="s">
        <v>113</v>
      </c>
      <c r="E1440" s="556"/>
      <c r="F1440" s="554"/>
      <c r="G1440" s="555"/>
      <c r="H1440" s="556"/>
      <c r="I1440" s="556"/>
      <c r="J1440" s="556"/>
      <c r="K1440" s="556"/>
      <c r="L1440" s="562"/>
      <c r="M1440" s="562"/>
      <c r="N1440" s="562"/>
      <c r="O1440" s="562"/>
      <c r="P1440" s="562"/>
      <c r="Q1440" s="562"/>
      <c r="R1440" s="563"/>
      <c r="S1440" s="564"/>
      <c r="T1440" s="562"/>
      <c r="U1440" s="582"/>
      <c r="V1440" s="582"/>
      <c r="W1440" s="582"/>
      <c r="X1440" s="582"/>
      <c r="Y1440" s="582"/>
      <c r="Z1440" s="582"/>
      <c r="AA1440" s="582"/>
      <c r="AB1440" s="582"/>
      <c r="AC1440" s="582"/>
      <c r="AD1440" s="563"/>
      <c r="AE1440" s="582"/>
      <c r="AF1440" s="582"/>
      <c r="AG1440" s="562"/>
      <c r="AH1440" s="562"/>
      <c r="AI1440" s="562"/>
      <c r="AJ1440" s="562"/>
      <c r="AK1440" s="562"/>
      <c r="AL1440" s="562"/>
      <c r="AM1440" s="562"/>
      <c r="AN1440" s="562"/>
      <c r="AO1440" s="562"/>
      <c r="AP1440" s="563"/>
      <c r="AQ1440" s="564"/>
      <c r="AR1440" s="562"/>
      <c r="AS1440" s="562"/>
      <c r="AT1440" s="562"/>
      <c r="AU1440" s="562"/>
      <c r="AV1440" s="562"/>
      <c r="AW1440" s="562"/>
      <c r="AX1440" s="562"/>
      <c r="AY1440" s="562"/>
      <c r="AZ1440" s="562"/>
      <c r="BA1440" s="562"/>
      <c r="BB1440" s="563"/>
      <c r="BC1440" s="564"/>
      <c r="BD1440" s="556"/>
      <c r="BE1440" s="556"/>
      <c r="BF1440" s="556"/>
      <c r="BG1440" s="556"/>
      <c r="BH1440" s="556"/>
      <c r="BI1440" s="556"/>
      <c r="BJ1440" s="556"/>
      <c r="BK1440" s="556"/>
      <c r="BL1440" s="556"/>
      <c r="BM1440" s="556"/>
      <c r="BN1440" s="557"/>
      <c r="BO1440" s="555"/>
      <c r="BP1440" s="556"/>
      <c r="BQ1440" s="556"/>
      <c r="BR1440" s="556"/>
      <c r="BS1440" s="556"/>
      <c r="BT1440" s="556"/>
      <c r="BU1440" s="556"/>
      <c r="BV1440" s="556"/>
      <c r="BW1440" s="556"/>
      <c r="BX1440" s="556"/>
      <c r="BY1440" s="556"/>
      <c r="BZ1440" s="557"/>
      <c r="CA1440" s="555"/>
      <c r="CB1440" s="556"/>
      <c r="CC1440" s="556"/>
      <c r="CD1440" s="556"/>
      <c r="CE1440" s="556"/>
      <c r="CF1440" s="556"/>
      <c r="CG1440" s="556"/>
      <c r="CH1440" s="556"/>
      <c r="CI1440" s="556"/>
      <c r="CJ1440" s="556"/>
      <c r="CK1440" s="556"/>
      <c r="CL1440" s="557"/>
    </row>
    <row r="1441" spans="2:90" x14ac:dyDescent="0.3">
      <c r="B1441" s="589"/>
      <c r="C1441" s="556" t="s">
        <v>616</v>
      </c>
      <c r="D1441" s="556"/>
      <c r="E1441" s="562" t="s">
        <v>486</v>
      </c>
      <c r="F1441" s="554">
        <v>3800000</v>
      </c>
      <c r="G1441" s="555"/>
      <c r="H1441" s="556"/>
      <c r="I1441" s="556"/>
      <c r="J1441" s="556"/>
      <c r="K1441" s="556"/>
      <c r="L1441" s="562"/>
      <c r="M1441" s="562"/>
      <c r="N1441" s="562"/>
      <c r="O1441" s="562"/>
      <c r="P1441" s="562"/>
      <c r="Q1441" s="562"/>
      <c r="R1441" s="563"/>
      <c r="S1441" s="564"/>
      <c r="T1441" s="562"/>
      <c r="U1441" s="551"/>
      <c r="V1441" s="551"/>
      <c r="W1441" s="551"/>
      <c r="X1441" s="551"/>
      <c r="Y1441" s="551"/>
      <c r="Z1441" s="582"/>
      <c r="AA1441" s="582"/>
      <c r="AB1441" s="582"/>
      <c r="AC1441" s="582"/>
      <c r="AD1441" s="563"/>
      <c r="AE1441" s="582"/>
      <c r="AF1441" s="582"/>
      <c r="AG1441" s="562"/>
      <c r="AH1441" s="562"/>
      <c r="AI1441" s="562"/>
      <c r="AJ1441" s="562"/>
      <c r="AK1441" s="562"/>
      <c r="AL1441" s="562"/>
      <c r="AM1441" s="562"/>
      <c r="AN1441" s="562"/>
      <c r="AO1441" s="562"/>
      <c r="AP1441" s="563"/>
      <c r="AQ1441" s="564"/>
      <c r="AR1441" s="562"/>
      <c r="AS1441" s="562"/>
      <c r="AT1441" s="562"/>
      <c r="AU1441" s="562"/>
      <c r="AV1441" s="562"/>
      <c r="AW1441" s="562"/>
      <c r="AX1441" s="562"/>
      <c r="AY1441" s="562"/>
      <c r="AZ1441" s="562"/>
      <c r="BA1441" s="562"/>
      <c r="BB1441" s="563"/>
      <c r="BC1441" s="564"/>
      <c r="BD1441" s="556"/>
      <c r="BE1441" s="556"/>
      <c r="BF1441" s="556"/>
      <c r="BG1441" s="556"/>
      <c r="BH1441" s="556"/>
      <c r="BI1441" s="568"/>
      <c r="BJ1441" s="568"/>
      <c r="BK1441" s="568"/>
      <c r="BL1441" s="556"/>
      <c r="BM1441" s="556"/>
      <c r="BN1441" s="557"/>
      <c r="BO1441" s="555"/>
      <c r="BP1441" s="556"/>
      <c r="BQ1441" s="556"/>
      <c r="BR1441" s="556"/>
      <c r="BS1441" s="556"/>
      <c r="BT1441" s="556"/>
      <c r="BU1441" s="556"/>
      <c r="BV1441" s="556"/>
      <c r="BW1441" s="556"/>
      <c r="BX1441" s="556"/>
      <c r="BY1441" s="556"/>
      <c r="BZ1441" s="557"/>
      <c r="CA1441" s="555"/>
      <c r="CB1441" s="556"/>
      <c r="CC1441" s="556"/>
      <c r="CD1441" s="556"/>
      <c r="CE1441" s="556"/>
      <c r="CF1441" s="556"/>
      <c r="CG1441" s="556"/>
      <c r="CH1441" s="556"/>
      <c r="CI1441" s="556"/>
      <c r="CJ1441" s="556"/>
      <c r="CK1441" s="556"/>
      <c r="CL1441" s="557"/>
    </row>
    <row r="1442" spans="2:90" x14ac:dyDescent="0.3">
      <c r="B1442" s="589"/>
      <c r="C1442" s="562">
        <v>353151152</v>
      </c>
      <c r="D1442" s="556"/>
      <c r="E1442" s="562"/>
      <c r="F1442" s="554"/>
      <c r="G1442" s="555"/>
      <c r="H1442" s="556"/>
      <c r="I1442" s="556"/>
      <c r="J1442" s="556"/>
      <c r="K1442" s="556"/>
      <c r="L1442" s="562"/>
      <c r="M1442" s="562"/>
      <c r="N1442" s="562"/>
      <c r="O1442" s="562"/>
      <c r="P1442" s="562"/>
      <c r="Q1442" s="562"/>
      <c r="R1442" s="563"/>
      <c r="S1442" s="564"/>
      <c r="T1442" s="562"/>
      <c r="U1442" s="562"/>
      <c r="V1442" s="562"/>
      <c r="W1442" s="562"/>
      <c r="X1442" s="562"/>
      <c r="Y1442" s="562"/>
      <c r="Z1442" s="562"/>
      <c r="AA1442" s="562"/>
      <c r="AB1442" s="562"/>
      <c r="AC1442" s="562"/>
      <c r="AD1442" s="563"/>
      <c r="AE1442" s="564"/>
      <c r="AF1442" s="562"/>
      <c r="AG1442" s="562"/>
      <c r="AH1442" s="562"/>
      <c r="AI1442" s="562"/>
      <c r="AJ1442" s="562"/>
      <c r="AK1442" s="562"/>
      <c r="AL1442" s="562"/>
      <c r="AM1442" s="562"/>
      <c r="AN1442" s="562"/>
      <c r="AO1442" s="562"/>
      <c r="AP1442" s="563"/>
      <c r="AQ1442" s="564"/>
      <c r="AR1442" s="562"/>
      <c r="AS1442" s="562"/>
      <c r="AT1442" s="562"/>
      <c r="AU1442" s="562"/>
      <c r="AV1442" s="562"/>
      <c r="AW1442" s="562"/>
      <c r="AX1442" s="562"/>
      <c r="AY1442" s="562"/>
      <c r="AZ1442" s="562"/>
      <c r="BA1442" s="562"/>
      <c r="BB1442" s="563"/>
      <c r="BC1442" s="564"/>
      <c r="BD1442" s="556"/>
      <c r="BE1442" s="556"/>
      <c r="BF1442" s="556"/>
      <c r="BG1442" s="556"/>
      <c r="BH1442" s="556"/>
      <c r="BI1442" s="556"/>
      <c r="BJ1442" s="556"/>
      <c r="BK1442" s="556"/>
      <c r="BL1442" s="556"/>
      <c r="BM1442" s="556"/>
      <c r="BN1442" s="557"/>
      <c r="BO1442" s="555"/>
      <c r="BP1442" s="556"/>
      <c r="BQ1442" s="556"/>
      <c r="BR1442" s="556"/>
      <c r="BS1442" s="556"/>
      <c r="BT1442" s="556"/>
      <c r="BU1442" s="556"/>
      <c r="BV1442" s="556"/>
      <c r="BW1442" s="556"/>
      <c r="BX1442" s="556"/>
      <c r="BY1442" s="556"/>
      <c r="BZ1442" s="557"/>
      <c r="CA1442" s="555"/>
      <c r="CB1442" s="556"/>
      <c r="CC1442" s="556"/>
      <c r="CD1442" s="556"/>
      <c r="CE1442" s="556"/>
      <c r="CF1442" s="556"/>
      <c r="CG1442" s="556"/>
      <c r="CH1442" s="556"/>
      <c r="CI1442" s="556"/>
      <c r="CJ1442" s="556"/>
      <c r="CK1442" s="556"/>
      <c r="CL1442" s="557"/>
    </row>
    <row r="1443" spans="2:90" x14ac:dyDescent="0.3">
      <c r="B1443" s="589"/>
      <c r="C1443" s="587" t="s">
        <v>621</v>
      </c>
      <c r="D1443" s="556"/>
      <c r="E1443" s="562"/>
      <c r="F1443" s="554"/>
      <c r="G1443" s="555"/>
      <c r="H1443" s="556"/>
      <c r="I1443" s="556"/>
      <c r="J1443" s="556"/>
      <c r="K1443" s="556"/>
      <c r="L1443" s="562"/>
      <c r="M1443" s="562"/>
      <c r="N1443" s="562"/>
      <c r="O1443" s="562"/>
      <c r="P1443" s="562"/>
      <c r="Q1443" s="562"/>
      <c r="R1443" s="563"/>
      <c r="S1443" s="564"/>
      <c r="T1443" s="562"/>
      <c r="U1443" s="562"/>
      <c r="V1443" s="562"/>
      <c r="W1443" s="562"/>
      <c r="X1443" s="562"/>
      <c r="Y1443" s="562"/>
      <c r="Z1443" s="562"/>
      <c r="AA1443" s="562"/>
      <c r="AB1443" s="562"/>
      <c r="AC1443" s="562"/>
      <c r="AD1443" s="563"/>
      <c r="AE1443" s="564"/>
      <c r="AF1443" s="562"/>
      <c r="AG1443" s="562"/>
      <c r="AH1443" s="562"/>
      <c r="AI1443" s="562"/>
      <c r="AJ1443" s="562"/>
      <c r="AK1443" s="562"/>
      <c r="AL1443" s="562"/>
      <c r="AM1443" s="562"/>
      <c r="AN1443" s="562"/>
      <c r="AO1443" s="562"/>
      <c r="AP1443" s="563"/>
      <c r="AQ1443" s="564"/>
      <c r="AR1443" s="562"/>
      <c r="AS1443" s="562"/>
      <c r="AT1443" s="562"/>
      <c r="AU1443" s="562"/>
      <c r="AV1443" s="562"/>
      <c r="AW1443" s="562"/>
      <c r="AX1443" s="562"/>
      <c r="AY1443" s="562"/>
      <c r="AZ1443" s="562"/>
      <c r="BA1443" s="562"/>
      <c r="BB1443" s="563"/>
      <c r="BC1443" s="564"/>
      <c r="BD1443" s="556"/>
      <c r="BE1443" s="556"/>
      <c r="BF1443" s="556"/>
      <c r="BG1443" s="556"/>
      <c r="BH1443" s="556"/>
      <c r="BI1443" s="556"/>
      <c r="BJ1443" s="556"/>
      <c r="BK1443" s="556"/>
      <c r="BL1443" s="556"/>
      <c r="BM1443" s="556"/>
      <c r="BN1443" s="557"/>
      <c r="BO1443" s="555"/>
      <c r="BP1443" s="556"/>
      <c r="BQ1443" s="556"/>
      <c r="BR1443" s="556"/>
      <c r="BS1443" s="556"/>
      <c r="BT1443" s="556"/>
      <c r="BU1443" s="556"/>
      <c r="BV1443" s="556"/>
      <c r="BW1443" s="556"/>
      <c r="BX1443" s="556"/>
      <c r="BY1443" s="556"/>
      <c r="BZ1443" s="557"/>
      <c r="CA1443" s="555"/>
      <c r="CB1443" s="556"/>
      <c r="CC1443" s="556"/>
      <c r="CD1443" s="556"/>
      <c r="CE1443" s="556"/>
      <c r="CF1443" s="556"/>
      <c r="CG1443" s="556"/>
      <c r="CH1443" s="556"/>
      <c r="CI1443" s="556"/>
      <c r="CJ1443" s="556"/>
      <c r="CK1443" s="556"/>
      <c r="CL1443" s="557"/>
    </row>
    <row r="1444" spans="2:90" ht="15" thickBot="1" x14ac:dyDescent="0.35">
      <c r="B1444" s="590"/>
      <c r="C1444" s="571"/>
      <c r="D1444" s="571"/>
      <c r="E1444" s="579" t="s">
        <v>160</v>
      </c>
      <c r="F1444" s="580">
        <v>4070000</v>
      </c>
      <c r="G1444" s="570"/>
      <c r="H1444" s="571"/>
      <c r="I1444" s="571"/>
      <c r="J1444" s="571"/>
      <c r="K1444" s="571"/>
      <c r="L1444" s="574"/>
      <c r="M1444" s="574"/>
      <c r="N1444" s="574"/>
      <c r="O1444" s="574"/>
      <c r="P1444" s="574"/>
      <c r="Q1444" s="574"/>
      <c r="R1444" s="575"/>
      <c r="S1444" s="576"/>
      <c r="T1444" s="574"/>
      <c r="U1444" s="574"/>
      <c r="V1444" s="574"/>
      <c r="W1444" s="574"/>
      <c r="X1444" s="574"/>
      <c r="Y1444" s="574"/>
      <c r="Z1444" s="574"/>
      <c r="AA1444" s="574"/>
      <c r="AB1444" s="574"/>
      <c r="AC1444" s="574"/>
      <c r="AD1444" s="575"/>
      <c r="AE1444" s="576"/>
      <c r="AF1444" s="574"/>
      <c r="AG1444" s="574"/>
      <c r="AH1444" s="574"/>
      <c r="AI1444" s="574"/>
      <c r="AJ1444" s="574"/>
      <c r="AK1444" s="574"/>
      <c r="AL1444" s="574"/>
      <c r="AM1444" s="574"/>
      <c r="AN1444" s="574"/>
      <c r="AO1444" s="574"/>
      <c r="AP1444" s="575"/>
      <c r="AQ1444" s="576"/>
      <c r="AR1444" s="574"/>
      <c r="AS1444" s="574"/>
      <c r="AT1444" s="574"/>
      <c r="AU1444" s="574"/>
      <c r="AV1444" s="574"/>
      <c r="AW1444" s="574"/>
      <c r="AX1444" s="574"/>
      <c r="AY1444" s="574"/>
      <c r="AZ1444" s="574"/>
      <c r="BA1444" s="574"/>
      <c r="BB1444" s="575"/>
      <c r="BC1444" s="576"/>
      <c r="BD1444" s="571"/>
      <c r="BE1444" s="571"/>
      <c r="BF1444" s="571"/>
      <c r="BG1444" s="571"/>
      <c r="BH1444" s="571"/>
      <c r="BI1444" s="571"/>
      <c r="BJ1444" s="571"/>
      <c r="BK1444" s="571"/>
      <c r="BL1444" s="571"/>
      <c r="BM1444" s="571"/>
      <c r="BN1444" s="577"/>
      <c r="BO1444" s="570"/>
      <c r="BP1444" s="571"/>
      <c r="BQ1444" s="571"/>
      <c r="BR1444" s="571"/>
      <c r="BS1444" s="571"/>
      <c r="BT1444" s="571"/>
      <c r="BU1444" s="571"/>
      <c r="BV1444" s="571"/>
      <c r="BW1444" s="571"/>
      <c r="BX1444" s="571"/>
      <c r="BY1444" s="571"/>
      <c r="BZ1444" s="577"/>
      <c r="CA1444" s="570"/>
      <c r="CB1444" s="571"/>
      <c r="CC1444" s="571"/>
      <c r="CD1444" s="571"/>
      <c r="CE1444" s="571"/>
      <c r="CF1444" s="571"/>
      <c r="CG1444" s="571"/>
      <c r="CH1444" s="571"/>
      <c r="CI1444" s="571"/>
      <c r="CJ1444" s="571"/>
      <c r="CK1444" s="571"/>
      <c r="CL1444" s="577"/>
    </row>
  </sheetData>
  <autoFilter ref="A1:A707"/>
  <mergeCells count="163">
    <mergeCell ref="A1298:A1312"/>
    <mergeCell ref="A1265:A1274"/>
    <mergeCell ref="A1275:A1285"/>
    <mergeCell ref="A1286:A1295"/>
    <mergeCell ref="A1211:A1220"/>
    <mergeCell ref="A1221:A1231"/>
    <mergeCell ref="A1232:A1243"/>
    <mergeCell ref="A1244:A1254"/>
    <mergeCell ref="A1255:A1264"/>
    <mergeCell ref="CA1209:CL1209"/>
    <mergeCell ref="G1209:R1209"/>
    <mergeCell ref="S1209:AD1209"/>
    <mergeCell ref="AE1209:AP1209"/>
    <mergeCell ref="AQ1209:BB1209"/>
    <mergeCell ref="BC1209:BN1209"/>
    <mergeCell ref="BO1209:BZ1209"/>
    <mergeCell ref="A1199:A1208"/>
    <mergeCell ref="A1148:A1157"/>
    <mergeCell ref="A1158:A1167"/>
    <mergeCell ref="A1168:A1177"/>
    <mergeCell ref="A1178:A1187"/>
    <mergeCell ref="A1189:A1198"/>
    <mergeCell ref="BC1080:BN1080"/>
    <mergeCell ref="BO1080:BZ1080"/>
    <mergeCell ref="CA1080:CL1080"/>
    <mergeCell ref="C1123:C1124"/>
    <mergeCell ref="C1135:C1136"/>
    <mergeCell ref="A1123:A1134"/>
    <mergeCell ref="A1135:A1146"/>
    <mergeCell ref="A1099:A1110"/>
    <mergeCell ref="CA1097:CL1097"/>
    <mergeCell ref="G1097:R1097"/>
    <mergeCell ref="S1097:AD1097"/>
    <mergeCell ref="AE1097:AP1097"/>
    <mergeCell ref="AQ1097:BB1097"/>
    <mergeCell ref="BC1097:BN1097"/>
    <mergeCell ref="BO1097:BZ1097"/>
    <mergeCell ref="B1112:B1122"/>
    <mergeCell ref="A1064:A1079"/>
    <mergeCell ref="A1082:A1096"/>
    <mergeCell ref="A681:A686"/>
    <mergeCell ref="A687:A692"/>
    <mergeCell ref="A693:A701"/>
    <mergeCell ref="A702:A707"/>
    <mergeCell ref="BO710:BZ710"/>
    <mergeCell ref="CA710:CL710"/>
    <mergeCell ref="G710:R710"/>
    <mergeCell ref="S710:AD710"/>
    <mergeCell ref="AE710:AP710"/>
    <mergeCell ref="AQ710:BB710"/>
    <mergeCell ref="BC710:BN710"/>
    <mergeCell ref="BO1062:BZ1062"/>
    <mergeCell ref="CA1062:CL1062"/>
    <mergeCell ref="G1062:R1062"/>
    <mergeCell ref="S1062:AD1062"/>
    <mergeCell ref="AE1062:AP1062"/>
    <mergeCell ref="AQ1062:BB1062"/>
    <mergeCell ref="BC1062:BN1062"/>
    <mergeCell ref="G1080:R1080"/>
    <mergeCell ref="S1080:AD1080"/>
    <mergeCell ref="AE1080:AP1080"/>
    <mergeCell ref="AQ1080:BB1080"/>
    <mergeCell ref="A656:A661"/>
    <mergeCell ref="A662:A668"/>
    <mergeCell ref="A669:A674"/>
    <mergeCell ref="A675:A680"/>
    <mergeCell ref="A629:A632"/>
    <mergeCell ref="A633:A637"/>
    <mergeCell ref="A638:A643"/>
    <mergeCell ref="A644:A649"/>
    <mergeCell ref="A650:A655"/>
    <mergeCell ref="A614:A618"/>
    <mergeCell ref="A619:A624"/>
    <mergeCell ref="A625:A628"/>
    <mergeCell ref="A587:A596"/>
    <mergeCell ref="A597:A603"/>
    <mergeCell ref="A604:A608"/>
    <mergeCell ref="A609:A613"/>
    <mergeCell ref="A559:A568"/>
    <mergeCell ref="A569:A572"/>
    <mergeCell ref="A573:A575"/>
    <mergeCell ref="A576:A586"/>
    <mergeCell ref="A491:A504"/>
    <mergeCell ref="A505:A517"/>
    <mergeCell ref="A518:A532"/>
    <mergeCell ref="A533:A547"/>
    <mergeCell ref="A548:A558"/>
    <mergeCell ref="A425:A430"/>
    <mergeCell ref="A431:A445"/>
    <mergeCell ref="A446:A460"/>
    <mergeCell ref="A461:A474"/>
    <mergeCell ref="A475:A490"/>
    <mergeCell ref="A374:A383"/>
    <mergeCell ref="A384:A393"/>
    <mergeCell ref="A394:A403"/>
    <mergeCell ref="A404:A412"/>
    <mergeCell ref="A413:A424"/>
    <mergeCell ref="A299:A314"/>
    <mergeCell ref="A315:A331"/>
    <mergeCell ref="A332:A348"/>
    <mergeCell ref="A349:A364"/>
    <mergeCell ref="A365:A373"/>
    <mergeCell ref="A232:A240"/>
    <mergeCell ref="A241:A255"/>
    <mergeCell ref="A256:A272"/>
    <mergeCell ref="A273:A286"/>
    <mergeCell ref="A287:A298"/>
    <mergeCell ref="A179:A189"/>
    <mergeCell ref="A190:A200"/>
    <mergeCell ref="A201:A211"/>
    <mergeCell ref="A212:A220"/>
    <mergeCell ref="A221:A231"/>
    <mergeCell ref="A124:A134"/>
    <mergeCell ref="A135:A145"/>
    <mergeCell ref="A146:A156"/>
    <mergeCell ref="A157:A167"/>
    <mergeCell ref="A168:A178"/>
    <mergeCell ref="A71:A81"/>
    <mergeCell ref="A82:A92"/>
    <mergeCell ref="A93:A103"/>
    <mergeCell ref="A104:A113"/>
    <mergeCell ref="A114:A123"/>
    <mergeCell ref="A3:A16"/>
    <mergeCell ref="A17:A30"/>
    <mergeCell ref="A31:A45"/>
    <mergeCell ref="A46:A60"/>
    <mergeCell ref="A61:A70"/>
    <mergeCell ref="CA1:CL1"/>
    <mergeCell ref="G1:R1"/>
    <mergeCell ref="S1:AD1"/>
    <mergeCell ref="AE1:AP1"/>
    <mergeCell ref="AQ1:BB1"/>
    <mergeCell ref="BC1:BN1"/>
    <mergeCell ref="BO1:BZ1"/>
    <mergeCell ref="C71:C72"/>
    <mergeCell ref="C93:C94"/>
    <mergeCell ref="C104:C105"/>
    <mergeCell ref="C114:C115"/>
    <mergeCell ref="C124:C125"/>
    <mergeCell ref="C190:C192"/>
    <mergeCell ref="C201:C203"/>
    <mergeCell ref="C212:C214"/>
    <mergeCell ref="C221:C222"/>
    <mergeCell ref="C135:C136"/>
    <mergeCell ref="C146:C147"/>
    <mergeCell ref="C157:C159"/>
    <mergeCell ref="C168:C169"/>
    <mergeCell ref="C179:C183"/>
    <mergeCell ref="CA1313:CL1313"/>
    <mergeCell ref="G1313:R1313"/>
    <mergeCell ref="S1313:AD1313"/>
    <mergeCell ref="AE1313:AP1313"/>
    <mergeCell ref="AQ1313:BB1313"/>
    <mergeCell ref="BC1313:BN1313"/>
    <mergeCell ref="BO1313:BZ1313"/>
    <mergeCell ref="C1298:C1300"/>
    <mergeCell ref="CA1296:CL1296"/>
    <mergeCell ref="G1296:R1296"/>
    <mergeCell ref="S1296:AD1296"/>
    <mergeCell ref="AE1296:AP1296"/>
    <mergeCell ref="AQ1296:BB1296"/>
    <mergeCell ref="BC1296:BN1296"/>
    <mergeCell ref="BO1296:BZ1296"/>
  </mergeCells>
  <hyperlinks>
    <hyperlink ref="C122" r:id="rId1"/>
    <hyperlink ref="C219" r:id="rId2" display="mailto:petr.kragl@mp-sokolov.cz"/>
    <hyperlink ref="C132" r:id="rId3"/>
    <hyperlink ref="C143" r:id="rId4"/>
    <hyperlink ref="C154" r:id="rId5"/>
    <hyperlink ref="C165" r:id="rId6"/>
    <hyperlink ref="C176" r:id="rId7"/>
    <hyperlink ref="C187" r:id="rId8"/>
    <hyperlink ref="C198" r:id="rId9"/>
    <hyperlink ref="C209" r:id="rId10"/>
    <hyperlink ref="C102" r:id="rId11"/>
    <hyperlink ref="C111" r:id="rId12"/>
    <hyperlink ref="C293" r:id="rId13"/>
    <hyperlink ref="C308" r:id="rId14"/>
    <hyperlink ref="C320" r:id="rId15"/>
    <hyperlink ref="C337" r:id="rId16"/>
    <hyperlink ref="C354" r:id="rId17"/>
    <hyperlink ref="C371" r:id="rId18"/>
    <hyperlink ref="C381" r:id="rId19" display="m.vlasak@mpkv.cz"/>
    <hyperlink ref="C379" r:id="rId20"/>
    <hyperlink ref="C390" r:id="rId21"/>
    <hyperlink ref="C401" r:id="rId22"/>
    <hyperlink ref="C1073" r:id="rId23"/>
    <hyperlink ref="C1107" r:id="rId24"/>
    <hyperlink ref="C80" r:id="rId25"/>
    <hyperlink ref="C91" r:id="rId26"/>
    <hyperlink ref="C1120" r:id="rId27" display="mailto:majerska@instand.cz"/>
    <hyperlink ref="C1154" r:id="rId28"/>
    <hyperlink ref="C1164" r:id="rId29"/>
    <hyperlink ref="C1174" r:id="rId30"/>
    <hyperlink ref="C1184" r:id="rId31"/>
    <hyperlink ref="C1195" r:id="rId32"/>
    <hyperlink ref="C1205" r:id="rId33"/>
    <hyperlink ref="C1343" r:id="rId34"/>
    <hyperlink ref="C1353" r:id="rId35"/>
    <hyperlink ref="C1363" r:id="rId36"/>
    <hyperlink ref="C1373" r:id="rId37"/>
    <hyperlink ref="C1383" r:id="rId38"/>
    <hyperlink ref="C1393" r:id="rId39"/>
    <hyperlink ref="C1403" r:id="rId40"/>
    <hyperlink ref="C1423" r:id="rId41"/>
    <hyperlink ref="C1433" r:id="rId42"/>
    <hyperlink ref="C1443" r:id="rId43"/>
    <hyperlink ref="C229" r:id="rId44"/>
  </hyperlinks>
  <pageMargins left="0.70866141732283472" right="0.70866141732283472" top="0.78740157480314965" bottom="0.78740157480314965" header="0.31496062992125984" footer="0.31496062992125984"/>
  <pageSetup paperSize="8" scale="13" fitToHeight="4" orientation="landscape"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3"/>
  <sheetViews>
    <sheetView topLeftCell="A4" workbookViewId="0">
      <selection activeCell="L26" sqref="L26"/>
    </sheetView>
  </sheetViews>
  <sheetFormatPr defaultRowHeight="14.4" x14ac:dyDescent="0.3"/>
  <cols>
    <col min="6" max="7" width="11.33203125" customWidth="1"/>
    <col min="8" max="8" width="10.44140625" customWidth="1"/>
    <col min="10" max="11" width="10.6640625" customWidth="1"/>
    <col min="12" max="12" width="10.33203125" customWidth="1"/>
  </cols>
  <sheetData>
    <row r="1" spans="1:19" s="20" customFormat="1" ht="21" x14ac:dyDescent="0.3">
      <c r="A1" s="18" t="s">
        <v>46</v>
      </c>
      <c r="B1" s="19"/>
      <c r="C1" s="19"/>
      <c r="D1" s="6"/>
      <c r="E1" s="6"/>
      <c r="F1" s="12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9" s="20" customFormat="1" ht="75" customHeight="1" x14ac:dyDescent="0.3">
      <c r="A2" s="621" t="s">
        <v>47</v>
      </c>
      <c r="B2" s="621" t="s">
        <v>48</v>
      </c>
      <c r="C2" s="621" t="s">
        <v>50</v>
      </c>
      <c r="D2" s="621" t="s">
        <v>51</v>
      </c>
      <c r="E2" s="621" t="s">
        <v>49</v>
      </c>
      <c r="F2" s="622" t="s">
        <v>66</v>
      </c>
      <c r="G2" s="620" t="s">
        <v>52</v>
      </c>
      <c r="H2" s="620"/>
      <c r="I2" s="620"/>
      <c r="J2" s="620"/>
      <c r="K2" s="620"/>
      <c r="L2" s="620"/>
      <c r="M2" s="620"/>
      <c r="N2" s="620"/>
      <c r="O2" s="620"/>
      <c r="P2" s="621" t="s">
        <v>68</v>
      </c>
      <c r="Q2" s="621" t="s">
        <v>53</v>
      </c>
    </row>
    <row r="3" spans="1:19" s="20" customFormat="1" ht="20.25" customHeight="1" x14ac:dyDescent="0.3">
      <c r="A3" s="621"/>
      <c r="B3" s="621"/>
      <c r="C3" s="621"/>
      <c r="D3" s="621"/>
      <c r="E3" s="621"/>
      <c r="F3" s="622"/>
      <c r="G3" s="7">
        <v>2021</v>
      </c>
      <c r="H3" s="7">
        <v>2022</v>
      </c>
      <c r="I3" s="7">
        <v>2023</v>
      </c>
      <c r="J3" s="7">
        <v>2024</v>
      </c>
      <c r="K3" s="7">
        <v>2025</v>
      </c>
      <c r="L3" s="7">
        <v>2026</v>
      </c>
      <c r="M3" s="7">
        <v>2027</v>
      </c>
      <c r="N3" s="7">
        <v>2028</v>
      </c>
      <c r="O3" s="7">
        <v>2029</v>
      </c>
      <c r="P3" s="621"/>
      <c r="Q3" s="621"/>
      <c r="R3" s="19"/>
      <c r="S3" s="19"/>
    </row>
    <row r="4" spans="1:19" s="20" customFormat="1" ht="49.5" customHeight="1" x14ac:dyDescent="0.3">
      <c r="A4" s="16" t="s">
        <v>69</v>
      </c>
      <c r="B4" s="21" t="s">
        <v>70</v>
      </c>
      <c r="C4" s="21" t="s">
        <v>71</v>
      </c>
      <c r="D4" s="8" t="s">
        <v>72</v>
      </c>
      <c r="E4" s="8">
        <v>3</v>
      </c>
      <c r="F4" s="10">
        <v>52000</v>
      </c>
      <c r="G4" s="10">
        <v>52000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8">
        <v>2</v>
      </c>
      <c r="Q4" s="8" t="s">
        <v>79</v>
      </c>
    </row>
    <row r="5" spans="1:19" s="20" customFormat="1" ht="42.75" customHeight="1" x14ac:dyDescent="0.3">
      <c r="A5" s="16" t="s">
        <v>69</v>
      </c>
      <c r="B5" s="21" t="s">
        <v>73</v>
      </c>
      <c r="C5" s="21" t="s">
        <v>74</v>
      </c>
      <c r="D5" s="8" t="s">
        <v>72</v>
      </c>
      <c r="E5" s="8">
        <v>3</v>
      </c>
      <c r="F5" s="10">
        <v>204000</v>
      </c>
      <c r="G5" s="10">
        <f>204000/5*3</f>
        <v>122400</v>
      </c>
      <c r="H5" s="10">
        <f>F5/5</f>
        <v>40800</v>
      </c>
      <c r="I5" s="10">
        <f>H5</f>
        <v>40800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8">
        <v>2</v>
      </c>
      <c r="Q5" s="8" t="s">
        <v>79</v>
      </c>
    </row>
    <row r="6" spans="1:19" s="16" customFormat="1" ht="48" customHeight="1" x14ac:dyDescent="0.3">
      <c r="A6" s="16" t="s">
        <v>69</v>
      </c>
      <c r="B6" s="16" t="s">
        <v>75</v>
      </c>
      <c r="C6" s="16" t="s">
        <v>76</v>
      </c>
      <c r="D6" s="11" t="s">
        <v>72</v>
      </c>
      <c r="E6" s="11">
        <v>3</v>
      </c>
      <c r="F6" s="11">
        <v>70000</v>
      </c>
      <c r="G6" s="11">
        <v>70000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11">
        <v>5</v>
      </c>
      <c r="Q6" s="11" t="s">
        <v>79</v>
      </c>
    </row>
    <row r="7" spans="1:19" s="20" customFormat="1" ht="45.75" customHeight="1" x14ac:dyDescent="0.3">
      <c r="A7" s="16" t="s">
        <v>69</v>
      </c>
      <c r="B7" s="21" t="s">
        <v>77</v>
      </c>
      <c r="C7" s="21" t="s">
        <v>78</v>
      </c>
      <c r="D7" s="8" t="s">
        <v>72</v>
      </c>
      <c r="E7" s="8">
        <v>3</v>
      </c>
      <c r="F7" s="10">
        <v>231000</v>
      </c>
      <c r="G7" s="10">
        <f>F7/4*2</f>
        <v>115500</v>
      </c>
      <c r="H7" s="10">
        <f>$F$7/4</f>
        <v>57750</v>
      </c>
      <c r="I7" s="10">
        <f>$F$7/4</f>
        <v>57750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8">
        <v>2</v>
      </c>
      <c r="Q7" s="8" t="s">
        <v>79</v>
      </c>
    </row>
    <row r="8" spans="1:19" s="20" customFormat="1" ht="158.4" x14ac:dyDescent="0.3">
      <c r="A8" s="16" t="s">
        <v>69</v>
      </c>
      <c r="B8" s="16" t="s">
        <v>80</v>
      </c>
      <c r="C8" s="16" t="s">
        <v>81</v>
      </c>
      <c r="D8" s="11" t="s">
        <v>72</v>
      </c>
      <c r="E8" s="11">
        <v>3</v>
      </c>
      <c r="F8" s="9">
        <v>80000</v>
      </c>
      <c r="G8" s="9">
        <f>F8/4*2</f>
        <v>40000</v>
      </c>
      <c r="H8" s="9">
        <f>F8/4</f>
        <v>20000</v>
      </c>
      <c r="I8" s="9">
        <f>F8/4</f>
        <v>20000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11">
        <v>5</v>
      </c>
      <c r="Q8" s="11" t="s">
        <v>79</v>
      </c>
    </row>
    <row r="9" spans="1:19" s="20" customFormat="1" ht="201.6" x14ac:dyDescent="0.3">
      <c r="A9" s="16" t="s">
        <v>69</v>
      </c>
      <c r="B9" s="16" t="s">
        <v>82</v>
      </c>
      <c r="C9" s="16" t="s">
        <v>83</v>
      </c>
      <c r="D9" s="11" t="s">
        <v>72</v>
      </c>
      <c r="E9" s="11">
        <v>3</v>
      </c>
      <c r="F9" s="9">
        <v>100000</v>
      </c>
      <c r="G9" s="9">
        <f>F9/4</f>
        <v>25000</v>
      </c>
      <c r="H9" s="9">
        <v>25000</v>
      </c>
      <c r="I9" s="9">
        <v>25000</v>
      </c>
      <c r="J9" s="9">
        <v>25000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11">
        <v>5</v>
      </c>
      <c r="Q9" s="11" t="s">
        <v>79</v>
      </c>
    </row>
    <row r="10" spans="1:19" s="20" customFormat="1" ht="187.2" x14ac:dyDescent="0.3">
      <c r="A10" s="16" t="s">
        <v>69</v>
      </c>
      <c r="B10" s="16" t="s">
        <v>84</v>
      </c>
      <c r="C10" s="16" t="s">
        <v>85</v>
      </c>
      <c r="D10" s="11" t="s">
        <v>72</v>
      </c>
      <c r="E10" s="11">
        <v>1</v>
      </c>
      <c r="F10" s="9">
        <v>100000</v>
      </c>
      <c r="G10" s="9">
        <f>$F$10/4</f>
        <v>25000</v>
      </c>
      <c r="H10" s="9">
        <f>$F$10/4</f>
        <v>25000</v>
      </c>
      <c r="I10" s="9">
        <f>$F$10/4</f>
        <v>25000</v>
      </c>
      <c r="J10" s="9">
        <f>$F$10/4</f>
        <v>25000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1">
        <v>5</v>
      </c>
      <c r="Q10" s="11" t="s">
        <v>79</v>
      </c>
    </row>
    <row r="11" spans="1:19" s="20" customFormat="1" ht="409.6" x14ac:dyDescent="0.3">
      <c r="A11" s="16" t="s">
        <v>69</v>
      </c>
      <c r="B11" s="17" t="s">
        <v>86</v>
      </c>
      <c r="C11" s="17" t="s">
        <v>87</v>
      </c>
      <c r="D11" s="22" t="s">
        <v>72</v>
      </c>
      <c r="E11" s="22">
        <v>3</v>
      </c>
      <c r="F11" s="13">
        <v>440000</v>
      </c>
      <c r="G11" s="13">
        <f>F11/7*2</f>
        <v>125714.28571428571</v>
      </c>
      <c r="H11" s="13">
        <f>$F$11/7</f>
        <v>62857.142857142855</v>
      </c>
      <c r="I11" s="13">
        <f>$F$11/7</f>
        <v>62857.142857142855</v>
      </c>
      <c r="J11" s="13">
        <f>$F$11/7</f>
        <v>62857.142857142855</v>
      </c>
      <c r="K11" s="13">
        <f>$F$11/7</f>
        <v>62857.142857142855</v>
      </c>
      <c r="L11" s="13">
        <f>$F$11/7</f>
        <v>62857.142857142855</v>
      </c>
      <c r="M11" s="13">
        <v>0</v>
      </c>
      <c r="N11" s="13">
        <v>0</v>
      </c>
      <c r="O11" s="13">
        <v>0</v>
      </c>
      <c r="P11" s="22">
        <v>4</v>
      </c>
      <c r="Q11" s="22" t="s">
        <v>79</v>
      </c>
    </row>
    <row r="12" spans="1:19" s="20" customFormat="1" ht="331.2" x14ac:dyDescent="0.3">
      <c r="A12" s="16" t="s">
        <v>69</v>
      </c>
      <c r="B12" s="17" t="s">
        <v>88</v>
      </c>
      <c r="C12" s="17" t="s">
        <v>89</v>
      </c>
      <c r="D12" s="22" t="s">
        <v>72</v>
      </c>
      <c r="E12" s="22">
        <v>3</v>
      </c>
      <c r="F12" s="13">
        <v>278000</v>
      </c>
      <c r="G12" s="13">
        <f>F12/2</f>
        <v>139000</v>
      </c>
      <c r="H12" s="13">
        <f>F12/4</f>
        <v>69500</v>
      </c>
      <c r="I12" s="13">
        <f>H12</f>
        <v>69500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22">
        <v>4</v>
      </c>
      <c r="Q12" s="22" t="s">
        <v>79</v>
      </c>
    </row>
    <row r="13" spans="1:19" s="20" customFormat="1" ht="65.25" customHeight="1" x14ac:dyDescent="0.3">
      <c r="A13" s="16" t="s">
        <v>69</v>
      </c>
      <c r="B13" s="21" t="s">
        <v>90</v>
      </c>
      <c r="C13" s="21" t="s">
        <v>91</v>
      </c>
      <c r="D13" s="8" t="s">
        <v>72</v>
      </c>
      <c r="E13" s="8">
        <v>3</v>
      </c>
      <c r="F13" s="10">
        <v>147000</v>
      </c>
      <c r="G13" s="10">
        <f>F13/4*2</f>
        <v>73500</v>
      </c>
      <c r="H13" s="10">
        <f>F13/4</f>
        <v>36750</v>
      </c>
      <c r="I13" s="10">
        <f>F13/4</f>
        <v>36750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8">
        <v>4</v>
      </c>
      <c r="Q13" s="8" t="s">
        <v>79</v>
      </c>
    </row>
    <row r="14" spans="1:19" s="20" customFormat="1" ht="75.75" customHeight="1" x14ac:dyDescent="0.3">
      <c r="A14" s="16" t="s">
        <v>69</v>
      </c>
      <c r="B14" s="21" t="s">
        <v>92</v>
      </c>
      <c r="C14" s="21" t="s">
        <v>93</v>
      </c>
      <c r="D14" s="8" t="s">
        <v>72</v>
      </c>
      <c r="E14" s="8">
        <v>3</v>
      </c>
      <c r="F14" s="10">
        <v>65000</v>
      </c>
      <c r="G14" s="10">
        <f>F14/4*3</f>
        <v>48750</v>
      </c>
      <c r="H14" s="10">
        <f>F14/4</f>
        <v>16250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8">
        <v>4</v>
      </c>
      <c r="Q14" s="8" t="s">
        <v>79</v>
      </c>
    </row>
    <row r="15" spans="1:19" s="20" customFormat="1" ht="115.2" x14ac:dyDescent="0.3">
      <c r="A15" s="16" t="s">
        <v>69</v>
      </c>
      <c r="B15" s="23" t="s">
        <v>94</v>
      </c>
      <c r="C15" s="23" t="s">
        <v>95</v>
      </c>
      <c r="D15" s="24" t="s">
        <v>72</v>
      </c>
      <c r="E15" s="24">
        <v>3</v>
      </c>
      <c r="F15" s="14">
        <v>75000</v>
      </c>
      <c r="G15" s="14">
        <f>F15/4*3</f>
        <v>56250</v>
      </c>
      <c r="H15" s="14">
        <f>F15/4</f>
        <v>18750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4" t="s">
        <v>96</v>
      </c>
      <c r="Q15" s="24" t="s">
        <v>79</v>
      </c>
    </row>
    <row r="16" spans="1:19" s="20" customFormat="1" ht="57" customHeight="1" x14ac:dyDescent="0.3">
      <c r="A16" s="16" t="s">
        <v>69</v>
      </c>
      <c r="B16" s="23" t="s">
        <v>97</v>
      </c>
      <c r="C16" s="15" t="s">
        <v>102</v>
      </c>
      <c r="D16" s="24" t="s">
        <v>72</v>
      </c>
      <c r="E16" s="24">
        <v>3</v>
      </c>
      <c r="F16" s="14">
        <v>200000</v>
      </c>
      <c r="G16" s="14">
        <f>F16</f>
        <v>200000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4" t="s">
        <v>96</v>
      </c>
      <c r="Q16" s="24" t="s">
        <v>98</v>
      </c>
    </row>
    <row r="17" spans="1:17" s="20" customFormat="1" ht="345.6" x14ac:dyDescent="0.3">
      <c r="A17" s="16" t="s">
        <v>69</v>
      </c>
      <c r="B17" s="23" t="s">
        <v>99</v>
      </c>
      <c r="C17" s="23" t="s">
        <v>100</v>
      </c>
      <c r="D17" s="24" t="s">
        <v>72</v>
      </c>
      <c r="E17" s="24">
        <v>3</v>
      </c>
      <c r="F17" s="14">
        <v>150000</v>
      </c>
      <c r="G17" s="14">
        <f>F17</f>
        <v>150000</v>
      </c>
      <c r="H17" s="14">
        <v>0</v>
      </c>
      <c r="I17" s="14">
        <v>0</v>
      </c>
      <c r="J17" s="14">
        <f>I17</f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24" t="s">
        <v>96</v>
      </c>
      <c r="Q17" s="24" t="s">
        <v>79</v>
      </c>
    </row>
    <row r="18" spans="1:17" s="20" customFormat="1" ht="49.5" customHeight="1" x14ac:dyDescent="0.3">
      <c r="A18" s="16" t="s">
        <v>69</v>
      </c>
      <c r="B18" s="23" t="s">
        <v>101</v>
      </c>
      <c r="C18" s="23" t="s">
        <v>103</v>
      </c>
      <c r="D18" s="24" t="s">
        <v>72</v>
      </c>
      <c r="E18" s="24">
        <v>1</v>
      </c>
      <c r="F18" s="14">
        <v>260000</v>
      </c>
      <c r="G18" s="14">
        <f>F18/4</f>
        <v>65000</v>
      </c>
      <c r="H18" s="14">
        <f>G18</f>
        <v>65000</v>
      </c>
      <c r="I18" s="14">
        <f>H18</f>
        <v>65000</v>
      </c>
      <c r="J18" s="14">
        <f>I18</f>
        <v>65000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3</v>
      </c>
      <c r="Q18" s="24" t="s">
        <v>79</v>
      </c>
    </row>
    <row r="19" spans="1:17" s="20" customFormat="1" ht="273.60000000000002" x14ac:dyDescent="0.3">
      <c r="A19" s="16" t="s">
        <v>69</v>
      </c>
      <c r="B19" s="16" t="s">
        <v>104</v>
      </c>
      <c r="C19" s="16" t="s">
        <v>105</v>
      </c>
      <c r="D19" s="11" t="s">
        <v>72</v>
      </c>
      <c r="E19" s="11">
        <v>2</v>
      </c>
      <c r="F19" s="9">
        <v>104000</v>
      </c>
      <c r="G19" s="9">
        <f t="shared" ref="G19:G24" si="0">F19</f>
        <v>104000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1">
        <v>2</v>
      </c>
      <c r="Q19" s="11" t="s">
        <v>79</v>
      </c>
    </row>
    <row r="20" spans="1:17" s="20" customFormat="1" ht="100.8" x14ac:dyDescent="0.3">
      <c r="A20" s="16" t="s">
        <v>69</v>
      </c>
      <c r="B20" s="23" t="s">
        <v>0</v>
      </c>
      <c r="C20" s="23" t="s">
        <v>1</v>
      </c>
      <c r="D20" s="24" t="s">
        <v>72</v>
      </c>
      <c r="E20" s="24">
        <v>3</v>
      </c>
      <c r="F20" s="14">
        <v>230000</v>
      </c>
      <c r="G20" s="14">
        <f t="shared" si="0"/>
        <v>230000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24">
        <v>3</v>
      </c>
      <c r="Q20" s="24" t="s">
        <v>79</v>
      </c>
    </row>
    <row r="21" spans="1:17" s="20" customFormat="1" ht="86.4" x14ac:dyDescent="0.3">
      <c r="A21" s="16" t="s">
        <v>69</v>
      </c>
      <c r="B21" s="23" t="s">
        <v>2</v>
      </c>
      <c r="C21" s="23" t="s">
        <v>1</v>
      </c>
      <c r="D21" s="24" t="s">
        <v>72</v>
      </c>
      <c r="E21" s="24">
        <v>3</v>
      </c>
      <c r="F21" s="28">
        <v>158000</v>
      </c>
      <c r="G21" s="14">
        <f t="shared" si="0"/>
        <v>158000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3</v>
      </c>
      <c r="Q21" s="24" t="s">
        <v>79</v>
      </c>
    </row>
    <row r="22" spans="1:17" s="20" customFormat="1" ht="244.8" x14ac:dyDescent="0.3">
      <c r="A22" s="16" t="s">
        <v>69</v>
      </c>
      <c r="B22" s="23" t="s">
        <v>3</v>
      </c>
      <c r="C22" s="23" t="s">
        <v>1</v>
      </c>
      <c r="D22" s="24" t="s">
        <v>72</v>
      </c>
      <c r="E22" s="24">
        <v>3</v>
      </c>
      <c r="F22" s="28">
        <v>160000</v>
      </c>
      <c r="G22" s="14">
        <f t="shared" si="0"/>
        <v>160000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3</v>
      </c>
      <c r="Q22" s="24" t="s">
        <v>79</v>
      </c>
    </row>
    <row r="23" spans="1:17" s="20" customFormat="1" ht="86.4" x14ac:dyDescent="0.3">
      <c r="A23" s="16" t="s">
        <v>69</v>
      </c>
      <c r="B23" s="23" t="s">
        <v>4</v>
      </c>
      <c r="C23" s="23" t="s">
        <v>1</v>
      </c>
      <c r="D23" s="24" t="s">
        <v>72</v>
      </c>
      <c r="E23" s="24">
        <v>3</v>
      </c>
      <c r="F23" s="28">
        <v>417000</v>
      </c>
      <c r="G23" s="14">
        <f t="shared" si="0"/>
        <v>417000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24">
        <v>3</v>
      </c>
      <c r="Q23" s="24" t="s">
        <v>79</v>
      </c>
    </row>
    <row r="24" spans="1:17" s="20" customFormat="1" ht="144" x14ac:dyDescent="0.3">
      <c r="A24" s="16" t="s">
        <v>69</v>
      </c>
      <c r="B24" s="25" t="s">
        <v>5</v>
      </c>
      <c r="C24" s="23" t="s">
        <v>6</v>
      </c>
      <c r="D24" s="24" t="s">
        <v>72</v>
      </c>
      <c r="E24" s="24">
        <v>1</v>
      </c>
      <c r="F24" s="28">
        <v>1000000</v>
      </c>
      <c r="G24" s="14">
        <f t="shared" si="0"/>
        <v>1000000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3</v>
      </c>
      <c r="Q24" s="24" t="s">
        <v>79</v>
      </c>
    </row>
    <row r="25" spans="1:17" s="20" customFormat="1" ht="86.4" x14ac:dyDescent="0.3">
      <c r="A25" s="16" t="s">
        <v>69</v>
      </c>
      <c r="B25" s="26" t="s">
        <v>7</v>
      </c>
      <c r="C25" s="26" t="s">
        <v>8</v>
      </c>
      <c r="D25" s="29" t="s">
        <v>34</v>
      </c>
      <c r="E25" s="22">
        <v>1</v>
      </c>
      <c r="F25" s="30">
        <v>605000</v>
      </c>
      <c r="G25" s="13">
        <f>F25/4*3</f>
        <v>453750</v>
      </c>
      <c r="H25" s="13">
        <f>F25/4</f>
        <v>151250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22">
        <v>4</v>
      </c>
      <c r="Q25" s="22" t="s">
        <v>79</v>
      </c>
    </row>
    <row r="26" spans="1:17" s="20" customFormat="1" ht="230.4" x14ac:dyDescent="0.3">
      <c r="A26" s="16" t="s">
        <v>69</v>
      </c>
      <c r="B26" s="17" t="s">
        <v>9</v>
      </c>
      <c r="C26" s="17" t="s">
        <v>10</v>
      </c>
      <c r="D26" s="22" t="s">
        <v>34</v>
      </c>
      <c r="E26" s="22">
        <v>1</v>
      </c>
      <c r="F26" s="31">
        <v>305000</v>
      </c>
      <c r="G26" s="13">
        <f>F26/3*2</f>
        <v>203333.33333333334</v>
      </c>
      <c r="H26" s="13">
        <f>F26/3</f>
        <v>101666.66666666667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22"/>
      <c r="Q26" s="22" t="s">
        <v>79</v>
      </c>
    </row>
    <row r="27" spans="1:17" s="20" customFormat="1" ht="72" x14ac:dyDescent="0.3">
      <c r="A27" s="16" t="s">
        <v>69</v>
      </c>
      <c r="B27" s="17" t="s">
        <v>11</v>
      </c>
      <c r="C27" s="17" t="s">
        <v>12</v>
      </c>
      <c r="D27" s="22" t="s">
        <v>34</v>
      </c>
      <c r="E27" s="22">
        <v>3</v>
      </c>
      <c r="F27" s="31">
        <v>304000</v>
      </c>
      <c r="G27" s="13">
        <v>0</v>
      </c>
      <c r="H27" s="13">
        <v>0</v>
      </c>
      <c r="I27" s="13">
        <v>0</v>
      </c>
      <c r="J27" s="13">
        <f>F27/3</f>
        <v>101333.33333333333</v>
      </c>
      <c r="K27" s="13">
        <f>J27</f>
        <v>101333.33333333333</v>
      </c>
      <c r="L27" s="13">
        <f>K27</f>
        <v>101333.33333333333</v>
      </c>
      <c r="M27" s="13">
        <v>0</v>
      </c>
      <c r="N27" s="13">
        <v>0</v>
      </c>
      <c r="O27" s="13">
        <v>0</v>
      </c>
      <c r="P27" s="22">
        <v>4</v>
      </c>
      <c r="Q27" s="22" t="s">
        <v>79</v>
      </c>
    </row>
    <row r="28" spans="1:17" s="20" customFormat="1" ht="244.8" x14ac:dyDescent="0.3">
      <c r="A28" s="16" t="s">
        <v>69</v>
      </c>
      <c r="B28" s="17" t="s">
        <v>13</v>
      </c>
      <c r="C28" s="17" t="s">
        <v>36</v>
      </c>
      <c r="D28" s="22" t="s">
        <v>34</v>
      </c>
      <c r="E28" s="22">
        <v>3</v>
      </c>
      <c r="F28" s="31">
        <v>300000</v>
      </c>
      <c r="G28" s="13">
        <f>F28</f>
        <v>300000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22">
        <v>4</v>
      </c>
      <c r="Q28" s="22" t="s">
        <v>79</v>
      </c>
    </row>
    <row r="29" spans="1:17" s="20" customFormat="1" ht="216" x14ac:dyDescent="0.3">
      <c r="A29" s="16" t="s">
        <v>69</v>
      </c>
      <c r="B29" s="16" t="s">
        <v>14</v>
      </c>
      <c r="C29" s="16" t="s">
        <v>35</v>
      </c>
      <c r="D29" s="11" t="s">
        <v>34</v>
      </c>
      <c r="E29" s="11">
        <v>1</v>
      </c>
      <c r="F29" s="32">
        <v>250000</v>
      </c>
      <c r="G29" s="9">
        <v>0</v>
      </c>
      <c r="H29" s="9">
        <v>0</v>
      </c>
      <c r="I29" s="9">
        <v>0</v>
      </c>
      <c r="J29" s="9">
        <f>F29/2</f>
        <v>125000</v>
      </c>
      <c r="K29" s="9">
        <f>J29</f>
        <v>125000</v>
      </c>
      <c r="L29" s="9">
        <v>0</v>
      </c>
      <c r="M29" s="9">
        <v>0</v>
      </c>
      <c r="N29" s="9">
        <v>0</v>
      </c>
      <c r="O29" s="9">
        <v>0</v>
      </c>
      <c r="P29" s="11">
        <v>0</v>
      </c>
      <c r="Q29" s="11" t="s">
        <v>79</v>
      </c>
    </row>
    <row r="30" spans="1:17" s="20" customFormat="1" ht="129.6" x14ac:dyDescent="0.3">
      <c r="A30" s="16" t="s">
        <v>69</v>
      </c>
      <c r="B30" s="17" t="s">
        <v>15</v>
      </c>
      <c r="C30" s="17" t="s">
        <v>38</v>
      </c>
      <c r="D30" s="22" t="s">
        <v>34</v>
      </c>
      <c r="E30" s="22">
        <v>3</v>
      </c>
      <c r="F30" s="31">
        <v>240000</v>
      </c>
      <c r="G30" s="13">
        <f>F30</f>
        <v>240000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22">
        <v>4</v>
      </c>
      <c r="Q30" s="22" t="s">
        <v>79</v>
      </c>
    </row>
    <row r="31" spans="1:17" s="20" customFormat="1" ht="100.8" x14ac:dyDescent="0.3">
      <c r="A31" s="16" t="s">
        <v>69</v>
      </c>
      <c r="B31" s="17" t="s">
        <v>16</v>
      </c>
      <c r="C31" s="17" t="s">
        <v>17</v>
      </c>
      <c r="D31" s="22" t="s">
        <v>34</v>
      </c>
      <c r="E31" s="22">
        <v>3</v>
      </c>
      <c r="F31" s="31">
        <v>184000</v>
      </c>
      <c r="G31" s="13">
        <f>F31</f>
        <v>184000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22">
        <v>4</v>
      </c>
      <c r="Q31" s="22" t="s">
        <v>79</v>
      </c>
    </row>
    <row r="32" spans="1:17" s="20" customFormat="1" ht="172.8" x14ac:dyDescent="0.3">
      <c r="A32" s="16" t="s">
        <v>69</v>
      </c>
      <c r="B32" s="17" t="s">
        <v>18</v>
      </c>
      <c r="C32" s="17" t="s">
        <v>19</v>
      </c>
      <c r="D32" s="22" t="s">
        <v>34</v>
      </c>
      <c r="E32" s="22">
        <v>3</v>
      </c>
      <c r="F32" s="31">
        <v>140000</v>
      </c>
      <c r="G32" s="13">
        <f>F32</f>
        <v>140000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22">
        <v>4</v>
      </c>
      <c r="Q32" s="22" t="s">
        <v>79</v>
      </c>
    </row>
    <row r="33" spans="1:19" s="20" customFormat="1" ht="115.2" x14ac:dyDescent="0.3">
      <c r="A33" s="16" t="s">
        <v>69</v>
      </c>
      <c r="B33" s="17" t="s">
        <v>20</v>
      </c>
      <c r="C33" s="17" t="s">
        <v>21</v>
      </c>
      <c r="D33" s="22" t="s">
        <v>34</v>
      </c>
      <c r="E33" s="22">
        <v>3</v>
      </c>
      <c r="F33" s="31">
        <v>90000</v>
      </c>
      <c r="G33" s="13">
        <f>F33</f>
        <v>90000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22">
        <v>4</v>
      </c>
      <c r="Q33" s="22" t="s">
        <v>79</v>
      </c>
    </row>
    <row r="34" spans="1:19" s="20" customFormat="1" ht="100.8" x14ac:dyDescent="0.3">
      <c r="A34" s="16" t="s">
        <v>69</v>
      </c>
      <c r="B34" s="17" t="s">
        <v>22</v>
      </c>
      <c r="C34" s="17" t="s">
        <v>37</v>
      </c>
      <c r="D34" s="22" t="s">
        <v>34</v>
      </c>
      <c r="E34" s="22">
        <v>3</v>
      </c>
      <c r="F34" s="31">
        <v>85000</v>
      </c>
      <c r="G34" s="13">
        <f>F34</f>
        <v>85000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22">
        <v>4</v>
      </c>
      <c r="Q34" s="22" t="s">
        <v>79</v>
      </c>
    </row>
    <row r="35" spans="1:19" s="20" customFormat="1" ht="129.6" x14ac:dyDescent="0.3">
      <c r="A35" s="16" t="s">
        <v>69</v>
      </c>
      <c r="B35" s="23" t="s">
        <v>23</v>
      </c>
      <c r="C35" s="23" t="s">
        <v>24</v>
      </c>
      <c r="D35" s="24" t="s">
        <v>34</v>
      </c>
      <c r="E35" s="24">
        <v>1</v>
      </c>
      <c r="F35" s="28">
        <v>66000</v>
      </c>
      <c r="G35" s="14">
        <f>F35/6*4</f>
        <v>44000</v>
      </c>
      <c r="H35" s="14">
        <f>F35/6</f>
        <v>11000</v>
      </c>
      <c r="I35" s="14">
        <f>H35</f>
        <v>11000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4">
        <v>0</v>
      </c>
      <c r="Q35" s="24" t="s">
        <v>79</v>
      </c>
      <c r="S35" s="20" t="s">
        <v>45</v>
      </c>
    </row>
    <row r="36" spans="1:19" s="20" customFormat="1" ht="216" x14ac:dyDescent="0.3">
      <c r="A36" s="16" t="s">
        <v>69</v>
      </c>
      <c r="B36" s="17" t="s">
        <v>25</v>
      </c>
      <c r="C36" s="17" t="s">
        <v>26</v>
      </c>
      <c r="D36" s="22" t="s">
        <v>34</v>
      </c>
      <c r="E36" s="22">
        <v>3</v>
      </c>
      <c r="F36" s="31">
        <v>62000</v>
      </c>
      <c r="G36" s="13">
        <f>F36</f>
        <v>62000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22">
        <v>4</v>
      </c>
      <c r="Q36" s="22" t="s">
        <v>79</v>
      </c>
    </row>
    <row r="37" spans="1:19" s="20" customFormat="1" ht="144" x14ac:dyDescent="0.3">
      <c r="A37" s="16" t="s">
        <v>69</v>
      </c>
      <c r="B37" s="17" t="s">
        <v>27</v>
      </c>
      <c r="C37" s="17" t="s">
        <v>28</v>
      </c>
      <c r="D37" s="22" t="s">
        <v>34</v>
      </c>
      <c r="E37" s="22">
        <v>3</v>
      </c>
      <c r="F37" s="31">
        <v>55000</v>
      </c>
      <c r="G37" s="13">
        <v>0</v>
      </c>
      <c r="H37" s="13">
        <v>0</v>
      </c>
      <c r="I37" s="13">
        <v>0</v>
      </c>
      <c r="J37" s="13">
        <f>F37/2</f>
        <v>27500</v>
      </c>
      <c r="K37" s="13">
        <f>J37</f>
        <v>27500</v>
      </c>
      <c r="L37" s="13">
        <v>0</v>
      </c>
      <c r="M37" s="13">
        <v>0</v>
      </c>
      <c r="N37" s="13">
        <v>0</v>
      </c>
      <c r="O37" s="13">
        <v>0</v>
      </c>
      <c r="P37" s="22">
        <v>4</v>
      </c>
      <c r="Q37" s="22" t="s">
        <v>79</v>
      </c>
    </row>
    <row r="38" spans="1:19" s="20" customFormat="1" ht="172.8" x14ac:dyDescent="0.3">
      <c r="A38" s="16" t="s">
        <v>69</v>
      </c>
      <c r="B38" s="17" t="s">
        <v>29</v>
      </c>
      <c r="C38" s="17" t="s">
        <v>39</v>
      </c>
      <c r="D38" s="22" t="s">
        <v>34</v>
      </c>
      <c r="E38" s="22">
        <v>3</v>
      </c>
      <c r="F38" s="31">
        <v>50000</v>
      </c>
      <c r="G38" s="13">
        <f>F38</f>
        <v>50000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22">
        <v>4</v>
      </c>
      <c r="Q38" s="22" t="s">
        <v>79</v>
      </c>
    </row>
    <row r="39" spans="1:19" s="20" customFormat="1" ht="144" x14ac:dyDescent="0.3">
      <c r="A39" s="16" t="s">
        <v>69</v>
      </c>
      <c r="B39" s="17" t="s">
        <v>30</v>
      </c>
      <c r="C39" s="17" t="s">
        <v>40</v>
      </c>
      <c r="D39" s="22" t="s">
        <v>34</v>
      </c>
      <c r="E39" s="22">
        <v>1</v>
      </c>
      <c r="F39" s="31">
        <v>50000</v>
      </c>
      <c r="G39" s="13">
        <f>F39</f>
        <v>50000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22">
        <v>4</v>
      </c>
      <c r="Q39" s="22" t="s">
        <v>79</v>
      </c>
    </row>
    <row r="40" spans="1:19" s="20" customFormat="1" ht="115.2" x14ac:dyDescent="0.3">
      <c r="A40" s="16" t="s">
        <v>69</v>
      </c>
      <c r="B40" s="17" t="s">
        <v>31</v>
      </c>
      <c r="C40" s="17" t="s">
        <v>39</v>
      </c>
      <c r="D40" s="22" t="s">
        <v>34</v>
      </c>
      <c r="E40" s="22">
        <v>3</v>
      </c>
      <c r="F40" s="31">
        <v>50000</v>
      </c>
      <c r="G40" s="13">
        <f>F40</f>
        <v>50000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22">
        <v>4</v>
      </c>
      <c r="Q40" s="22" t="s">
        <v>79</v>
      </c>
    </row>
    <row r="41" spans="1:19" s="20" customFormat="1" ht="100.8" x14ac:dyDescent="0.3">
      <c r="A41" s="16" t="s">
        <v>69</v>
      </c>
      <c r="B41" s="27" t="s">
        <v>32</v>
      </c>
      <c r="C41" s="17" t="s">
        <v>41</v>
      </c>
      <c r="D41" s="33" t="s">
        <v>34</v>
      </c>
      <c r="E41" s="22">
        <v>1</v>
      </c>
      <c r="F41" s="34">
        <v>50000</v>
      </c>
      <c r="G41" s="13">
        <f>F41/7*3</f>
        <v>21428.571428571428</v>
      </c>
      <c r="H41" s="13">
        <f>F41/7</f>
        <v>7142.8571428571431</v>
      </c>
      <c r="I41" s="13">
        <f>H41</f>
        <v>7142.8571428571431</v>
      </c>
      <c r="J41" s="13">
        <f>I41</f>
        <v>7142.8571428571431</v>
      </c>
      <c r="K41" s="13">
        <f>J41</f>
        <v>7142.8571428571431</v>
      </c>
      <c r="L41" s="13">
        <v>0</v>
      </c>
      <c r="M41" s="13">
        <v>0</v>
      </c>
      <c r="N41" s="13">
        <v>0</v>
      </c>
      <c r="O41" s="13">
        <v>0</v>
      </c>
      <c r="P41" s="22"/>
      <c r="Q41" s="22" t="s">
        <v>79</v>
      </c>
    </row>
    <row r="42" spans="1:19" s="20" customFormat="1" ht="187.2" x14ac:dyDescent="0.3">
      <c r="A42" s="16" t="s">
        <v>69</v>
      </c>
      <c r="B42" s="21" t="s">
        <v>44</v>
      </c>
      <c r="C42" s="21" t="s">
        <v>42</v>
      </c>
      <c r="D42" s="8" t="s">
        <v>96</v>
      </c>
      <c r="E42" s="8">
        <v>1</v>
      </c>
      <c r="F42" s="35">
        <v>49000</v>
      </c>
      <c r="G42" s="10">
        <f>F42</f>
        <v>49000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8">
        <v>4</v>
      </c>
      <c r="Q42" s="8" t="s">
        <v>79</v>
      </c>
    </row>
    <row r="43" spans="1:19" s="20" customFormat="1" ht="144" x14ac:dyDescent="0.3">
      <c r="A43" s="16" t="s">
        <v>69</v>
      </c>
      <c r="B43" s="21" t="s">
        <v>33</v>
      </c>
      <c r="C43" s="21" t="s">
        <v>43</v>
      </c>
      <c r="D43" s="8" t="s">
        <v>96</v>
      </c>
      <c r="E43" s="8">
        <v>3</v>
      </c>
      <c r="F43" s="36">
        <v>50000</v>
      </c>
      <c r="G43" s="10">
        <f>F43/3*2</f>
        <v>33333.333333333336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8">
        <v>4</v>
      </c>
      <c r="Q43" s="8" t="s">
        <v>79</v>
      </c>
    </row>
  </sheetData>
  <mergeCells count="9">
    <mergeCell ref="G2:O2"/>
    <mergeCell ref="P2:P3"/>
    <mergeCell ref="Q2:Q3"/>
    <mergeCell ref="A2:A3"/>
    <mergeCell ref="B2:B3"/>
    <mergeCell ref="C2:C3"/>
    <mergeCell ref="D2:D3"/>
    <mergeCell ref="E2:E3"/>
    <mergeCell ref="F2:F3"/>
  </mergeCells>
  <phoneticPr fontId="0" type="noConversion"/>
  <dataValidations count="3">
    <dataValidation type="whole" allowBlank="1" showInputMessage="1" showErrorMessage="1" sqref="E4:E43">
      <formula1>1</formula1>
      <formula2>3</formula2>
    </dataValidation>
    <dataValidation type="textLength" operator="lessThanOrEqual" allowBlank="1" showInputMessage="1" showErrorMessage="1" sqref="Q4:Q43">
      <formula1>100</formula1>
    </dataValidation>
    <dataValidation type="textLength" operator="lessThanOrEqual" allowBlank="1" showInputMessage="1" showErrorMessage="1" sqref="C4:C43">
      <formula1>250</formula1>
    </dataValidation>
  </dataValidation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vzor vyplňování</vt:lpstr>
      <vt:lpstr>ITIKA°</vt:lpstr>
      <vt:lpstr>List1</vt:lpstr>
      <vt:lpstr>RAP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Loučná Jitka</dc:creator>
  <cp:lastModifiedBy>Heroutová Blanka</cp:lastModifiedBy>
  <cp:lastPrinted>2022-01-04T09:31:05Z</cp:lastPrinted>
  <dcterms:created xsi:type="dcterms:W3CDTF">2019-05-31T08:18:18Z</dcterms:created>
  <dcterms:modified xsi:type="dcterms:W3CDTF">2022-01-04T09:50:53Z</dcterms:modified>
</cp:coreProperties>
</file>