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dbory\ITI\Projektová příprava fiší MMKV\"/>
    </mc:Choice>
  </mc:AlternateContent>
  <bookViews>
    <workbookView xWindow="-120" yWindow="-120" windowWidth="29040" windowHeight="17640" tabRatio="785" firstSheet="1" activeTab="1"/>
  </bookViews>
  <sheets>
    <sheet name="vzor vyplňování" sheetId="3" state="hidden" r:id="rId1"/>
    <sheet name="ITIKA°" sheetId="9" r:id="rId2"/>
    <sheet name="List1" sheetId="7" r:id="rId3"/>
    <sheet name="RAP" sheetId="4" state="hidden" r:id="rId4"/>
  </sheets>
  <definedNames>
    <definedName name="_xlnm._FilterDatabase" localSheetId="1" hidden="1">ITIKA°!$A$1:$A$707</definedName>
  </definedNames>
  <calcPr calcId="162913"/>
</workbook>
</file>

<file path=xl/calcChain.xml><?xml version="1.0" encoding="utf-8"?>
<calcChain xmlns="http://schemas.openxmlformats.org/spreadsheetml/2006/main">
  <c r="F572" i="9" l="1"/>
  <c r="F424" i="9"/>
  <c r="F403" i="9" l="1"/>
  <c r="F390" i="9" l="1"/>
  <c r="F393" i="9" s="1"/>
  <c r="F383" i="9" l="1"/>
  <c r="F373" i="9" l="1"/>
  <c r="F364" i="9" l="1"/>
  <c r="F348" i="9"/>
  <c r="F331" i="9"/>
  <c r="F314" i="9" l="1"/>
  <c r="F298" i="9" l="1"/>
  <c r="F286" i="9" l="1"/>
  <c r="F272" i="9" l="1"/>
  <c r="F231" i="9" l="1"/>
  <c r="F220" i="9"/>
  <c r="F211" i="9"/>
  <c r="F200" i="9"/>
  <c r="F189" i="9"/>
  <c r="F178" i="9"/>
  <c r="F167" i="9"/>
  <c r="F156" i="9"/>
  <c r="F145" i="9"/>
  <c r="F134" i="9"/>
  <c r="F123" i="9"/>
  <c r="F113" i="9"/>
  <c r="F103" i="9"/>
  <c r="F92" i="9"/>
  <c r="F81" i="9"/>
  <c r="F67" i="9" l="1"/>
  <c r="F70" i="9" s="1"/>
  <c r="F60" i="9" l="1"/>
  <c r="F45" i="9" l="1"/>
  <c r="F30" i="9" l="1"/>
  <c r="F16" i="9"/>
  <c r="G43" i="4" l="1"/>
  <c r="G42" i="4"/>
  <c r="H41" i="4"/>
  <c r="I41" i="4" s="1"/>
  <c r="J41" i="4" s="1"/>
  <c r="K41" i="4" s="1"/>
  <c r="G41" i="4"/>
  <c r="G40" i="4"/>
  <c r="G39" i="4"/>
  <c r="G38" i="4"/>
  <c r="J37" i="4"/>
  <c r="K37" i="4" s="1"/>
  <c r="G36" i="4"/>
  <c r="H35" i="4"/>
  <c r="I35" i="4" s="1"/>
  <c r="G35" i="4"/>
  <c r="G34" i="4"/>
  <c r="G33" i="4"/>
  <c r="G32" i="4"/>
  <c r="G31" i="4"/>
  <c r="G30" i="4"/>
  <c r="J29" i="4"/>
  <c r="K29" i="4" s="1"/>
  <c r="G28" i="4"/>
  <c r="J27" i="4"/>
  <c r="K27" i="4" s="1"/>
  <c r="L27" i="4" s="1"/>
  <c r="H26" i="4"/>
  <c r="G26" i="4"/>
  <c r="H25" i="4"/>
  <c r="G25" i="4"/>
  <c r="G24" i="4"/>
  <c r="G23" i="4"/>
  <c r="G22" i="4"/>
  <c r="G21" i="4"/>
  <c r="G20" i="4"/>
  <c r="G19" i="4"/>
  <c r="G18" i="4"/>
  <c r="H18" i="4" s="1"/>
  <c r="I18" i="4" s="1"/>
  <c r="J18" i="4" s="1"/>
  <c r="J17" i="4"/>
  <c r="G17" i="4"/>
  <c r="G16" i="4"/>
  <c r="H15" i="4"/>
  <c r="G15" i="4"/>
  <c r="H14" i="4"/>
  <c r="G14" i="4"/>
  <c r="I13" i="4"/>
  <c r="H13" i="4"/>
  <c r="G13" i="4"/>
  <c r="H12" i="4"/>
  <c r="I12" i="4" s="1"/>
  <c r="G12" i="4"/>
  <c r="L11" i="4"/>
  <c r="K11" i="4"/>
  <c r="J11" i="4"/>
  <c r="I11" i="4"/>
  <c r="H11" i="4"/>
  <c r="G11" i="4"/>
  <c r="J10" i="4"/>
  <c r="I10" i="4"/>
  <c r="H10" i="4"/>
  <c r="G10" i="4"/>
  <c r="G9" i="4"/>
  <c r="I8" i="4"/>
  <c r="H8" i="4"/>
  <c r="G8" i="4"/>
  <c r="I7" i="4"/>
  <c r="H7" i="4"/>
  <c r="G7" i="4"/>
  <c r="H5" i="4"/>
  <c r="I5" i="4" s="1"/>
  <c r="G5" i="4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comments1.xml><?xml version="1.0" encoding="utf-8"?>
<comments xmlns="http://schemas.openxmlformats.org/spreadsheetml/2006/main">
  <authors>
    <author>Potencová Nikola, Ing.</author>
  </authors>
  <commentLis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období 2019-2020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období 2019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2018-2020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2020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2019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2019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od roku 2020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 a 2021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roky 2019-2020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2019-2021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2017-2018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2020-2021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2019-2019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za rok 2019-2020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jen za rok 2020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38"/>
          </rPr>
          <t>Potencová Nikola, Ing.:</t>
        </r>
        <r>
          <rPr>
            <sz val="9"/>
            <color indexed="81"/>
            <rFont val="Tahoma"/>
            <family val="2"/>
            <charset val="238"/>
          </rPr>
          <t xml:space="preserve">
i za rok 2020
</t>
        </r>
      </text>
    </comment>
  </commentList>
</comments>
</file>

<file path=xl/sharedStrings.xml><?xml version="1.0" encoding="utf-8"?>
<sst xmlns="http://schemas.openxmlformats.org/spreadsheetml/2006/main" count="1221" uniqueCount="481">
  <si>
    <t xml:space="preserve">REKO silnice II/265 Krásná Lípa - Velký Šenov </t>
  </si>
  <si>
    <t>Rekonstrukce páteřní komunikace</t>
  </si>
  <si>
    <t xml:space="preserve">REKO silnice II/266 Šluknov - Lobendava </t>
  </si>
  <si>
    <t>REKO úseku I/13 - Podbořany - Petrohrad, silnice II224 - 2. etapa Očihov - Kryry- Petrohrad - HÚK    (HÚK - hranice Ústeckého kraje)</t>
  </si>
  <si>
    <t xml:space="preserve">REKO silnice II/262 Starý Šachov - Děčín </t>
  </si>
  <si>
    <t>Nový dopravní podnik - nákup vozů</t>
  </si>
  <si>
    <t>Jedná se o nákup dopravních prostředků pro nový dopravní podnik ÚK</t>
  </si>
  <si>
    <t>Dostavba COS, JIP, kardiochirurgie, lůžková oddělení</t>
  </si>
  <si>
    <t>Nový pavilon centrálních operačních sálů</t>
  </si>
  <si>
    <t>Renovace budovy T MNUL</t>
  </si>
  <si>
    <t>Postupná revitalizace objektu (reko střechy, obvodové pláště, výměna výplní otvorů, rozvody ZTI a elektro, vnitřní úpravy)</t>
  </si>
  <si>
    <t>Nový pavilon ONP Ryjice</t>
  </si>
  <si>
    <t xml:space="preserve">Výstavba nového lůžkového pavilonu </t>
  </si>
  <si>
    <t>Emergentní příjem (ARO) vč. úpravy spojovací chodby k pavilonu C a krytý spojovací koridor Krajská zdravotní, a.s. - Nemocnice Chomutov, o.z.</t>
  </si>
  <si>
    <t>Parkovací dům v Masarykově nemocnici v Ústí nad Labem, o.z.</t>
  </si>
  <si>
    <t>Přístavba operačních sálů DC vč. Emergency a centrální sterilizace</t>
  </si>
  <si>
    <t>Výstavba 4 operačních sálů a centrální sterilizace Teplice</t>
  </si>
  <si>
    <t>Nový pavilon</t>
  </si>
  <si>
    <t>Nástavba 3. NP nového objektu operačních sálů pro ARO a JIP vč. rekonstrukce energocentra</t>
  </si>
  <si>
    <t>Nástavba nového objektu operačních sálů</t>
  </si>
  <si>
    <t>Rekonstrukce interiérů budovy D</t>
  </si>
  <si>
    <t>Postupná rekonstrukce oddělení v budově D - Dětský pavilon</t>
  </si>
  <si>
    <t>Rekonstrukce energocentra vč. umíštění nového DAG</t>
  </si>
  <si>
    <t>Obnova vozového parku - vozidla ZDS (sanitní vozidla)</t>
  </si>
  <si>
    <t>Postupná obměna vozového parku sanitních vozidel zdravotní dopravní služby KZ</t>
  </si>
  <si>
    <t>Modernizace a zateplení Objektu "D" Krajské zdravotní, a.s. - Masarykovy nemocnice v Ústí nad Labem, o.z.</t>
  </si>
  <si>
    <t xml:space="preserve">Zateplení obvodového pláště, výměna výplní otvorů, nástavby podalží v části objektu </t>
  </si>
  <si>
    <t>Rekonstrukce  vnitřních prostor oddělení Nemocnice Most, o.z.</t>
  </si>
  <si>
    <t>Postupná rekonstrukce zdravotnických pracovišť vč. všech technických rozvodů.</t>
  </si>
  <si>
    <t>Rekonstrukce původní budovy nemocnice (chirurgie, ortopedie, operačních sálů)</t>
  </si>
  <si>
    <t>Modernizace a optimalizace dětského a dorostového oddělení budova C</t>
  </si>
  <si>
    <t>Rekonstrukce stravovacího porovozu vč. gastrotechnologie</t>
  </si>
  <si>
    <t>Rekonstrukce střech Nemocnice Teplice, o.z.</t>
  </si>
  <si>
    <t>Výstavba 2 zařízení pro cílovou skupinu osob s poruchou autistického spektra</t>
  </si>
  <si>
    <t>Krajská zdravotní, a.s.</t>
  </si>
  <si>
    <t>Zvýšení počtu parkovacích míst v areálu nemocnice v souvislosti s stávajícím nedostatkem park. Míst</t>
  </si>
  <si>
    <t>Úpravy spojivací chodby - Nemocnice Chomutov</t>
  </si>
  <si>
    <t xml:space="preserve">Rekonstrukce </t>
  </si>
  <si>
    <t>Přístavba sálů</t>
  </si>
  <si>
    <t>Rekonstrukce nemocnice</t>
  </si>
  <si>
    <t>Modernizace oddělení</t>
  </si>
  <si>
    <t>Rekonstrukce střech</t>
  </si>
  <si>
    <t>Staba zařízení pro osoby po závistosti</t>
  </si>
  <si>
    <t>Zařízení pro osoby s autistickou poruchou</t>
  </si>
  <si>
    <t>Výstavba zařízení pro osoby po závislostech na alkoholu, návykových látkách, psychiatrcké diagnózy</t>
  </si>
  <si>
    <t xml:space="preserve"> </t>
  </si>
  <si>
    <t>Tabulka strategických projektů ITI aglomerací/metropolitních oblastí v období 2021+</t>
  </si>
  <si>
    <t>aglomerace</t>
  </si>
  <si>
    <t>název projektu</t>
  </si>
  <si>
    <t>typ strategického projektu (1/2/3)</t>
  </si>
  <si>
    <t>popis projektu (max. 250 znaků)</t>
  </si>
  <si>
    <t>nositel(é) projektu</t>
  </si>
  <si>
    <t>čerpání v letech</t>
  </si>
  <si>
    <t>stav přípravy (max. 100 znaků)</t>
  </si>
  <si>
    <t>BMO</t>
  </si>
  <si>
    <t>Znovuzprovoznění tramvajové tratě Stránská skála-Líšeň, Holzova - příklad</t>
  </si>
  <si>
    <t>Terminál Starý Lískovec (Prodloužení trolejbusové trati Osová – žst. Starý Lískovec, terminál, vlaková zastávka) - příklad</t>
  </si>
  <si>
    <t>Výstavba tramvajové trati v severovýchodní části města sloužící převážně k bydlení, tramvajová trať bude obsluhovat oblasti s rozsáhlou bytovou zástavbou i oblasti s předměstským bydlením.</t>
  </si>
  <si>
    <t>Pasivní střechy na veřejných budovách, zateplení veřejných budov - příklad</t>
  </si>
  <si>
    <t>MMB, další veřejné instituce (kraj, nemocnice)</t>
  </si>
  <si>
    <t>Rekonstrukce  střech veřejných budov (tepelná izolace, energeticky úsporné prvky, zelené střechy, solární panely) a eliminace tepelných úniků zateplením veřejných budov.</t>
  </si>
  <si>
    <t>2019 - vytipování vhodných objektů, 2020 příprava projektové dokumentace</t>
  </si>
  <si>
    <t>DPMB</t>
  </si>
  <si>
    <t>MMB, BKOM, DPMB, SŽDC</t>
  </si>
  <si>
    <t>v řešení jsou majetkoprávní vztahy, následně se začne vyhotovovat projektová dokumentace</t>
  </si>
  <si>
    <t>Vybudování terminálu v m.č. Starý Lískovec, vč. doprovodné dopravní infrastruktury, které bude sloužit pro obyvatele této městské části a přilehlých obcí.</t>
  </si>
  <si>
    <t>rozpočet v tis. Kč (napočítává se automaticky dle čerpání v letech)</t>
  </si>
  <si>
    <t>vydáno územní rozhodnutí</t>
  </si>
  <si>
    <t>cíl politiky dle návrhů nařízení EK (je-li relevantní)</t>
  </si>
  <si>
    <t>ITI ÚChA</t>
  </si>
  <si>
    <t>Vyšší odborná škola a Střední odborná škola, Roudnice nad Labem, p. o. - výstavba nové tělocvičny (Špindlerova 690)</t>
  </si>
  <si>
    <t xml:space="preserve">Výstavbou nové Tělocvičny se zkvalitní průběh výuky včetně úspory finančních prostředků za pronájem prostor v cizích objektech a vyřeší se závady zjištěné KHS a energetickým auditem. </t>
  </si>
  <si>
    <t>ÚK</t>
  </si>
  <si>
    <t>Gymnázium a Střední odborná škola dr. Václava Šmejkala, Ústí nad Labem, p. o. - stavební úpravy a dostavba areálu (Stará 99)</t>
  </si>
  <si>
    <t>Jde o stavební úpravy a dostavbu areálu.. Ekonomičtější využití přízemí, řešení denního osvětlení v učebnách. V atriu - terasa. Dostavba v ulici Stará bude zde umístěna aula (160 míst), školní klub aj. Dále rekonstrukce hřišť</t>
  </si>
  <si>
    <t>Konzervatoř, Teplice, p. o. - stavební úpravy na objektu Diplomat (Chelčického 3)</t>
  </si>
  <si>
    <t>Nová fasáda a rekonstrukce balkónů, nové klempířské prvky, střecha a venkovní úpravy. Odstranění havarijního stavu opěrné zdi, venkovního schodiště, oplocení objektu. Odstranění zatékání venkovním schodištěm, havarijního stavu prostor ve 2.PP.</t>
  </si>
  <si>
    <t>Vyšší odborná škola a Střední průmyslová škola strojní, stavební a dopravní, Děčín, p. o. - rekonstrukce objektu (Slovanská 55)</t>
  </si>
  <si>
    <t>Náprava špatného technického, hygienického i ekonomického stavu. Obsahem  akce je rekonstrukce elektroinstalace, vytápění, střechy a vnitřních instalací, vyměněna oken, fasády, vybudování jídelny, revitalizace hřiště, bezbariérový přístup.</t>
  </si>
  <si>
    <t>PZ</t>
  </si>
  <si>
    <t>Oblastní muzeum v Děčíně, p. o. - stavební úpravy muzea (Poštovní č. p. 415, Varnsdorf)</t>
  </si>
  <si>
    <t>Odstranění dřevomorky, rekonstrukce a úpravy objektu</t>
  </si>
  <si>
    <t>Oblastní muzeum v Mostě, p. o. - centrální archeologický depozitář s laboratořemi a dílnami (Velebudice)</t>
  </si>
  <si>
    <t>Zateplení a izolace objektu, rekonstrukce vnitřních rozvodů</t>
  </si>
  <si>
    <t>Galerie Benedikta Rejta v Lounech, p. o. - dostavba galerie (Pivovarská 29)</t>
  </si>
  <si>
    <t>Rekonstrukce historického podzemí, úprava hydrogeologických poměrů a revitalizace kulturní památky.</t>
  </si>
  <si>
    <t>SŠ stavební a technická, Ústí nad Labem - Kampus řemesel</t>
  </si>
  <si>
    <t>Rekonstrukci stávajících pavilónů školy U Panského Dvora a přístavbu jídelny a tělocvičny. Dostavba objektu pro autodílny, jehož financování se předpokládá z dotačního titulu, bude vybudován ucelený  studijní komplex - Kampus řemesel.</t>
  </si>
  <si>
    <t>SŠ stavební, Teplice - dostavba areálu školy, 1. etapa</t>
  </si>
  <si>
    <t>Jedná se dostavbu areálu školy, kdy budou vybudovány  dvě nové školní budovy pro učňovské obory vč. oplocení a vnitřních komunikací. Bude vybudován objekt odborného výcviku 1.</t>
  </si>
  <si>
    <t xml:space="preserve">Centrum sociální pomoci Litoměřice - Výstavba nového objektu pro pobytovou sociální službu s cílovou skupinou senioři (osoby  se stařeckou a Alzheimerovou demencí) </t>
  </si>
  <si>
    <t>Náhrada za stávající zařízení Domov důchodců Milešov. Jedná se o výstavbu objektu za účelem poskytování pobytových sociálních služeb pro cca 80 klientů, a to včetně zázemí pro provoz těchto sociálních služeb.</t>
  </si>
  <si>
    <t>Podkrušnohorské domovy sociálních služeb Dubí - Teplice - Revitalizace Domova důchodců Dubí</t>
  </si>
  <si>
    <t>Stavební úpravy prostor, bezbarierové přístupy, dostavba technické části a uvolnění prostor pro vznik dalších jednolůžkových pokojů (30 pokojů v přízemí), vybudování toalet a koupelen, úprava plochých střech na terasy s přístupem pro imobilní klienty, vybudování zázemí pro personál, výstavba skleníku (zimní zahrady) napojeného na vnitřní prostory budovy, úprava okolí a pláště budovy.</t>
  </si>
  <si>
    <t>III/25013 Rekonstrukce mostního objektu 25013 – 3 Dobroměřice</t>
  </si>
  <si>
    <t>Rekonstrukce mostního objektu o  délce 280 m</t>
  </si>
  <si>
    <t>?</t>
  </si>
  <si>
    <t>II/613 - Rekonstrukce mostu E. Beneše</t>
  </si>
  <si>
    <t>Zpracovaná diagnostika stavu most, nutná projektová dokumentace</t>
  </si>
  <si>
    <t>II/240 - Rekonstrukce mostního objektu 240 - 031, 031A Roudnice n.L.</t>
  </si>
  <si>
    <t>Most je ve špatném technickém stavu, na základě poslední mostní prohlídky byla snížena nosnost na 12t (vyšší pouze pro jednotlivé vozidlo), vyžaduje celkovou rekonstrukci.</t>
  </si>
  <si>
    <t xml:space="preserve">Komunikace III/24049 - Obchvat obce Předonín </t>
  </si>
  <si>
    <t>Dojde k odstranění konstrukce vozovky a železobetonové desky mostovky,sanace spodní stavby, zesílení závěsů a protikorozní ochrana. Dále se jedná o přeložky inženýrských sítí,izolaci a konstrukci vozovky, osvětlení a samohybné revizní zařízení.</t>
  </si>
  <si>
    <t>Přeložení  silnice III/24049 do polohy jižního obchvatu obce Předonín. Bude vybudována nová komunikace v kategorii S 9,5/60, podél silnice budou vsakovací silniční příkopy. V trase přeložky silnice.</t>
  </si>
  <si>
    <t>Cyklostezka Ohře</t>
  </si>
  <si>
    <t>Cílem projektu bude výstavba páteřní cyklostezky Ohře, která naváže na další páteřní cyklostezku Ústeckého kraje a to Labskou stezku č. 2</t>
  </si>
  <si>
    <t>PD</t>
  </si>
  <si>
    <t>DPS</t>
  </si>
  <si>
    <t>Architektonická studie</t>
  </si>
  <si>
    <t>Koncept projektu</t>
  </si>
  <si>
    <t>Augmentovaná realita</t>
  </si>
  <si>
    <t>PD stavby</t>
  </si>
  <si>
    <t>Přípravná fáze</t>
  </si>
  <si>
    <t>Realizační fáze</t>
  </si>
  <si>
    <t>Divadelní náměstí</t>
  </si>
  <si>
    <t>Ing. Arch. Adamec</t>
  </si>
  <si>
    <t>Alžbětiny lázně</t>
  </si>
  <si>
    <t>Ing. Matyáš</t>
  </si>
  <si>
    <t>Vestaba CL</t>
  </si>
  <si>
    <t>Dopravní navigační systém</t>
  </si>
  <si>
    <t>Ing. Siřínek</t>
  </si>
  <si>
    <t>Kapacity parkování</t>
  </si>
  <si>
    <t>Obnova MHD</t>
  </si>
  <si>
    <t>Informace pro cestující</t>
  </si>
  <si>
    <t>Rozšíření dispečinku MHD</t>
  </si>
  <si>
    <t>Dlohoš</t>
  </si>
  <si>
    <t xml:space="preserve">Kyber bezpečnost </t>
  </si>
  <si>
    <t xml:space="preserve">Otevřený úřad </t>
  </si>
  <si>
    <t>Vaňkát</t>
  </si>
  <si>
    <t>VP Vřídelní ulice</t>
  </si>
  <si>
    <t>MK IP Pavlova</t>
  </si>
  <si>
    <t>Přívětivý úřad</t>
  </si>
  <si>
    <t>Mgr. Trtek</t>
  </si>
  <si>
    <t>VP Horáková</t>
  </si>
  <si>
    <t>VP Nová Louka</t>
  </si>
  <si>
    <t>Terminál Koníček</t>
  </si>
  <si>
    <t>Ing. Riedl</t>
  </si>
  <si>
    <t>Infrastruktura UNESCO infocentrum</t>
  </si>
  <si>
    <t>Infrastruktura UNESCO městský systém</t>
  </si>
  <si>
    <t>Koncepce krajin</t>
  </si>
  <si>
    <t>Cyklostezka B4</t>
  </si>
  <si>
    <t>Cyklostezka E1</t>
  </si>
  <si>
    <t>Jímání a hospodaření s vodou</t>
  </si>
  <si>
    <t>Ing. Bursík</t>
  </si>
  <si>
    <t>Cyklostezka Doubí - Březová</t>
  </si>
  <si>
    <t>Cyklostezka alej Bohatice</t>
  </si>
  <si>
    <t>Náplavka Ohře</t>
  </si>
  <si>
    <t>Lokality pro akumulaci vod</t>
  </si>
  <si>
    <t>předprostor síně Růžák</t>
  </si>
  <si>
    <t>Zázemí MZSS</t>
  </si>
  <si>
    <t>Automobily MZSS</t>
  </si>
  <si>
    <t>Zahrada pro seniory MZSS</t>
  </si>
  <si>
    <t>MZSS rozšíření služeb</t>
  </si>
  <si>
    <t>Suma Kč</t>
  </si>
  <si>
    <t>Název</t>
  </si>
  <si>
    <t>Fiše</t>
  </si>
  <si>
    <t>Projektová dokumentace</t>
  </si>
  <si>
    <t xml:space="preserve">soutěžení dodavatele stavby </t>
  </si>
  <si>
    <t>architektonická soutěž</t>
  </si>
  <si>
    <t>soutěžení dodavatele PD</t>
  </si>
  <si>
    <t>CELKEM</t>
  </si>
  <si>
    <t>I. Etapa</t>
  </si>
  <si>
    <t>rekonstrukce krovu a střešního pláště</t>
  </si>
  <si>
    <t>realizace</t>
  </si>
  <si>
    <t>architektonická studie</t>
  </si>
  <si>
    <t>stavební povolení</t>
  </si>
  <si>
    <t>stavební úpravy</t>
  </si>
  <si>
    <t>zpracování SP a žádosti</t>
  </si>
  <si>
    <t>Zpracování zadávacích podmínek</t>
  </si>
  <si>
    <t>Zpracování PD</t>
  </si>
  <si>
    <t>Vyhodnocení žádosti a RoPD</t>
  </si>
  <si>
    <t>Příprava podkladů a ZD pro výběrko</t>
  </si>
  <si>
    <t>vvýběrové řízení - nadlimintní VZ</t>
  </si>
  <si>
    <t>dodávka I. etapa</t>
  </si>
  <si>
    <t>dodávka II. etapa</t>
  </si>
  <si>
    <t>dodávka elektrobusu a instalace infrastruktury</t>
  </si>
  <si>
    <t xml:space="preserve">zkušební provoz </t>
  </si>
  <si>
    <t>ukončení projektu</t>
  </si>
  <si>
    <t>Zpracování TS</t>
  </si>
  <si>
    <t xml:space="preserve">Zpracování SP a žádosti </t>
  </si>
  <si>
    <t>Zpracování zadávacích  podmínek</t>
  </si>
  <si>
    <t xml:space="preserve">Příprava podkladů </t>
  </si>
  <si>
    <t xml:space="preserve">VZ nadlimitní </t>
  </si>
  <si>
    <t>realizace projektu detektory a IDZ</t>
  </si>
  <si>
    <t>realizace implementace dopravní ústředny</t>
  </si>
  <si>
    <t>realizace integrace</t>
  </si>
  <si>
    <t>zkušební provoz</t>
  </si>
  <si>
    <t>Ukončení projektu</t>
  </si>
  <si>
    <t>zpracování konceptu</t>
  </si>
  <si>
    <t>vyhodnocení žádosti a RoPD</t>
  </si>
  <si>
    <t>zpracování podmínek</t>
  </si>
  <si>
    <t>Příprava podkladů a ZD pro VŘ</t>
  </si>
  <si>
    <t>VŘ - nadlimitní VZ</t>
  </si>
  <si>
    <t>Realizace projektu PARK etapa 2</t>
  </si>
  <si>
    <t>Realizace projektu PARK etapa 3</t>
  </si>
  <si>
    <t>Zkušební provoz</t>
  </si>
  <si>
    <t>Zpracování konceptu projektu</t>
  </si>
  <si>
    <t>TS</t>
  </si>
  <si>
    <t>SP a žádost</t>
  </si>
  <si>
    <t>vyhodnocení a RoPD</t>
  </si>
  <si>
    <t>zpracování zadaváčky</t>
  </si>
  <si>
    <t>Podklady pro VZ</t>
  </si>
  <si>
    <t>VZ - nadlimitní</t>
  </si>
  <si>
    <t>I etapa výstvba IZ</t>
  </si>
  <si>
    <t>II etapa vybavení vozidel, terminálů</t>
  </si>
  <si>
    <t>III etapa integrace</t>
  </si>
  <si>
    <t>Žádost a SP</t>
  </si>
  <si>
    <t>I etapa rozšíření dispečinku</t>
  </si>
  <si>
    <t>II etapa rozšíření dopravního portálu a dat</t>
  </si>
  <si>
    <t>Zpracování zadávačky</t>
  </si>
  <si>
    <t xml:space="preserve">VŘ nadlimitní </t>
  </si>
  <si>
    <t>zadávačka</t>
  </si>
  <si>
    <t>podklady po VŘ</t>
  </si>
  <si>
    <t>I etapa rozšíření ICT infrastruktury</t>
  </si>
  <si>
    <t>II etapa implementace techniky</t>
  </si>
  <si>
    <t>III etapa vyčítání dat z kamer</t>
  </si>
  <si>
    <t>seminář zadání TS</t>
  </si>
  <si>
    <t>Příprava výběrka</t>
  </si>
  <si>
    <t>schválení desingu aplikace, webu, tras …</t>
  </si>
  <si>
    <t>Tvorba aplikace pro mobily</t>
  </si>
  <si>
    <t>Tvorba obsahu tras a bodů zájmu</t>
  </si>
  <si>
    <t>Tvorba webové aplikace</t>
  </si>
  <si>
    <t>publikace obsahu v CZ</t>
  </si>
  <si>
    <t>Tvorba 3D obsahu</t>
  </si>
  <si>
    <t>Tvorba dalšího obsahu</t>
  </si>
  <si>
    <t>Překlady</t>
  </si>
  <si>
    <t xml:space="preserve">Testovací provoz </t>
  </si>
  <si>
    <t>Modernizace vybraných agend</t>
  </si>
  <si>
    <t>vybudování portálu občana</t>
  </si>
  <si>
    <t>vybudování OpenData služeb</t>
  </si>
  <si>
    <t>podklady ZD pro VŘ</t>
  </si>
  <si>
    <t>školení uživatelů</t>
  </si>
  <si>
    <t>ÚR</t>
  </si>
  <si>
    <t>PD pro SP</t>
  </si>
  <si>
    <t>zadání KAM KV°</t>
  </si>
  <si>
    <t>soutěž na dodavatele PD</t>
  </si>
  <si>
    <t>PD DUR, DSP</t>
  </si>
  <si>
    <t>PD DPS</t>
  </si>
  <si>
    <t>VŘ dodavatel stavby</t>
  </si>
  <si>
    <t>VŘ na dodavatele</t>
  </si>
  <si>
    <t>SP</t>
  </si>
  <si>
    <t xml:space="preserve">VŘ na zhotovitele </t>
  </si>
  <si>
    <t>tvorba manuálu a systému</t>
  </si>
  <si>
    <t>výroba prvků a osazení VP</t>
  </si>
  <si>
    <t>zpracování dokumentu</t>
  </si>
  <si>
    <t>vydání SP na stavbu</t>
  </si>
  <si>
    <t>projekt pro SP</t>
  </si>
  <si>
    <t>žádost o dotaci</t>
  </si>
  <si>
    <t>zpracování PD</t>
  </si>
  <si>
    <t>Cyklostezka A6</t>
  </si>
  <si>
    <t>analýza stávajícího stavu</t>
  </si>
  <si>
    <t>Studie</t>
  </si>
  <si>
    <t>Bursík, Riedl</t>
  </si>
  <si>
    <t>Lávka přes Ohři Hypernova</t>
  </si>
  <si>
    <t>Mariánskolázeňská ulice</t>
  </si>
  <si>
    <t>výměna oken</t>
  </si>
  <si>
    <t>zateplení střechy</t>
  </si>
  <si>
    <t>Sady Karla IV.</t>
  </si>
  <si>
    <t>Obnova kostela svatého Vavřince</t>
  </si>
  <si>
    <t>Kontatkní osoba projektu</t>
  </si>
  <si>
    <t>Miloš Bělohlávek</t>
  </si>
  <si>
    <t>telefon 352 352 244</t>
  </si>
  <si>
    <t>email belohlavek@mestochodov.cz</t>
  </si>
  <si>
    <t>realizace vnitřní výmalby kostela</t>
  </si>
  <si>
    <t>realizace restaurování mobiliáře</t>
  </si>
  <si>
    <t>realizace restaurování podlahy</t>
  </si>
  <si>
    <t>Obnova evangelického kostela v Chodově</t>
  </si>
  <si>
    <t>Kontaktní osoba projektu</t>
  </si>
  <si>
    <t>realizace fasády kostela</t>
  </si>
  <si>
    <t>realizace restaurování varhan</t>
  </si>
  <si>
    <t>realizace restaurování vybavení</t>
  </si>
  <si>
    <t>Chráněné bydlení v Karlových Varech</t>
  </si>
  <si>
    <t>zajištění objektu</t>
  </si>
  <si>
    <t>zpracování PD, SP a žádosti</t>
  </si>
  <si>
    <t xml:space="preserve">vyhodnocení žádosti </t>
  </si>
  <si>
    <t>paní Marcela Radová</t>
  </si>
  <si>
    <t>stavební úpravy včetně soutěže</t>
  </si>
  <si>
    <t>telefon 774 716 737</t>
  </si>
  <si>
    <t>vybavení objektu</t>
  </si>
  <si>
    <t>email:radova.marcela@spolecnostdolmen.cz</t>
  </si>
  <si>
    <t>Navazující projekt OPZ?</t>
  </si>
  <si>
    <t>Revitalizace areálu sokolovského zámku</t>
  </si>
  <si>
    <t>výběrové řízení na PD</t>
  </si>
  <si>
    <t>Realizační dokumentace</t>
  </si>
  <si>
    <t>Mgr.Veronika Vodičková</t>
  </si>
  <si>
    <t>telefon: +420 736650073</t>
  </si>
  <si>
    <t xml:space="preserve">VZ  </t>
  </si>
  <si>
    <t>email: veronika.vodickova@kr-karlovarsky.cz</t>
  </si>
  <si>
    <t>realizace projektu SO 01</t>
  </si>
  <si>
    <t>realizace projektu SO 02</t>
  </si>
  <si>
    <t>Ing.Michael Rund</t>
  </si>
  <si>
    <t>realizace projektu SO 03</t>
  </si>
  <si>
    <t>telefon: +420 736762755</t>
  </si>
  <si>
    <t>kolaudace zkušební provoz</t>
  </si>
  <si>
    <t>email: sokorund@gmail.com</t>
  </si>
  <si>
    <t>Muzejní expozice v Císařských lázních v Karlových Varech - přípravná fáze a realizace</t>
  </si>
  <si>
    <t>příprava podkladů</t>
  </si>
  <si>
    <t>výběrové řízení na realizaci expozice</t>
  </si>
  <si>
    <t>realizace expozice</t>
  </si>
  <si>
    <t>SMART autobusové zastávky - ul. Rokycanova, Jednoty, Závodu Míru</t>
  </si>
  <si>
    <t>Zadávací řízení na zpracovatele PD</t>
  </si>
  <si>
    <t>Kontatkní osoba projektu:</t>
  </si>
  <si>
    <t>Ing. Kateřina Klepáčková</t>
  </si>
  <si>
    <t>Zadávací řízení na vařejné zakázky</t>
  </si>
  <si>
    <t>354 228 340, 606 071 417</t>
  </si>
  <si>
    <t>Realizace stavby a souvisejících činností</t>
  </si>
  <si>
    <t>katerina.klepackova@mu-sokolov.cz</t>
  </si>
  <si>
    <t>MDK Sokolov - oprava fasády</t>
  </si>
  <si>
    <t>Zadávací řízení na VZ: zhotovitele, TDI  a BOZP</t>
  </si>
  <si>
    <t>Realizace stavby a souvisejících činností (TDI + BOZP)</t>
  </si>
  <si>
    <t>Revitalizace veřejného prostranství náměstí Budovatelů</t>
  </si>
  <si>
    <t>Plocha pro parkovací stání, ulice Nádražní, sokolov</t>
  </si>
  <si>
    <t>Zpracování PD (v období 9/2018 až 7/2019)</t>
  </si>
  <si>
    <t>Zpracování Studie Proveditelnosti a žádosti o dotaci</t>
  </si>
  <si>
    <t>Zpracování zadávacích podmínek veřejných zakázek</t>
  </si>
  <si>
    <t>ZŠ Běžecká - multimediální jazyková učebna</t>
  </si>
  <si>
    <t>ZŠ Rokycanova - učebna přírodovědných předmětů</t>
  </si>
  <si>
    <t>ZŠ Rokycanova - učebna dílen pro polytechnické vzdělávání</t>
  </si>
  <si>
    <t>ZŠ Švabinského - multimediální jazyková učebna pro žáky 2. stupně</t>
  </si>
  <si>
    <t>ZŠ Švabinského - odborná učebna přírodovědných předmětů pro žáky 2. stupně</t>
  </si>
  <si>
    <t>ZŠ Křižíkova - učebna dílen pro polytechnické vzdělávání</t>
  </si>
  <si>
    <t>ZŠ Pionýrů bezbariérové zpřístupnění 2. stupně včetně zřízení 2 bezbariérových učeben a multimediální a fyzikálně přírodovědné učebny</t>
  </si>
  <si>
    <t>Zpracování PD (v období 4/2017 až 9/2019)</t>
  </si>
  <si>
    <t>ZŠ Pionýrů - bezbariérové zpřístupnění vstupu, jídelny a školní družiny</t>
  </si>
  <si>
    <t>ZŠ Pionýrů - bezbariérové zpřístupnění a úprava šaten 1. a 2. stupně</t>
  </si>
  <si>
    <t>Zpracování PD (v období od 12/2019 do 04/2020)</t>
  </si>
  <si>
    <t>Komplexní přístup k řešení prevence kriminality a prevence sociálně patologických jevů v Sokolově</t>
  </si>
  <si>
    <t>Posílení kontaktní práce s obyvateli SVL</t>
  </si>
  <si>
    <t>Zpřístupnění pomoci obětem skryté kriminality v SVL</t>
  </si>
  <si>
    <t>Zajištění komunikace obyvatel SVL se zástupci obce</t>
  </si>
  <si>
    <t>Rozvoj kompetencí a vzdělávání</t>
  </si>
  <si>
    <t>vrch. insp. Mgr. Bc. Petr Krágl, MBA</t>
  </si>
  <si>
    <t>Vyhodnocení projektu</t>
  </si>
  <si>
    <t>354 228 275,  774 022 888</t>
  </si>
  <si>
    <t>petr.kragl@mp-sokolov.cz</t>
  </si>
  <si>
    <t>ZŠ Křižíkova - přírodovědné učebny (fyziky a chemie)</t>
  </si>
  <si>
    <t xml:space="preserve">Zpracování PD </t>
  </si>
  <si>
    <t>Zdeněk Gaudek</t>
  </si>
  <si>
    <t>telefon 352 352 201</t>
  </si>
  <si>
    <t xml:space="preserve">VZ podlimitní </t>
  </si>
  <si>
    <t>email gaudek@mestochodov.cz</t>
  </si>
  <si>
    <t>stavební úpravy DPS</t>
  </si>
  <si>
    <t>Regenerace panelového sídliště Husova - Okružní</t>
  </si>
  <si>
    <t>Zpracování PD - etapa I</t>
  </si>
  <si>
    <t>Zpracování SP a žádosti - etapa I</t>
  </si>
  <si>
    <t>Zpracování PD - etapa II</t>
  </si>
  <si>
    <t>Zpracování SP a žádosti - etapa II</t>
  </si>
  <si>
    <t>VZ podlimitní I. etapy</t>
  </si>
  <si>
    <t xml:space="preserve">realizace I. etapy </t>
  </si>
  <si>
    <t>VZ podlimitní II. etapy</t>
  </si>
  <si>
    <t xml:space="preserve">realizace II. etapy </t>
  </si>
  <si>
    <t>Rekonstrukce, rozšíření a změna Týdenního stacionáře na DZR v Karlových Varech</t>
  </si>
  <si>
    <t>Zpracování studie celé stavby-aktualizace</t>
  </si>
  <si>
    <t>Zpracování PD pro územní řízení</t>
  </si>
  <si>
    <t>zpracování  kompletní PD</t>
  </si>
  <si>
    <t>ing. Aleš Klůc</t>
  </si>
  <si>
    <t>tel. 731433033</t>
  </si>
  <si>
    <t>e-mail: ales.kluc@kv.charita.cz</t>
  </si>
  <si>
    <t>Rešerše dostupných podkladů a jejich analýza</t>
  </si>
  <si>
    <t xml:space="preserve">Úvodní terénní rekognoskace </t>
  </si>
  <si>
    <t>Testování metodiky - měření v terénu</t>
  </si>
  <si>
    <t>Komplexní rozbor krajinné struktury</t>
  </si>
  <si>
    <t>Lékařské posouzení vlivu komplexního působení lázeňské terapeutické krajiny na zdravotní stav pacientů lázeňských zářízení KV</t>
  </si>
  <si>
    <t>Statistické zpracování dat</t>
  </si>
  <si>
    <t>Tvorba specializované mapy s odborným obsahem v prostředí GIS</t>
  </si>
  <si>
    <t>Uspořádání konference pro odbornou veřejnost a orgány státní správy</t>
  </si>
  <si>
    <t>Tvorba manuálu péče o lázeňskou terapeutickou krajinu KV</t>
  </si>
  <si>
    <t>Zpracování doporučení a návrhů na vylepšení</t>
  </si>
  <si>
    <t>Terapeutická krajina</t>
  </si>
  <si>
    <t>Ing. Alina Huseynli</t>
  </si>
  <si>
    <t>telefon: 774 395 149</t>
  </si>
  <si>
    <t>email: huseynli@i-lab.cz</t>
  </si>
  <si>
    <t xml:space="preserve">Výměna šindele na trojbokém </t>
  </si>
  <si>
    <t>kostele Nejsvětější Trojice</t>
  </si>
  <si>
    <t>Miloslava Křimská</t>
  </si>
  <si>
    <t>VZMR</t>
  </si>
  <si>
    <t>starosta@andelskahora.cz</t>
  </si>
  <si>
    <t>realizace výroba šindele</t>
  </si>
  <si>
    <t xml:space="preserve">realizace demontáž a instalace </t>
  </si>
  <si>
    <t>ukončení a předání</t>
  </si>
  <si>
    <t>Rozšíření služby chráněného bydlení pro osoby se závažným duševním onemocněním na území aglomerace ITI KV</t>
  </si>
  <si>
    <t>FOKUS Karlovarský kraj z.ú</t>
  </si>
  <si>
    <t>Realizační fáze I.</t>
  </si>
  <si>
    <t>Jaroslav Hodboď</t>
  </si>
  <si>
    <t>Nákup 12 bytů v aglomeraci ITIKA</t>
  </si>
  <si>
    <t>Potřebné stavební úpravy 12 bytů</t>
  </si>
  <si>
    <t>hodbod@fokus-mb.cz</t>
  </si>
  <si>
    <t>Vybavení 12 bytů potřebným vybavením</t>
  </si>
  <si>
    <t>Realizační fáze II.</t>
  </si>
  <si>
    <t>Nákup domu pro zřízení skupinového tréninkového typu bydlení v obci Sokolov</t>
  </si>
  <si>
    <t>Potřebné stavební úpravy domu pro skupinového tréninkového typu bydlení v obci Sokolov</t>
  </si>
  <si>
    <t>Vybavení domu pro zřízení skupinového tréninkového typu bydlení v obci Sokolov</t>
  </si>
  <si>
    <t>územní studie širšího centra</t>
  </si>
  <si>
    <t>soutěžení dodavatele studie</t>
  </si>
  <si>
    <t>DUR + DSP + st. Povolení</t>
  </si>
  <si>
    <t>DUR + DSP + st. povolení</t>
  </si>
  <si>
    <t>soutěžení dodavatele stavby</t>
  </si>
  <si>
    <t>DUR+DSP+st. povolení</t>
  </si>
  <si>
    <t>DPS sadových úprav</t>
  </si>
  <si>
    <t xml:space="preserve">soutěžení dokumentace stavby </t>
  </si>
  <si>
    <t>Profesionalizace IC města Loket</t>
  </si>
  <si>
    <t>Zpracování TS + PD</t>
  </si>
  <si>
    <t>Zpracování odborně informační koncepce IC</t>
  </si>
  <si>
    <t>Mgr. Jana Těžká</t>
  </si>
  <si>
    <t>Koncepce grafického manuálu na orientační znační městem a okolím</t>
  </si>
  <si>
    <t>reditel@hradloket.cz</t>
  </si>
  <si>
    <t>VZ podlimitní</t>
  </si>
  <si>
    <t>stavební úpravy provozovny IC</t>
  </si>
  <si>
    <t>informační vybavení – technologie IC + audiguide + informační kiosek</t>
  </si>
  <si>
    <t>mobiliář IC včetně školícího střediska průvodců</t>
  </si>
  <si>
    <t>Grafický manuál na orientační značení města a okolí a výroba včetně osazení značení</t>
  </si>
  <si>
    <t>Rekonstrukce vybraných částí – hrad Loket – kulturní památka</t>
  </si>
  <si>
    <t>Architektonická studie – stavební úpravy</t>
  </si>
  <si>
    <t>Zpracování TS + PD – stavební úpravy</t>
  </si>
  <si>
    <t>Zpracování TS + PD – střešní plášť</t>
  </si>
  <si>
    <t>Zpracování SP a žádost</t>
  </si>
  <si>
    <t>VZ nadlimitní</t>
  </si>
  <si>
    <t>stavební úpravy + střešní plášť – objekt Severního paláce a křídla rotundy</t>
  </si>
  <si>
    <t>stavební úpravy + střešní plášť – objekt Markrabství</t>
  </si>
  <si>
    <t>stavební úpravy + střešní plášť – objekt Hejtmanství a křídla při věži</t>
  </si>
  <si>
    <t>stavební úpravy + střešní plášť – objekt Křídlo rotundy a Křídlo dolní bašty</t>
  </si>
  <si>
    <t>stavební úpravy + střešní plášť – objekt Dolní bašta a Věž</t>
  </si>
  <si>
    <t>Modernizace expozic hradu Loket</t>
  </si>
  <si>
    <t xml:space="preserve">Zpracování TS + PD </t>
  </si>
  <si>
    <t>řešení bezpečnosti návštěvnického provozu (turnikety)</t>
  </si>
  <si>
    <t>Expozice objekt Severního paláce a křídla rotundy</t>
  </si>
  <si>
    <t>Expozice + pokladna (inventář) + návštěvnické centrum objekt Markrabství</t>
  </si>
  <si>
    <t>Expozice objekt Hejtmanství a křídla při věži</t>
  </si>
  <si>
    <t>Expozice objekt Křídlo rotundy a Křídlo dolní bašty</t>
  </si>
  <si>
    <t>Expozice objekt Dolní bašta a Věž</t>
  </si>
  <si>
    <t>Prostupné zaměstnání - cesta ke stálému zaměstnání</t>
  </si>
  <si>
    <t>Přímé náklady</t>
  </si>
  <si>
    <t>Osobní náklady - koordinace, aktivizace, mentoring, case management</t>
  </si>
  <si>
    <t>Pracovní pomůcky, vybavení</t>
  </si>
  <si>
    <t>Iva Kalátová</t>
  </si>
  <si>
    <t>Vzdělávání - kompetence, motivace, rekvalifikace</t>
  </si>
  <si>
    <t>777171160; 774351711</t>
  </si>
  <si>
    <t>Evaluace včetně vyhodnocení</t>
  </si>
  <si>
    <t>beneĺife2020@gmail.com</t>
  </si>
  <si>
    <t>Přímá podpora CS - mzdy podpořených osob</t>
  </si>
  <si>
    <t>Nepřímé náklady</t>
  </si>
  <si>
    <t>Koordinace a řízení projektu atd.</t>
  </si>
  <si>
    <t xml:space="preserve">Komplexní přístup k řešení prevence kriminality v Sokolově </t>
  </si>
  <si>
    <t>Osobní náklady - asistenti prevence kriminality, mentoring</t>
  </si>
  <si>
    <t>Ochranné pomůcky, zařízení a vybavení</t>
  </si>
  <si>
    <t>Mgr. Petr Kubis</t>
  </si>
  <si>
    <t xml:space="preserve">Vzdělávání a supervize </t>
  </si>
  <si>
    <t xml:space="preserve">petr.kubis@mp-sokolov.cz </t>
  </si>
  <si>
    <t>Evaluce</t>
  </si>
  <si>
    <t>Koordinace a řízení projektu a další režijní a administrativní náklady atd.</t>
  </si>
  <si>
    <t>Automatizovaná kontrola parkování</t>
  </si>
  <si>
    <t>Studie a projektová dokumentace</t>
  </si>
  <si>
    <t>Parkovací automaty</t>
  </si>
  <si>
    <t>Software</t>
  </si>
  <si>
    <t>Bc. Marcel Vlasák</t>
  </si>
  <si>
    <t>Vozidlo + systém Cam-Car</t>
  </si>
  <si>
    <t>m.vlasak@mpkv.cz</t>
  </si>
  <si>
    <t>Provozní náklady systému</t>
  </si>
  <si>
    <t>Softwarové úpravy polygonů</t>
  </si>
  <si>
    <t xml:space="preserve">Komplexní řešení problematiky sociálně patologických jevů – asistenti prevence kriminality Karlovy Vary </t>
  </si>
  <si>
    <t>A32</t>
  </si>
  <si>
    <t>C21</t>
  </si>
  <si>
    <t>kód SC</t>
  </si>
  <si>
    <t>C11</t>
  </si>
  <si>
    <t>D21</t>
  </si>
  <si>
    <t>D11</t>
  </si>
  <si>
    <t>D22</t>
  </si>
  <si>
    <t>A11</t>
  </si>
  <si>
    <t>A33</t>
  </si>
  <si>
    <t>A13</t>
  </si>
  <si>
    <t>C12</t>
  </si>
  <si>
    <t>A12</t>
  </si>
  <si>
    <t>B22</t>
  </si>
  <si>
    <t>D23</t>
  </si>
  <si>
    <t>A31</t>
  </si>
  <si>
    <t>C22</t>
  </si>
  <si>
    <t>D24</t>
  </si>
  <si>
    <t>B11</t>
  </si>
  <si>
    <t>D12</t>
  </si>
  <si>
    <t>A41</t>
  </si>
  <si>
    <t>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</si>
</sst>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_-* #,##0.00_-;\-* #,##0.00_-;_-* &quot;-&quot;??_-;_-@_-"/>
    <numFmt numFmtId="165" formatCode="_-* #,##0\ _K_č_-;\-* #,##0\ _K_č_-;_-* &quot;-&quot;??\ _K_č_-;_-@_-"/>
    <numFmt numFmtId="166" formatCode="#,##0.00\ &quot;Kč&quot;"/>
    <numFmt numFmtId="167" formatCode="#,##0.00&quot; 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rgb="FFC9211E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9DE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F00"/>
        <bgColor rgb="FFFF9900"/>
      </patternFill>
    </fill>
    <fill>
      <patternFill patternType="solid">
        <fgColor rgb="FFFF0000"/>
        <bgColor rgb="FFC9211E"/>
      </patternFill>
    </fill>
    <fill>
      <patternFill patternType="solid">
        <fgColor rgb="FFD9DEE7"/>
        <bgColor rgb="FFE8EBF0"/>
      </patternFill>
    </fill>
    <fill>
      <patternFill patternType="solid">
        <fgColor rgb="FFE8EBF0"/>
        <bgColor rgb="FFD9DE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0" fillId="0" borderId="1" xfId="3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0" borderId="1" xfId="3" applyNumberFormat="1" applyFont="1" applyBorder="1" applyAlignment="1">
      <alignment horizontal="center" vertical="center" wrapText="1"/>
    </xf>
    <xf numFmtId="165" fontId="0" fillId="3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0" xfId="3" applyNumberFormat="1" applyFont="1" applyAlignment="1">
      <alignment horizontal="center" vertical="center"/>
    </xf>
    <xf numFmtId="165" fontId="0" fillId="4" borderId="1" xfId="3" applyNumberFormat="1" applyFont="1" applyFill="1" applyBorder="1" applyAlignment="1">
      <alignment horizontal="center" vertical="center" wrapText="1"/>
    </xf>
    <xf numFmtId="165" fontId="0" fillId="5" borderId="1" xfId="3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3" fontId="0" fillId="4" borderId="3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7" borderId="4" xfId="0" applyFill="1" applyBorder="1"/>
    <xf numFmtId="166" fontId="0" fillId="0" borderId="5" xfId="0" applyNumberFormat="1" applyBorder="1"/>
    <xf numFmtId="166" fontId="0" fillId="0" borderId="10" xfId="0" applyNumberFormat="1" applyBorder="1"/>
    <xf numFmtId="0" fontId="0" fillId="10" borderId="8" xfId="0" applyFill="1" applyBorder="1"/>
    <xf numFmtId="0" fontId="0" fillId="9" borderId="8" xfId="0" applyFill="1" applyBorder="1"/>
    <xf numFmtId="166" fontId="0" fillId="9" borderId="14" xfId="0" applyNumberFormat="1" applyFill="1" applyBorder="1"/>
    <xf numFmtId="0" fontId="9" fillId="10" borderId="8" xfId="0" applyFont="1" applyFill="1" applyBorder="1"/>
    <xf numFmtId="166" fontId="0" fillId="10" borderId="8" xfId="0" applyNumberFormat="1" applyFill="1" applyBorder="1"/>
    <xf numFmtId="0" fontId="0" fillId="10" borderId="9" xfId="0" applyFill="1" applyBorder="1"/>
    <xf numFmtId="166" fontId="0" fillId="7" borderId="5" xfId="0" applyNumberFormat="1" applyFill="1" applyBorder="1"/>
    <xf numFmtId="166" fontId="11" fillId="9" borderId="14" xfId="0" applyNumberFormat="1" applyFont="1" applyFill="1" applyBorder="1"/>
    <xf numFmtId="0" fontId="0" fillId="0" borderId="4" xfId="0" applyBorder="1" applyAlignment="1">
      <alignment wrapText="1"/>
    </xf>
    <xf numFmtId="0" fontId="14" fillId="0" borderId="0" xfId="0" applyFont="1" applyBorder="1"/>
    <xf numFmtId="3" fontId="0" fillId="0" borderId="0" xfId="0" applyNumberFormat="1" applyFill="1" applyBorder="1" applyAlignment="1">
      <alignment horizontal="left"/>
    </xf>
    <xf numFmtId="0" fontId="15" fillId="0" borderId="0" xfId="9" applyFill="1" applyBorder="1"/>
    <xf numFmtId="0" fontId="11" fillId="0" borderId="4" xfId="0" applyFont="1" applyBorder="1"/>
    <xf numFmtId="0" fontId="1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7" borderId="0" xfId="0" applyFill="1" applyBorder="1"/>
    <xf numFmtId="0" fontId="0" fillId="9" borderId="0" xfId="0" applyFill="1" applyBorder="1"/>
    <xf numFmtId="166" fontId="0" fillId="0" borderId="12" xfId="0" applyNumberFormat="1" applyBorder="1"/>
    <xf numFmtId="166" fontId="0" fillId="0" borderId="13" xfId="0" applyNumberFormat="1" applyBorder="1"/>
    <xf numFmtId="0" fontId="0" fillId="0" borderId="11" xfId="0" applyFill="1" applyBorder="1"/>
    <xf numFmtId="166" fontId="0" fillId="0" borderId="13" xfId="0" applyNumberFormat="1" applyFill="1" applyBorder="1"/>
    <xf numFmtId="166" fontId="11" fillId="9" borderId="13" xfId="0" applyNumberFormat="1" applyFont="1" applyFill="1" applyBorder="1"/>
    <xf numFmtId="0" fontId="0" fillId="0" borderId="4" xfId="0" applyFill="1" applyBorder="1"/>
    <xf numFmtId="0" fontId="13" fillId="0" borderId="8" xfId="0" applyFont="1" applyFill="1" applyBorder="1"/>
    <xf numFmtId="166" fontId="16" fillId="0" borderId="14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11" borderId="15" xfId="0" applyFill="1" applyBorder="1"/>
    <xf numFmtId="0" fontId="0" fillId="11" borderId="16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11" borderId="18" xfId="0" applyFill="1" applyBorder="1"/>
    <xf numFmtId="0" fontId="0" fillId="11" borderId="1" xfId="0" applyFill="1" applyBorder="1"/>
    <xf numFmtId="0" fontId="0" fillId="11" borderId="19" xfId="0" applyFill="1" applyBorder="1"/>
    <xf numFmtId="0" fontId="0" fillId="7" borderId="1" xfId="0" applyFill="1" applyBorder="1"/>
    <xf numFmtId="0" fontId="0" fillId="7" borderId="19" xfId="0" applyFill="1" applyBorder="1"/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0" fillId="7" borderId="18" xfId="0" applyFill="1" applyBorder="1"/>
    <xf numFmtId="0" fontId="0" fillId="0" borderId="19" xfId="0" applyFill="1" applyBorder="1"/>
    <xf numFmtId="0" fontId="0" fillId="6" borderId="18" xfId="0" applyFill="1" applyBorder="1"/>
    <xf numFmtId="0" fontId="0" fillId="6" borderId="1" xfId="0" applyFill="1" applyBorder="1"/>
    <xf numFmtId="0" fontId="0" fillId="6" borderId="19" xfId="0" applyFill="1" applyBorder="1"/>
    <xf numFmtId="0" fontId="0" fillId="0" borderId="18" xfId="0" applyFill="1" applyBorder="1"/>
    <xf numFmtId="0" fontId="0" fillId="0" borderId="1" xfId="0" applyFill="1" applyBorder="1"/>
    <xf numFmtId="0" fontId="0" fillId="0" borderId="8" xfId="0" applyBorder="1" applyAlignment="1">
      <alignment wrapText="1"/>
    </xf>
    <xf numFmtId="0" fontId="0" fillId="9" borderId="8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1" borderId="20" xfId="0" applyFill="1" applyBorder="1"/>
    <xf numFmtId="0" fontId="0" fillId="11" borderId="21" xfId="0" applyFill="1" applyBorder="1"/>
    <xf numFmtId="0" fontId="0" fillId="11" borderId="22" xfId="0" applyFill="1" applyBorder="1"/>
    <xf numFmtId="166" fontId="0" fillId="0" borderId="0" xfId="0" applyNumberFormat="1" applyBorder="1"/>
    <xf numFmtId="167" fontId="0" fillId="0" borderId="12" xfId="0" applyNumberFormat="1" applyFont="1" applyBorder="1"/>
    <xf numFmtId="0" fontId="0" fillId="0" borderId="4" xfId="0" applyFont="1" applyBorder="1"/>
    <xf numFmtId="167" fontId="0" fillId="0" borderId="13" xfId="0" applyNumberForma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167" fontId="20" fillId="17" borderId="14" xfId="0" applyNumberFormat="1" applyFont="1" applyFill="1" applyBorder="1"/>
    <xf numFmtId="0" fontId="11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3" applyNumberFormat="1" applyFont="1" applyFill="1" applyBorder="1" applyAlignment="1">
      <alignment horizontal="center" vertical="center" wrapText="1"/>
    </xf>
    <xf numFmtId="166" fontId="11" fillId="9" borderId="10" xfId="0" applyNumberFormat="1" applyFont="1" applyFill="1" applyBorder="1"/>
    <xf numFmtId="0" fontId="10" fillId="7" borderId="1" xfId="0" applyFont="1" applyFill="1" applyBorder="1"/>
    <xf numFmtId="0" fontId="13" fillId="6" borderId="1" xfId="0" applyFont="1" applyFill="1" applyBorder="1"/>
    <xf numFmtId="0" fontId="0" fillId="12" borderId="1" xfId="0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3" fillId="0" borderId="1" xfId="0" applyFont="1" applyFill="1" applyBorder="1"/>
    <xf numFmtId="0" fontId="17" fillId="7" borderId="1" xfId="0" applyFont="1" applyFill="1" applyBorder="1"/>
    <xf numFmtId="0" fontId="17" fillId="0" borderId="1" xfId="0" applyFont="1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18" fillId="15" borderId="1" xfId="0" applyFont="1" applyFill="1" applyBorder="1"/>
    <xf numFmtId="0" fontId="10" fillId="6" borderId="1" xfId="0" applyFont="1" applyFill="1" applyBorder="1"/>
    <xf numFmtId="0" fontId="0" fillId="0" borderId="3" xfId="0" applyBorder="1"/>
    <xf numFmtId="0" fontId="0" fillId="0" borderId="2" xfId="0" applyBorder="1"/>
    <xf numFmtId="0" fontId="0" fillId="0" borderId="16" xfId="0" applyFill="1" applyBorder="1"/>
    <xf numFmtId="0" fontId="0" fillId="0" borderId="0" xfId="0" applyFont="1" applyBorder="1"/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3" xfId="0" applyFill="1" applyBorder="1" applyAlignment="1">
      <alignment vertical="top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6" xfId="0" applyFill="1" applyBorder="1"/>
    <xf numFmtId="0" fontId="0" fillId="0" borderId="21" xfId="0" applyFill="1" applyBorder="1"/>
    <xf numFmtId="0" fontId="11" fillId="0" borderId="0" xfId="0" applyFont="1" applyBorder="1"/>
    <xf numFmtId="0" fontId="0" fillId="0" borderId="29" xfId="0" applyBorder="1"/>
    <xf numFmtId="0" fontId="15" fillId="0" borderId="0" xfId="9" applyBorder="1"/>
    <xf numFmtId="0" fontId="19" fillId="16" borderId="8" xfId="0" applyFont="1" applyFill="1" applyBorder="1"/>
    <xf numFmtId="0" fontId="0" fillId="15" borderId="19" xfId="0" applyFill="1" applyBorder="1"/>
    <xf numFmtId="0" fontId="11" fillId="0" borderId="0" xfId="0" applyFont="1" applyBorder="1" applyAlignment="1">
      <alignment vertical="top"/>
    </xf>
    <xf numFmtId="0" fontId="0" fillId="0" borderId="30" xfId="0" applyBorder="1"/>
    <xf numFmtId="0" fontId="0" fillId="0" borderId="17" xfId="0" applyFill="1" applyBorder="1"/>
    <xf numFmtId="0" fontId="0" fillId="0" borderId="22" xfId="0" applyFill="1" applyBorder="1"/>
    <xf numFmtId="0" fontId="0" fillId="14" borderId="19" xfId="0" applyFill="1" applyBorder="1"/>
    <xf numFmtId="0" fontId="0" fillId="6" borderId="26" xfId="0" applyFill="1" applyBorder="1"/>
    <xf numFmtId="0" fontId="0" fillId="15" borderId="26" xfId="0" applyFill="1" applyBorder="1"/>
    <xf numFmtId="0" fontId="0" fillId="13" borderId="18" xfId="0" applyFill="1" applyBorder="1"/>
    <xf numFmtId="0" fontId="0" fillId="13" borderId="19" xfId="0" applyFill="1" applyBorder="1"/>
    <xf numFmtId="0" fontId="0" fillId="0" borderId="20" xfId="0" applyFill="1" applyBorder="1"/>
    <xf numFmtId="0" fontId="0" fillId="14" borderId="18" xfId="0" applyFill="1" applyBorder="1"/>
    <xf numFmtId="0" fontId="10" fillId="6" borderId="19" xfId="0" applyFont="1" applyFill="1" applyBorder="1"/>
    <xf numFmtId="0" fontId="10" fillId="7" borderId="19" xfId="0" applyFont="1" applyFill="1" applyBorder="1"/>
    <xf numFmtId="0" fontId="10" fillId="0" borderId="19" xfId="0" applyFont="1" applyFill="1" applyBorder="1"/>
    <xf numFmtId="0" fontId="10" fillId="7" borderId="18" xfId="0" applyFont="1" applyFill="1" applyBorder="1"/>
    <xf numFmtId="0" fontId="0" fillId="12" borderId="19" xfId="0" applyFill="1" applyBorder="1"/>
    <xf numFmtId="0" fontId="10" fillId="0" borderId="18" xfId="0" applyFont="1" applyFill="1" applyBorder="1"/>
    <xf numFmtId="0" fontId="17" fillId="7" borderId="19" xfId="0" applyFont="1" applyFill="1" applyBorder="1"/>
    <xf numFmtId="0" fontId="17" fillId="0" borderId="19" xfId="0" applyFont="1" applyFill="1" applyBorder="1"/>
    <xf numFmtId="0" fontId="0" fillId="15" borderId="18" xfId="0" applyFill="1" applyBorder="1"/>
    <xf numFmtId="0" fontId="13" fillId="6" borderId="19" xfId="0" applyFont="1" applyFill="1" applyBorder="1"/>
    <xf numFmtId="0" fontId="0" fillId="12" borderId="18" xfId="0" applyFill="1" applyBorder="1"/>
    <xf numFmtId="0" fontId="9" fillId="0" borderId="18" xfId="0" applyFont="1" applyFill="1" applyBorder="1"/>
    <xf numFmtId="0" fontId="13" fillId="0" borderId="19" xfId="0" applyFont="1" applyFill="1" applyBorder="1"/>
    <xf numFmtId="0" fontId="18" fillId="15" borderId="18" xfId="0" applyFont="1" applyFill="1" applyBorder="1"/>
    <xf numFmtId="0" fontId="13" fillId="6" borderId="18" xfId="0" applyFont="1" applyFill="1" applyBorder="1"/>
    <xf numFmtId="0" fontId="13" fillId="0" borderId="18" xfId="0" applyFont="1" applyFill="1" applyBorder="1"/>
    <xf numFmtId="0" fontId="0" fillId="19" borderId="5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0" fillId="9" borderId="9" xfId="0" applyFill="1" applyBorder="1"/>
    <xf numFmtId="0" fontId="11" fillId="18" borderId="5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0" fontId="11" fillId="18" borderId="20" xfId="0" applyFont="1" applyFill="1" applyBorder="1"/>
    <xf numFmtId="0" fontId="11" fillId="18" borderId="21" xfId="0" applyFont="1" applyFill="1" applyBorder="1"/>
    <xf numFmtId="0" fontId="11" fillId="18" borderId="22" xfId="0" applyFont="1" applyFill="1" applyBorder="1"/>
    <xf numFmtId="0" fontId="11" fillId="18" borderId="27" xfId="0" applyFont="1" applyFill="1" applyBorder="1"/>
    <xf numFmtId="0" fontId="11" fillId="18" borderId="4" xfId="0" applyFont="1" applyFill="1" applyBorder="1" applyAlignment="1">
      <alignment horizontal="center" vertical="center"/>
    </xf>
    <xf numFmtId="0" fontId="11" fillId="18" borderId="6" xfId="0" applyFont="1" applyFill="1" applyBorder="1" applyAlignment="1">
      <alignment horizontal="center" vertical="center"/>
    </xf>
    <xf numFmtId="166" fontId="11" fillId="18" borderId="12" xfId="0" applyNumberFormat="1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0" fontId="11" fillId="18" borderId="9" xfId="0" applyFont="1" applyFill="1" applyBorder="1" applyAlignment="1">
      <alignment horizontal="center" vertical="center"/>
    </xf>
    <xf numFmtId="166" fontId="11" fillId="18" borderId="1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49" fontId="21" fillId="0" borderId="4" xfId="0" applyNumberFormat="1" applyFont="1" applyBorder="1" applyAlignment="1"/>
    <xf numFmtId="49" fontId="11" fillId="0" borderId="4" xfId="0" applyNumberFormat="1" applyFont="1" applyBorder="1" applyAlignment="1"/>
    <xf numFmtId="0" fontId="11" fillId="0" borderId="4" xfId="0" applyFont="1" applyBorder="1" applyAlignment="1">
      <alignment wrapText="1"/>
    </xf>
    <xf numFmtId="0" fontId="0" fillId="19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18" borderId="4" xfId="0" applyFont="1" applyFill="1" applyBorder="1" applyAlignment="1">
      <alignment horizontal="center" vertical="center"/>
    </xf>
    <xf numFmtId="0" fontId="11" fillId="18" borderId="12" xfId="0" applyFont="1" applyFill="1" applyBorder="1" applyAlignment="1">
      <alignment horizontal="center" vertical="center"/>
    </xf>
    <xf numFmtId="0" fontId="11" fillId="18" borderId="14" xfId="0" applyFont="1" applyFill="1" applyBorder="1" applyAlignment="1">
      <alignment horizontal="center" vertical="center"/>
    </xf>
    <xf numFmtId="0" fontId="11" fillId="18" borderId="13" xfId="0" applyFont="1" applyFill="1" applyBorder="1" applyAlignment="1">
      <alignment vertical="center"/>
    </xf>
    <xf numFmtId="0" fontId="11" fillId="18" borderId="14" xfId="0" applyFont="1" applyFill="1" applyBorder="1" applyAlignment="1">
      <alignment vertical="center"/>
    </xf>
    <xf numFmtId="0" fontId="11" fillId="18" borderId="12" xfId="0" applyFont="1" applyFill="1" applyBorder="1" applyAlignment="1">
      <alignment vertical="center"/>
    </xf>
    <xf numFmtId="0" fontId="11" fillId="18" borderId="13" xfId="0" applyFont="1" applyFill="1" applyBorder="1" applyAlignment="1">
      <alignment horizontal="center" vertical="center"/>
    </xf>
    <xf numFmtId="166" fontId="0" fillId="9" borderId="10" xfId="0" applyNumberFormat="1" applyFill="1" applyBorder="1"/>
    <xf numFmtId="166" fontId="0" fillId="9" borderId="7" xfId="0" applyNumberFormat="1" applyFill="1" applyBorder="1"/>
    <xf numFmtId="166" fontId="0" fillId="10" borderId="7" xfId="0" applyNumberFormat="1" applyFill="1" applyBorder="1"/>
    <xf numFmtId="166" fontId="0" fillId="0" borderId="7" xfId="0" applyNumberFormat="1" applyBorder="1"/>
    <xf numFmtId="166" fontId="9" fillId="10" borderId="7" xfId="0" applyNumberFormat="1" applyFont="1" applyFill="1" applyBorder="1"/>
    <xf numFmtId="0" fontId="0" fillId="8" borderId="1" xfId="0" applyFill="1" applyBorder="1"/>
    <xf numFmtId="0" fontId="9" fillId="10" borderId="0" xfId="0" applyFont="1" applyFill="1" applyBorder="1"/>
    <xf numFmtId="0" fontId="0" fillId="7" borderId="16" xfId="0" applyFill="1" applyBorder="1"/>
    <xf numFmtId="0" fontId="0" fillId="7" borderId="21" xfId="0" applyFill="1" applyBorder="1"/>
    <xf numFmtId="0" fontId="0" fillId="7" borderId="2" xfId="0" applyFill="1" applyBorder="1"/>
    <xf numFmtId="0" fontId="0" fillId="8" borderId="21" xfId="0" applyFill="1" applyBorder="1"/>
    <xf numFmtId="0" fontId="0" fillId="8" borderId="19" xfId="0" applyFill="1" applyBorder="1"/>
    <xf numFmtId="0" fontId="0" fillId="0" borderId="15" xfId="0" applyFill="1" applyBorder="1"/>
    <xf numFmtId="0" fontId="0" fillId="7" borderId="17" xfId="0" applyFill="1" applyBorder="1"/>
    <xf numFmtId="0" fontId="0" fillId="0" borderId="31" xfId="0" applyBorder="1"/>
    <xf numFmtId="0" fontId="0" fillId="0" borderId="32" xfId="0" applyBorder="1"/>
    <xf numFmtId="0" fontId="0" fillId="8" borderId="18" xfId="0" applyFill="1" applyBorder="1"/>
    <xf numFmtId="0" fontId="0" fillId="7" borderId="15" xfId="0" applyFill="1" applyBorder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6">
    <cellStyle name="Čárka" xfId="3" builtinId="3"/>
    <cellStyle name="Čárka 2" xfId="1"/>
    <cellStyle name="Čárka 2 2" xfId="7"/>
    <cellStyle name="Čárka 2 2 2" xfId="14"/>
    <cellStyle name="Čárka 2 3" xfId="10"/>
    <cellStyle name="Čárka 3" xfId="2"/>
    <cellStyle name="Čárka 3 2" xfId="8"/>
    <cellStyle name="Čárka 3 2 2" xfId="15"/>
    <cellStyle name="Čárka 3 3" xfId="11"/>
    <cellStyle name="Čárka 4" xfId="5"/>
    <cellStyle name="Čárka 5" xfId="6"/>
    <cellStyle name="Čárka 5 2" xfId="13"/>
    <cellStyle name="Čárka 6" xfId="12"/>
    <cellStyle name="Hypertextový odkaz" xfId="9" builtinId="8"/>
    <cellStyle name="Normální" xfId="0" builtinId="0"/>
    <cellStyle name="Normální 2" xfId="4"/>
  </cellStyles>
  <dxfs count="0"/>
  <tableStyles count="0" defaultTableStyle="TableStyleMedium2" defaultPivotStyle="PivotStyleLight16"/>
  <colors>
    <mruColors>
      <color rgb="FFE8EBF0"/>
      <color rgb="FFD9DEE7"/>
      <color rgb="FFFF7453"/>
      <color rgb="FFFFCCFF"/>
      <color rgb="FFFF99FF"/>
      <color rgb="FF758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terina.klepackova@mu-sokolov.cz" TargetMode="External"/><Relationship Id="rId13" Type="http://schemas.openxmlformats.org/officeDocument/2006/relationships/hyperlink" Target="mailto:katerina.klepackova@mu-sokolov.cz" TargetMode="External"/><Relationship Id="rId18" Type="http://schemas.openxmlformats.org/officeDocument/2006/relationships/hyperlink" Target="mailto:reditel@hradloket.cz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katerina.klepackova@mu-sokolov.cz" TargetMode="External"/><Relationship Id="rId21" Type="http://schemas.openxmlformats.org/officeDocument/2006/relationships/hyperlink" Target="mailto:bene&#314;ife2020@gmail.com" TargetMode="External"/><Relationship Id="rId7" Type="http://schemas.openxmlformats.org/officeDocument/2006/relationships/hyperlink" Target="mailto:katerina.klepackova@mu-sokolov.cz" TargetMode="External"/><Relationship Id="rId12" Type="http://schemas.openxmlformats.org/officeDocument/2006/relationships/hyperlink" Target="mailto:katerina.klepackova@mu-sokolov.cz" TargetMode="External"/><Relationship Id="rId17" Type="http://schemas.openxmlformats.org/officeDocument/2006/relationships/hyperlink" Target="mailto:hodbod@fokus-mb.cz" TargetMode="External"/><Relationship Id="rId25" Type="http://schemas.openxmlformats.org/officeDocument/2006/relationships/hyperlink" Target="mailto:m.vlasak@mpkv.cz" TargetMode="External"/><Relationship Id="rId2" Type="http://schemas.openxmlformats.org/officeDocument/2006/relationships/hyperlink" Target="mailto:petr.kragl@mp-sokolov.cz" TargetMode="External"/><Relationship Id="rId16" Type="http://schemas.openxmlformats.org/officeDocument/2006/relationships/hyperlink" Target="mailto:starosta@andelskahora.cz" TargetMode="External"/><Relationship Id="rId20" Type="http://schemas.openxmlformats.org/officeDocument/2006/relationships/hyperlink" Target="mailto:reditel@hradloket.cz" TargetMode="External"/><Relationship Id="rId1" Type="http://schemas.openxmlformats.org/officeDocument/2006/relationships/hyperlink" Target="mailto:katerina.klepackova@mu-sokolov.cz" TargetMode="External"/><Relationship Id="rId6" Type="http://schemas.openxmlformats.org/officeDocument/2006/relationships/hyperlink" Target="mailto:katerina.klepackova@mu-sokolov.cz" TargetMode="External"/><Relationship Id="rId11" Type="http://schemas.openxmlformats.org/officeDocument/2006/relationships/hyperlink" Target="mailto:katerina.klepackova@mu-sokolov.cz" TargetMode="External"/><Relationship Id="rId24" Type="http://schemas.openxmlformats.org/officeDocument/2006/relationships/hyperlink" Target="mailto:m.vlasak@mpkv.cz" TargetMode="External"/><Relationship Id="rId5" Type="http://schemas.openxmlformats.org/officeDocument/2006/relationships/hyperlink" Target="mailto:katerina.klepackova@mu-sokolov.cz" TargetMode="External"/><Relationship Id="rId15" Type="http://schemas.openxmlformats.org/officeDocument/2006/relationships/hyperlink" Target="mailto:katerina.klepackova@mu-sokolov.cz" TargetMode="External"/><Relationship Id="rId23" Type="http://schemas.openxmlformats.org/officeDocument/2006/relationships/hyperlink" Target="mailto:petr.kubis@mp-sokolov.cz" TargetMode="External"/><Relationship Id="rId10" Type="http://schemas.openxmlformats.org/officeDocument/2006/relationships/hyperlink" Target="mailto:katerina.klepackova@mu-sokolov.cz" TargetMode="External"/><Relationship Id="rId19" Type="http://schemas.openxmlformats.org/officeDocument/2006/relationships/hyperlink" Target="mailto:reditel@hradloket.cz" TargetMode="External"/><Relationship Id="rId4" Type="http://schemas.openxmlformats.org/officeDocument/2006/relationships/hyperlink" Target="mailto:katerina.klepackova@mu-sokolov.cz" TargetMode="External"/><Relationship Id="rId9" Type="http://schemas.openxmlformats.org/officeDocument/2006/relationships/hyperlink" Target="mailto:katerina.klepackova@mu-sokolov.cz" TargetMode="External"/><Relationship Id="rId14" Type="http://schemas.openxmlformats.org/officeDocument/2006/relationships/hyperlink" Target="mailto:katerina.klepackova@mu-sokolov.cz" TargetMode="External"/><Relationship Id="rId22" Type="http://schemas.openxmlformats.org/officeDocument/2006/relationships/hyperlink" Target="mailto:m.vlasak@mpkv.c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C10" sqref="C10"/>
    </sheetView>
  </sheetViews>
  <sheetFormatPr defaultRowHeight="14.4" x14ac:dyDescent="0.3"/>
  <cols>
    <col min="1" max="1" width="12" customWidth="1"/>
    <col min="2" max="2" width="20.5546875" customWidth="1"/>
    <col min="3" max="3" width="39.33203125" customWidth="1"/>
    <col min="4" max="4" width="17.33203125" customWidth="1"/>
    <col min="5" max="5" width="15.44140625" customWidth="1"/>
    <col min="6" max="6" width="15.5546875" customWidth="1"/>
    <col min="7" max="14" width="13.44140625" customWidth="1"/>
    <col min="15" max="15" width="12.5546875" customWidth="1"/>
    <col min="16" max="16" width="11.44140625" customWidth="1"/>
    <col min="17" max="17" width="15.88671875" customWidth="1"/>
  </cols>
  <sheetData>
    <row r="1" spans="1:19" ht="21" x14ac:dyDescent="0.4">
      <c r="A1" s="1" t="s">
        <v>46</v>
      </c>
    </row>
    <row r="2" spans="1:19" ht="21" customHeight="1" x14ac:dyDescent="0.3">
      <c r="A2" s="110" t="s">
        <v>47</v>
      </c>
      <c r="B2" s="111" t="s">
        <v>48</v>
      </c>
      <c r="C2" s="111" t="s">
        <v>50</v>
      </c>
      <c r="D2" s="111" t="s">
        <v>51</v>
      </c>
      <c r="E2" s="111" t="s">
        <v>49</v>
      </c>
      <c r="F2" s="111" t="s">
        <v>66</v>
      </c>
      <c r="G2" s="110" t="s">
        <v>52</v>
      </c>
      <c r="H2" s="110"/>
      <c r="I2" s="110"/>
      <c r="J2" s="110"/>
      <c r="K2" s="110"/>
      <c r="L2" s="110"/>
      <c r="M2" s="110"/>
      <c r="N2" s="110"/>
      <c r="O2" s="110"/>
      <c r="P2" s="111" t="s">
        <v>68</v>
      </c>
      <c r="Q2" s="111" t="s">
        <v>53</v>
      </c>
    </row>
    <row r="3" spans="1:19" ht="55.5" customHeight="1" x14ac:dyDescent="0.3">
      <c r="A3" s="110"/>
      <c r="B3" s="111"/>
      <c r="C3" s="111"/>
      <c r="D3" s="111"/>
      <c r="E3" s="111"/>
      <c r="F3" s="111"/>
      <c r="G3" s="4">
        <v>2021</v>
      </c>
      <c r="H3" s="4">
        <v>2022</v>
      </c>
      <c r="I3" s="4">
        <v>2023</v>
      </c>
      <c r="J3" s="4">
        <v>2024</v>
      </c>
      <c r="K3" s="4">
        <v>2025</v>
      </c>
      <c r="L3" s="4">
        <v>2026</v>
      </c>
      <c r="M3" s="4">
        <v>2027</v>
      </c>
      <c r="N3" s="4">
        <v>2028</v>
      </c>
      <c r="O3" s="4">
        <v>2029</v>
      </c>
      <c r="P3" s="111"/>
      <c r="Q3" s="111"/>
      <c r="R3" s="2"/>
      <c r="S3" s="2"/>
    </row>
    <row r="4" spans="1:19" ht="72" x14ac:dyDescent="0.3">
      <c r="A4" s="3" t="s">
        <v>54</v>
      </c>
      <c r="B4" s="3" t="s">
        <v>55</v>
      </c>
      <c r="C4" s="3" t="s">
        <v>57</v>
      </c>
      <c r="D4" s="3" t="s">
        <v>62</v>
      </c>
      <c r="E4" s="3">
        <v>1</v>
      </c>
      <c r="F4" s="5">
        <f>G4+H4+I4+J4+K4+L4+M4+N4+O4</f>
        <v>365000</v>
      </c>
      <c r="G4" s="5"/>
      <c r="H4" s="5"/>
      <c r="I4" s="5">
        <v>65000</v>
      </c>
      <c r="J4" s="5">
        <v>100000</v>
      </c>
      <c r="K4" s="5">
        <v>100000</v>
      </c>
      <c r="L4" s="5">
        <v>100000</v>
      </c>
      <c r="M4" s="5"/>
      <c r="N4" s="5"/>
      <c r="O4" s="5"/>
      <c r="P4" s="3">
        <v>3</v>
      </c>
      <c r="Q4" s="3" t="s">
        <v>67</v>
      </c>
    </row>
    <row r="5" spans="1:19" ht="104.25" customHeight="1" x14ac:dyDescent="0.3">
      <c r="A5" s="3" t="s">
        <v>54</v>
      </c>
      <c r="B5" s="3" t="s">
        <v>56</v>
      </c>
      <c r="C5" s="3" t="s">
        <v>65</v>
      </c>
      <c r="D5" s="3" t="s">
        <v>63</v>
      </c>
      <c r="E5" s="3">
        <v>2</v>
      </c>
      <c r="F5" s="5">
        <f>G5+H5+I5+J5+K5+L5+M5+N5+O5</f>
        <v>1500000</v>
      </c>
      <c r="G5" s="5"/>
      <c r="H5" s="5">
        <v>150000</v>
      </c>
      <c r="I5" s="5">
        <v>200000</v>
      </c>
      <c r="J5" s="5">
        <v>300000</v>
      </c>
      <c r="K5" s="5">
        <v>400000</v>
      </c>
      <c r="L5" s="5">
        <v>350000</v>
      </c>
      <c r="M5" s="5">
        <v>75000</v>
      </c>
      <c r="N5" s="5">
        <v>25000</v>
      </c>
      <c r="O5" s="5"/>
      <c r="P5" s="3">
        <v>3</v>
      </c>
      <c r="Q5" s="3" t="s">
        <v>64</v>
      </c>
    </row>
    <row r="6" spans="1:19" ht="72" x14ac:dyDescent="0.3">
      <c r="A6" s="3" t="s">
        <v>54</v>
      </c>
      <c r="B6" s="3" t="s">
        <v>58</v>
      </c>
      <c r="C6" s="3" t="s">
        <v>60</v>
      </c>
      <c r="D6" s="3" t="s">
        <v>59</v>
      </c>
      <c r="E6" s="3">
        <v>3</v>
      </c>
      <c r="F6" s="5">
        <f t="shared" ref="F6:F36" si="0">G6+H6+I6+J6+K6+L6+M6+N6+O6</f>
        <v>800000</v>
      </c>
      <c r="G6" s="5"/>
      <c r="H6" s="5">
        <v>100000</v>
      </c>
      <c r="I6" s="5">
        <v>100000</v>
      </c>
      <c r="J6" s="5">
        <v>100000</v>
      </c>
      <c r="K6" s="5">
        <v>100000</v>
      </c>
      <c r="L6" s="5">
        <v>100000</v>
      </c>
      <c r="M6" s="5">
        <v>100000</v>
      </c>
      <c r="N6" s="5">
        <v>100000</v>
      </c>
      <c r="O6" s="5">
        <v>100000</v>
      </c>
      <c r="P6" s="3">
        <v>2</v>
      </c>
      <c r="Q6" s="3" t="s">
        <v>61</v>
      </c>
    </row>
    <row r="7" spans="1:19" x14ac:dyDescent="0.3">
      <c r="A7" s="3"/>
      <c r="B7" s="3"/>
      <c r="C7" s="3"/>
      <c r="D7" s="3"/>
      <c r="E7" s="3"/>
      <c r="F7" s="5">
        <f t="shared" si="0"/>
        <v>0</v>
      </c>
      <c r="G7" s="5"/>
      <c r="H7" s="5"/>
      <c r="I7" s="5"/>
      <c r="J7" s="5"/>
      <c r="K7" s="5"/>
      <c r="L7" s="5"/>
      <c r="M7" s="5"/>
      <c r="N7" s="5"/>
      <c r="O7" s="5"/>
      <c r="P7" s="3"/>
      <c r="Q7" s="3"/>
    </row>
    <row r="8" spans="1:19" x14ac:dyDescent="0.3">
      <c r="A8" s="3"/>
      <c r="B8" s="3"/>
      <c r="C8" s="3"/>
      <c r="D8" s="3"/>
      <c r="E8" s="3"/>
      <c r="F8" s="5">
        <f t="shared" si="0"/>
        <v>0</v>
      </c>
      <c r="G8" s="5"/>
      <c r="H8" s="5"/>
      <c r="I8" s="5"/>
      <c r="J8" s="5"/>
      <c r="K8" s="5"/>
      <c r="L8" s="5"/>
      <c r="M8" s="5"/>
      <c r="N8" s="5"/>
      <c r="O8" s="5"/>
      <c r="P8" s="3"/>
      <c r="Q8" s="3"/>
    </row>
    <row r="9" spans="1:19" x14ac:dyDescent="0.3">
      <c r="A9" s="3"/>
      <c r="B9" s="3"/>
      <c r="C9" s="3"/>
      <c r="D9" s="3"/>
      <c r="E9" s="3"/>
      <c r="F9" s="5">
        <f t="shared" si="0"/>
        <v>0</v>
      </c>
      <c r="G9" s="5"/>
      <c r="H9" s="5"/>
      <c r="I9" s="5"/>
      <c r="J9" s="5"/>
      <c r="K9" s="5"/>
      <c r="L9" s="5"/>
      <c r="M9" s="5"/>
      <c r="N9" s="5"/>
      <c r="O9" s="5"/>
      <c r="P9" s="3"/>
      <c r="Q9" s="3"/>
    </row>
    <row r="10" spans="1:19" x14ac:dyDescent="0.3">
      <c r="A10" s="3"/>
      <c r="B10" s="3"/>
      <c r="C10" s="3"/>
      <c r="D10" s="3"/>
      <c r="E10" s="3"/>
      <c r="F10" s="5">
        <f t="shared" si="0"/>
        <v>0</v>
      </c>
      <c r="G10" s="5"/>
      <c r="H10" s="5"/>
      <c r="I10" s="5"/>
      <c r="J10" s="5"/>
      <c r="K10" s="5"/>
      <c r="L10" s="5"/>
      <c r="M10" s="5"/>
      <c r="N10" s="5"/>
      <c r="O10" s="5"/>
      <c r="P10" s="3"/>
      <c r="Q10" s="3"/>
    </row>
    <row r="11" spans="1:19" x14ac:dyDescent="0.3">
      <c r="A11" s="3"/>
      <c r="B11" s="3"/>
      <c r="C11" s="3"/>
      <c r="D11" s="3"/>
      <c r="E11" s="3"/>
      <c r="F11" s="5">
        <f t="shared" si="0"/>
        <v>0</v>
      </c>
      <c r="G11" s="5"/>
      <c r="H11" s="5"/>
      <c r="I11" s="5"/>
      <c r="J11" s="5"/>
      <c r="K11" s="5"/>
      <c r="L11" s="5"/>
      <c r="M11" s="5"/>
      <c r="N11" s="5"/>
      <c r="O11" s="5"/>
      <c r="P11" s="3"/>
      <c r="Q11" s="3"/>
    </row>
    <row r="12" spans="1:19" x14ac:dyDescent="0.3">
      <c r="A12" s="3"/>
      <c r="B12" s="3"/>
      <c r="C12" s="3"/>
      <c r="D12" s="3"/>
      <c r="E12" s="3"/>
      <c r="F12" s="5">
        <f t="shared" si="0"/>
        <v>0</v>
      </c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</row>
    <row r="13" spans="1:19" x14ac:dyDescent="0.3">
      <c r="A13" s="3"/>
      <c r="B13" s="3"/>
      <c r="C13" s="3"/>
      <c r="D13" s="3"/>
      <c r="E13" s="3"/>
      <c r="F13" s="5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3"/>
      <c r="Q13" s="3"/>
    </row>
    <row r="14" spans="1:19" x14ac:dyDescent="0.3">
      <c r="A14" s="3"/>
      <c r="B14" s="3"/>
      <c r="C14" s="3"/>
      <c r="D14" s="3"/>
      <c r="E14" s="3"/>
      <c r="F14" s="5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3"/>
      <c r="Q14" s="3"/>
    </row>
    <row r="15" spans="1:19" x14ac:dyDescent="0.3">
      <c r="A15" s="3"/>
      <c r="B15" s="3"/>
      <c r="C15" s="3"/>
      <c r="D15" s="3"/>
      <c r="E15" s="3"/>
      <c r="F15" s="5">
        <f t="shared" si="0"/>
        <v>0</v>
      </c>
      <c r="G15" s="5"/>
      <c r="H15" s="5"/>
      <c r="I15" s="5"/>
      <c r="J15" s="5"/>
      <c r="K15" s="5"/>
      <c r="L15" s="5"/>
      <c r="M15" s="5"/>
      <c r="N15" s="5"/>
      <c r="O15" s="5"/>
      <c r="P15" s="3"/>
      <c r="Q15" s="3"/>
    </row>
    <row r="16" spans="1:19" x14ac:dyDescent="0.3">
      <c r="A16" s="3"/>
      <c r="B16" s="3"/>
      <c r="C16" s="3"/>
      <c r="D16" s="3"/>
      <c r="E16" s="3"/>
      <c r="F16" s="5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3"/>
      <c r="Q16" s="3"/>
    </row>
    <row r="17" spans="1:17" x14ac:dyDescent="0.3">
      <c r="A17" s="3"/>
      <c r="B17" s="3"/>
      <c r="C17" s="3"/>
      <c r="D17" s="3"/>
      <c r="E17" s="3"/>
      <c r="F17" s="5">
        <f t="shared" si="0"/>
        <v>0</v>
      </c>
      <c r="G17" s="5"/>
      <c r="H17" s="5"/>
      <c r="I17" s="5"/>
      <c r="J17" s="5"/>
      <c r="K17" s="5"/>
      <c r="L17" s="5"/>
      <c r="M17" s="5"/>
      <c r="N17" s="5"/>
      <c r="O17" s="5"/>
      <c r="P17" s="3"/>
      <c r="Q17" s="3"/>
    </row>
    <row r="18" spans="1:17" x14ac:dyDescent="0.3">
      <c r="A18" s="3"/>
      <c r="B18" s="3"/>
      <c r="C18" s="3"/>
      <c r="D18" s="3"/>
      <c r="E18" s="3"/>
      <c r="F18" s="5">
        <f t="shared" si="0"/>
        <v>0</v>
      </c>
      <c r="G18" s="5"/>
      <c r="H18" s="5"/>
      <c r="I18" s="5"/>
      <c r="J18" s="5"/>
      <c r="K18" s="5"/>
      <c r="L18" s="5"/>
      <c r="M18" s="5"/>
      <c r="N18" s="5"/>
      <c r="O18" s="5"/>
      <c r="P18" s="3"/>
      <c r="Q18" s="3"/>
    </row>
    <row r="19" spans="1:17" x14ac:dyDescent="0.3">
      <c r="A19" s="3"/>
      <c r="B19" s="3"/>
      <c r="C19" s="3"/>
      <c r="D19" s="3"/>
      <c r="E19" s="3"/>
      <c r="F19" s="5">
        <f t="shared" si="0"/>
        <v>0</v>
      </c>
      <c r="G19" s="5"/>
      <c r="H19" s="5"/>
      <c r="I19" s="5"/>
      <c r="J19" s="5"/>
      <c r="K19" s="5"/>
      <c r="L19" s="5"/>
      <c r="M19" s="5"/>
      <c r="N19" s="5"/>
      <c r="O19" s="5"/>
      <c r="P19" s="3"/>
      <c r="Q19" s="3"/>
    </row>
    <row r="20" spans="1:17" x14ac:dyDescent="0.3">
      <c r="A20" s="3"/>
      <c r="B20" s="3"/>
      <c r="C20" s="3"/>
      <c r="D20" s="3"/>
      <c r="E20" s="3"/>
      <c r="F20" s="5">
        <f t="shared" si="0"/>
        <v>0</v>
      </c>
      <c r="G20" s="5"/>
      <c r="H20" s="5"/>
      <c r="I20" s="5"/>
      <c r="J20" s="5"/>
      <c r="K20" s="5"/>
      <c r="L20" s="5"/>
      <c r="M20" s="5"/>
      <c r="N20" s="5"/>
      <c r="O20" s="5"/>
      <c r="P20" s="3"/>
      <c r="Q20" s="3"/>
    </row>
    <row r="21" spans="1:17" x14ac:dyDescent="0.3">
      <c r="A21" s="3"/>
      <c r="B21" s="3"/>
      <c r="C21" s="3"/>
      <c r="D21" s="3"/>
      <c r="E21" s="3"/>
      <c r="F21" s="5">
        <f t="shared" si="0"/>
        <v>0</v>
      </c>
      <c r="G21" s="5"/>
      <c r="H21" s="5"/>
      <c r="I21" s="5"/>
      <c r="J21" s="5"/>
      <c r="K21" s="5"/>
      <c r="L21" s="5"/>
      <c r="M21" s="5"/>
      <c r="N21" s="5"/>
      <c r="O21" s="5"/>
      <c r="P21" s="3"/>
      <c r="Q21" s="3"/>
    </row>
    <row r="22" spans="1:17" x14ac:dyDescent="0.3">
      <c r="A22" s="3"/>
      <c r="B22" s="3"/>
      <c r="C22" s="3"/>
      <c r="D22" s="3"/>
      <c r="E22" s="3"/>
      <c r="F22" s="5">
        <f t="shared" si="0"/>
        <v>0</v>
      </c>
      <c r="G22" s="5"/>
      <c r="H22" s="5"/>
      <c r="I22" s="5"/>
      <c r="J22" s="5"/>
      <c r="K22" s="5"/>
      <c r="L22" s="5"/>
      <c r="M22" s="5"/>
      <c r="N22" s="5"/>
      <c r="O22" s="5"/>
      <c r="P22" s="3"/>
      <c r="Q22" s="3"/>
    </row>
    <row r="23" spans="1:17" x14ac:dyDescent="0.3">
      <c r="A23" s="3"/>
      <c r="B23" s="3"/>
      <c r="C23" s="3"/>
      <c r="D23" s="3"/>
      <c r="E23" s="3"/>
      <c r="F23" s="5">
        <f t="shared" si="0"/>
        <v>0</v>
      </c>
      <c r="G23" s="5"/>
      <c r="H23" s="5"/>
      <c r="I23" s="5"/>
      <c r="J23" s="5"/>
      <c r="K23" s="5"/>
      <c r="L23" s="5"/>
      <c r="M23" s="5"/>
      <c r="N23" s="5"/>
      <c r="O23" s="5"/>
      <c r="P23" s="3"/>
      <c r="Q23" s="3"/>
    </row>
    <row r="24" spans="1:17" x14ac:dyDescent="0.3">
      <c r="A24" s="3"/>
      <c r="B24" s="3"/>
      <c r="C24" s="3"/>
      <c r="D24" s="3"/>
      <c r="E24" s="3"/>
      <c r="F24" s="5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3"/>
      <c r="Q24" s="3"/>
    </row>
    <row r="25" spans="1:17" x14ac:dyDescent="0.3">
      <c r="A25" s="3"/>
      <c r="B25" s="3"/>
      <c r="C25" s="3"/>
      <c r="D25" s="3"/>
      <c r="E25" s="3"/>
      <c r="F25" s="5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3"/>
      <c r="Q25" s="3"/>
    </row>
    <row r="26" spans="1:17" x14ac:dyDescent="0.3">
      <c r="A26" s="3"/>
      <c r="B26" s="3"/>
      <c r="C26" s="3"/>
      <c r="D26" s="3"/>
      <c r="E26" s="3"/>
      <c r="F26" s="5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3"/>
      <c r="Q26" s="3"/>
    </row>
    <row r="27" spans="1:17" x14ac:dyDescent="0.3">
      <c r="A27" s="3"/>
      <c r="B27" s="3"/>
      <c r="C27" s="3"/>
      <c r="D27" s="3"/>
      <c r="E27" s="3"/>
      <c r="F27" s="5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3"/>
      <c r="Q27" s="3"/>
    </row>
    <row r="28" spans="1:17" x14ac:dyDescent="0.3">
      <c r="A28" s="3"/>
      <c r="B28" s="3"/>
      <c r="C28" s="3"/>
      <c r="D28" s="3"/>
      <c r="E28" s="3"/>
      <c r="F28" s="5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3"/>
      <c r="Q28" s="3"/>
    </row>
    <row r="29" spans="1:17" x14ac:dyDescent="0.3">
      <c r="A29" s="3"/>
      <c r="B29" s="3"/>
      <c r="C29" s="3"/>
      <c r="D29" s="3"/>
      <c r="E29" s="3"/>
      <c r="F29" s="5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3"/>
      <c r="Q29" s="3"/>
    </row>
    <row r="30" spans="1:17" x14ac:dyDescent="0.3">
      <c r="A30" s="3"/>
      <c r="B30" s="3"/>
      <c r="C30" s="3"/>
      <c r="D30" s="3"/>
      <c r="E30" s="3"/>
      <c r="F30" s="5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3"/>
      <c r="Q30" s="3"/>
    </row>
    <row r="31" spans="1:17" x14ac:dyDescent="0.3">
      <c r="A31" s="3"/>
      <c r="B31" s="3"/>
      <c r="C31" s="3"/>
      <c r="D31" s="3"/>
      <c r="E31" s="3"/>
      <c r="F31" s="5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3"/>
      <c r="Q31" s="3"/>
    </row>
    <row r="32" spans="1:17" x14ac:dyDescent="0.3">
      <c r="A32" s="3"/>
      <c r="B32" s="3"/>
      <c r="C32" s="3"/>
      <c r="D32" s="3"/>
      <c r="E32" s="3"/>
      <c r="F32" s="5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</row>
    <row r="33" spans="1:17" x14ac:dyDescent="0.3">
      <c r="A33" s="3"/>
      <c r="B33" s="3"/>
      <c r="C33" s="3"/>
      <c r="D33" s="3"/>
      <c r="E33" s="3"/>
      <c r="F33" s="5">
        <f t="shared" si="0"/>
        <v>0</v>
      </c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</row>
    <row r="34" spans="1:17" x14ac:dyDescent="0.3">
      <c r="A34" s="3"/>
      <c r="B34" s="3"/>
      <c r="C34" s="3"/>
      <c r="D34" s="3"/>
      <c r="E34" s="3"/>
      <c r="F34" s="5">
        <f t="shared" si="0"/>
        <v>0</v>
      </c>
      <c r="G34" s="5"/>
      <c r="H34" s="5"/>
      <c r="I34" s="5"/>
      <c r="J34" s="5"/>
      <c r="K34" s="5"/>
      <c r="L34" s="5"/>
      <c r="M34" s="5"/>
      <c r="N34" s="5"/>
      <c r="O34" s="5"/>
      <c r="P34" s="3"/>
      <c r="Q34" s="3"/>
    </row>
    <row r="35" spans="1:17" x14ac:dyDescent="0.3">
      <c r="A35" s="3"/>
      <c r="B35" s="3"/>
      <c r="C35" s="3"/>
      <c r="D35" s="3"/>
      <c r="E35" s="3"/>
      <c r="F35" s="5">
        <f t="shared" si="0"/>
        <v>0</v>
      </c>
      <c r="G35" s="5"/>
      <c r="H35" s="5"/>
      <c r="I35" s="5"/>
      <c r="J35" s="5"/>
      <c r="K35" s="5"/>
      <c r="L35" s="5"/>
      <c r="M35" s="5"/>
      <c r="N35" s="5"/>
      <c r="O35" s="5"/>
      <c r="P35" s="3"/>
      <c r="Q35" s="3"/>
    </row>
    <row r="36" spans="1:17" x14ac:dyDescent="0.3">
      <c r="A36" s="3"/>
      <c r="B36" s="3"/>
      <c r="C36" s="3"/>
      <c r="D36" s="3"/>
      <c r="E36" s="3"/>
      <c r="F36" s="5">
        <f t="shared" si="0"/>
        <v>0</v>
      </c>
      <c r="G36" s="5"/>
      <c r="H36" s="5"/>
      <c r="I36" s="5"/>
      <c r="J36" s="5"/>
      <c r="K36" s="5"/>
      <c r="L36" s="5"/>
      <c r="M36" s="5"/>
      <c r="N36" s="5"/>
      <c r="O36" s="5"/>
      <c r="P36" s="3"/>
      <c r="Q36" s="3"/>
    </row>
  </sheetData>
  <mergeCells count="9">
    <mergeCell ref="G2:O2"/>
    <mergeCell ref="P2:P3"/>
    <mergeCell ref="Q2:Q3"/>
    <mergeCell ref="A2:A3"/>
    <mergeCell ref="B2:B3"/>
    <mergeCell ref="C2:C3"/>
    <mergeCell ref="D2:D3"/>
    <mergeCell ref="E2:E3"/>
    <mergeCell ref="F2:F3"/>
  </mergeCells>
  <phoneticPr fontId="0" type="noConversion"/>
  <dataValidations count="3">
    <dataValidation type="whole" allowBlank="1" showInputMessage="1" showErrorMessage="1" sqref="E4:E36">
      <formula1>1</formula1>
      <formula2>3</formula2>
    </dataValidation>
    <dataValidation type="textLength" operator="lessThanOrEqual" allowBlank="1" showInputMessage="1" showErrorMessage="1" sqref="Q4:Q36">
      <formula1>100</formula1>
    </dataValidation>
    <dataValidation type="textLength" operator="lessThanOrEqual" allowBlank="1" showInputMessage="1" showErrorMessage="1" sqref="C4:C36">
      <formula1>250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07"/>
  <sheetViews>
    <sheetView tabSelected="1" workbookViewId="0">
      <selection activeCell="F11" sqref="F11"/>
    </sheetView>
  </sheetViews>
  <sheetFormatPr defaultRowHeight="14.4" x14ac:dyDescent="0.3"/>
  <cols>
    <col min="1" max="1" width="8.88671875" style="203"/>
    <col min="2" max="2" width="8.88671875" style="211"/>
    <col min="3" max="3" width="36.33203125" customWidth="1"/>
    <col min="4" max="4" width="16" customWidth="1"/>
    <col min="5" max="5" width="32.88671875" customWidth="1"/>
    <col min="6" max="6" width="30.44140625" customWidth="1"/>
    <col min="7" max="90" width="2.77734375" customWidth="1"/>
  </cols>
  <sheetData>
    <row r="1" spans="1:90" ht="15" customHeight="1" x14ac:dyDescent="0.3">
      <c r="A1" s="204"/>
      <c r="B1" s="209"/>
      <c r="C1" s="208"/>
      <c r="D1" s="188"/>
      <c r="E1" s="189"/>
      <c r="F1" s="190" t="s">
        <v>153</v>
      </c>
      <c r="G1" s="181">
        <v>2021</v>
      </c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3"/>
      <c r="S1" s="181">
        <v>2022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3"/>
      <c r="AE1" s="181">
        <v>2023</v>
      </c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3"/>
      <c r="AQ1" s="181">
        <v>2024</v>
      </c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3"/>
      <c r="BC1" s="181">
        <v>2025</v>
      </c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3"/>
      <c r="BO1" s="181">
        <v>2026</v>
      </c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3"/>
      <c r="CA1" s="182">
        <v>2027</v>
      </c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3"/>
    </row>
    <row r="2" spans="1:90" ht="15" customHeight="1" thickBot="1" x14ac:dyDescent="0.35">
      <c r="A2" s="205" t="s">
        <v>462</v>
      </c>
      <c r="B2" s="210" t="s">
        <v>155</v>
      </c>
      <c r="C2" s="191" t="s">
        <v>154</v>
      </c>
      <c r="D2" s="191"/>
      <c r="E2" s="192"/>
      <c r="F2" s="193"/>
      <c r="G2" s="184">
        <v>1</v>
      </c>
      <c r="H2" s="185">
        <v>2</v>
      </c>
      <c r="I2" s="185">
        <v>3</v>
      </c>
      <c r="J2" s="185">
        <v>4</v>
      </c>
      <c r="K2" s="185">
        <v>5</v>
      </c>
      <c r="L2" s="185">
        <v>6</v>
      </c>
      <c r="M2" s="185">
        <v>7</v>
      </c>
      <c r="N2" s="185">
        <v>8</v>
      </c>
      <c r="O2" s="185">
        <v>9</v>
      </c>
      <c r="P2" s="185">
        <v>10</v>
      </c>
      <c r="Q2" s="185">
        <v>11</v>
      </c>
      <c r="R2" s="186">
        <v>12</v>
      </c>
      <c r="S2" s="184">
        <v>1</v>
      </c>
      <c r="T2" s="185">
        <v>2</v>
      </c>
      <c r="U2" s="185">
        <v>3</v>
      </c>
      <c r="V2" s="185">
        <v>4</v>
      </c>
      <c r="W2" s="185">
        <v>5</v>
      </c>
      <c r="X2" s="185">
        <v>6</v>
      </c>
      <c r="Y2" s="185">
        <v>7</v>
      </c>
      <c r="Z2" s="185">
        <v>8</v>
      </c>
      <c r="AA2" s="185">
        <v>9</v>
      </c>
      <c r="AB2" s="185">
        <v>10</v>
      </c>
      <c r="AC2" s="185">
        <v>11</v>
      </c>
      <c r="AD2" s="186">
        <v>12</v>
      </c>
      <c r="AE2" s="184">
        <v>1</v>
      </c>
      <c r="AF2" s="185">
        <v>2</v>
      </c>
      <c r="AG2" s="185">
        <v>3</v>
      </c>
      <c r="AH2" s="185">
        <v>4</v>
      </c>
      <c r="AI2" s="185">
        <v>5</v>
      </c>
      <c r="AJ2" s="185">
        <v>6</v>
      </c>
      <c r="AK2" s="185">
        <v>7</v>
      </c>
      <c r="AL2" s="185">
        <v>8</v>
      </c>
      <c r="AM2" s="185">
        <v>9</v>
      </c>
      <c r="AN2" s="185">
        <v>10</v>
      </c>
      <c r="AO2" s="185">
        <v>11</v>
      </c>
      <c r="AP2" s="186">
        <v>12</v>
      </c>
      <c r="AQ2" s="184">
        <v>1</v>
      </c>
      <c r="AR2" s="185">
        <v>2</v>
      </c>
      <c r="AS2" s="185">
        <v>3</v>
      </c>
      <c r="AT2" s="185">
        <v>4</v>
      </c>
      <c r="AU2" s="185">
        <v>5</v>
      </c>
      <c r="AV2" s="185">
        <v>6</v>
      </c>
      <c r="AW2" s="185">
        <v>7</v>
      </c>
      <c r="AX2" s="185">
        <v>8</v>
      </c>
      <c r="AY2" s="185">
        <v>9</v>
      </c>
      <c r="AZ2" s="185">
        <v>10</v>
      </c>
      <c r="BA2" s="185">
        <v>11</v>
      </c>
      <c r="BB2" s="186">
        <v>12</v>
      </c>
      <c r="BC2" s="184">
        <v>1</v>
      </c>
      <c r="BD2" s="185">
        <v>2</v>
      </c>
      <c r="BE2" s="185">
        <v>3</v>
      </c>
      <c r="BF2" s="185">
        <v>4</v>
      </c>
      <c r="BG2" s="185">
        <v>5</v>
      </c>
      <c r="BH2" s="185">
        <v>6</v>
      </c>
      <c r="BI2" s="185">
        <v>7</v>
      </c>
      <c r="BJ2" s="185">
        <v>8</v>
      </c>
      <c r="BK2" s="185">
        <v>9</v>
      </c>
      <c r="BL2" s="185">
        <v>10</v>
      </c>
      <c r="BM2" s="185">
        <v>11</v>
      </c>
      <c r="BN2" s="186">
        <v>12</v>
      </c>
      <c r="BO2" s="184">
        <v>1</v>
      </c>
      <c r="BP2" s="185">
        <v>2</v>
      </c>
      <c r="BQ2" s="185">
        <v>3</v>
      </c>
      <c r="BR2" s="185">
        <v>4</v>
      </c>
      <c r="BS2" s="185">
        <v>5</v>
      </c>
      <c r="BT2" s="185">
        <v>6</v>
      </c>
      <c r="BU2" s="185">
        <v>7</v>
      </c>
      <c r="BV2" s="185">
        <v>8</v>
      </c>
      <c r="BW2" s="185">
        <v>9</v>
      </c>
      <c r="BX2" s="185">
        <v>10</v>
      </c>
      <c r="BY2" s="185">
        <v>11</v>
      </c>
      <c r="BZ2" s="186">
        <v>12</v>
      </c>
      <c r="CA2" s="187">
        <v>1</v>
      </c>
      <c r="CB2" s="185">
        <v>2</v>
      </c>
      <c r="CC2" s="185">
        <v>3</v>
      </c>
      <c r="CD2" s="185">
        <v>4</v>
      </c>
      <c r="CE2" s="185">
        <v>5</v>
      </c>
      <c r="CF2" s="185">
        <v>6</v>
      </c>
      <c r="CG2" s="185">
        <v>7</v>
      </c>
      <c r="CH2" s="185">
        <v>8</v>
      </c>
      <c r="CI2" s="185">
        <v>9</v>
      </c>
      <c r="CJ2" s="185">
        <v>10</v>
      </c>
      <c r="CK2" s="185">
        <v>11</v>
      </c>
      <c r="CL2" s="186">
        <v>12</v>
      </c>
    </row>
    <row r="3" spans="1:90" ht="15" customHeight="1" x14ac:dyDescent="0.3">
      <c r="A3" s="178" t="s">
        <v>461</v>
      </c>
      <c r="B3" s="209">
        <v>408</v>
      </c>
      <c r="C3" s="52" t="s">
        <v>258</v>
      </c>
      <c r="D3" s="56" t="s">
        <v>112</v>
      </c>
      <c r="E3" s="57"/>
      <c r="F3" s="65"/>
      <c r="G3" s="76"/>
      <c r="H3" s="77"/>
      <c r="I3" s="133"/>
      <c r="J3" s="133"/>
      <c r="K3" s="133"/>
      <c r="L3" s="133"/>
      <c r="M3" s="133"/>
      <c r="N3" s="133"/>
      <c r="O3" s="133"/>
      <c r="P3" s="133"/>
      <c r="Q3" s="133"/>
      <c r="R3" s="153"/>
      <c r="S3" s="76"/>
      <c r="T3" s="77"/>
      <c r="U3" s="77"/>
      <c r="V3" s="77"/>
      <c r="W3" s="77"/>
      <c r="X3" s="77"/>
      <c r="Y3" s="77"/>
      <c r="Z3" s="77"/>
      <c r="AA3" s="77"/>
      <c r="AB3" s="77"/>
      <c r="AC3" s="77"/>
      <c r="AD3" s="78"/>
      <c r="AE3" s="76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8"/>
      <c r="BC3" s="76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8"/>
      <c r="BO3" s="76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8"/>
      <c r="CA3" s="140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8"/>
    </row>
    <row r="4" spans="1:90" ht="15" customHeight="1" x14ac:dyDescent="0.3">
      <c r="A4" s="206"/>
      <c r="C4" s="60"/>
      <c r="D4" s="60"/>
      <c r="E4" s="61" t="s">
        <v>169</v>
      </c>
      <c r="F4" s="66">
        <v>1000000</v>
      </c>
      <c r="G4" s="84"/>
      <c r="H4" s="85"/>
      <c r="I4" s="93"/>
      <c r="J4" s="93"/>
      <c r="K4" s="93"/>
      <c r="L4" s="93"/>
      <c r="M4" s="93"/>
      <c r="N4" s="93"/>
      <c r="O4" s="93"/>
      <c r="P4" s="93"/>
      <c r="Q4" s="93"/>
      <c r="R4" s="88"/>
      <c r="S4" s="87"/>
      <c r="T4" s="82"/>
      <c r="U4" s="82"/>
      <c r="V4" s="82"/>
      <c r="W4" s="82"/>
      <c r="X4" s="82"/>
      <c r="Y4" s="82"/>
      <c r="Z4" s="82"/>
      <c r="AA4" s="82"/>
      <c r="AB4" s="82"/>
      <c r="AC4" s="82"/>
      <c r="AD4" s="83"/>
      <c r="AE4" s="84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6"/>
      <c r="AQ4" s="84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  <c r="BC4" s="84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6"/>
      <c r="BO4" s="84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6"/>
      <c r="CA4" s="141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6"/>
    </row>
    <row r="5" spans="1:90" ht="15" customHeight="1" x14ac:dyDescent="0.3">
      <c r="A5" s="206"/>
      <c r="C5" s="60"/>
      <c r="D5" s="60"/>
      <c r="E5" s="61" t="s">
        <v>179</v>
      </c>
      <c r="F5" s="66">
        <v>200000</v>
      </c>
      <c r="G5" s="84"/>
      <c r="H5" s="85"/>
      <c r="I5" s="93"/>
      <c r="J5" s="93"/>
      <c r="K5" s="93"/>
      <c r="L5" s="93"/>
      <c r="M5" s="93"/>
      <c r="N5" s="93"/>
      <c r="O5" s="93"/>
      <c r="P5" s="93"/>
      <c r="Q5" s="93"/>
      <c r="R5" s="88"/>
      <c r="S5" s="92"/>
      <c r="T5" s="93"/>
      <c r="U5" s="93"/>
      <c r="V5" s="93"/>
      <c r="W5" s="93"/>
      <c r="X5" s="93"/>
      <c r="Y5" s="93"/>
      <c r="Z5" s="93"/>
      <c r="AA5" s="93"/>
      <c r="AB5" s="93"/>
      <c r="AC5" s="93"/>
      <c r="AD5" s="86"/>
      <c r="AE5" s="165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63"/>
      <c r="AQ5" s="84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6"/>
      <c r="BC5" s="84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6"/>
      <c r="BO5" s="84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6"/>
      <c r="CA5" s="141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6"/>
    </row>
    <row r="6" spans="1:90" ht="15" customHeight="1" x14ac:dyDescent="0.3">
      <c r="A6" s="206"/>
      <c r="C6" s="60"/>
      <c r="D6" s="60"/>
      <c r="E6" s="67" t="s">
        <v>170</v>
      </c>
      <c r="F6" s="66"/>
      <c r="G6" s="84"/>
      <c r="H6" s="85"/>
      <c r="I6" s="93"/>
      <c r="J6" s="93"/>
      <c r="K6" s="93"/>
      <c r="L6" s="93"/>
      <c r="M6" s="93"/>
      <c r="N6" s="93"/>
      <c r="O6" s="93"/>
      <c r="P6" s="93"/>
      <c r="Q6" s="93"/>
      <c r="R6" s="88"/>
      <c r="S6" s="92"/>
      <c r="T6" s="93"/>
      <c r="U6" s="93"/>
      <c r="V6" s="93"/>
      <c r="W6" s="93"/>
      <c r="X6" s="93"/>
      <c r="Y6" s="93"/>
      <c r="Z6" s="93"/>
      <c r="AA6" s="93"/>
      <c r="AB6" s="93"/>
      <c r="AC6" s="93"/>
      <c r="AD6" s="86"/>
      <c r="AE6" s="87"/>
      <c r="AF6" s="82"/>
      <c r="AG6" s="82"/>
      <c r="AH6" s="82"/>
      <c r="AI6" s="82"/>
      <c r="AJ6" s="82"/>
      <c r="AK6" s="82"/>
      <c r="AL6" s="85"/>
      <c r="AM6" s="85"/>
      <c r="AN6" s="85"/>
      <c r="AO6" s="85"/>
      <c r="AP6" s="86"/>
      <c r="AQ6" s="84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  <c r="BC6" s="84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6"/>
      <c r="BO6" s="84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6"/>
      <c r="CA6" s="141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6"/>
    </row>
    <row r="7" spans="1:90" ht="15" customHeight="1" x14ac:dyDescent="0.3">
      <c r="A7" s="206"/>
      <c r="C7" s="60"/>
      <c r="D7" s="60"/>
      <c r="E7" s="67" t="s">
        <v>180</v>
      </c>
      <c r="F7" s="66"/>
      <c r="G7" s="84"/>
      <c r="H7" s="85"/>
      <c r="I7" s="93"/>
      <c r="J7" s="93"/>
      <c r="K7" s="93"/>
      <c r="L7" s="93"/>
      <c r="M7" s="93"/>
      <c r="N7" s="93"/>
      <c r="O7" s="93"/>
      <c r="P7" s="93"/>
      <c r="Q7" s="93"/>
      <c r="R7" s="88"/>
      <c r="S7" s="92"/>
      <c r="T7" s="93"/>
      <c r="U7" s="93"/>
      <c r="V7" s="93"/>
      <c r="W7" s="93"/>
      <c r="X7" s="93"/>
      <c r="Y7" s="93"/>
      <c r="Z7" s="93"/>
      <c r="AA7" s="93"/>
      <c r="AB7" s="93"/>
      <c r="AC7" s="93"/>
      <c r="AD7" s="86"/>
      <c r="AE7" s="84"/>
      <c r="AF7" s="85"/>
      <c r="AG7" s="85"/>
      <c r="AH7" s="85"/>
      <c r="AI7" s="85"/>
      <c r="AJ7" s="85"/>
      <c r="AK7" s="85"/>
      <c r="AL7" s="82"/>
      <c r="AM7" s="82"/>
      <c r="AN7" s="82"/>
      <c r="AO7" s="82"/>
      <c r="AP7" s="83"/>
      <c r="AQ7" s="84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6"/>
      <c r="BC7" s="8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6"/>
      <c r="BO7" s="84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6"/>
      <c r="CA7" s="141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6"/>
    </row>
    <row r="8" spans="1:90" ht="15" customHeight="1" x14ac:dyDescent="0.3">
      <c r="A8" s="206"/>
      <c r="C8" s="60" t="s">
        <v>259</v>
      </c>
      <c r="D8" s="60" t="s">
        <v>113</v>
      </c>
      <c r="E8" s="61"/>
      <c r="F8" s="66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8"/>
      <c r="S8" s="92"/>
      <c r="T8" s="93"/>
      <c r="U8" s="93"/>
      <c r="V8" s="93"/>
      <c r="W8" s="93"/>
      <c r="X8" s="93"/>
      <c r="Y8" s="93"/>
      <c r="Z8" s="93"/>
      <c r="AA8" s="93"/>
      <c r="AB8" s="93"/>
      <c r="AC8" s="93"/>
      <c r="AD8" s="88"/>
      <c r="AE8" s="92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88"/>
      <c r="AQ8" s="84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84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6"/>
      <c r="BO8" s="84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141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6"/>
    </row>
    <row r="9" spans="1:90" ht="15" customHeight="1" x14ac:dyDescent="0.3">
      <c r="A9" s="206"/>
      <c r="C9" s="60" t="s">
        <v>260</v>
      </c>
      <c r="D9" s="60"/>
      <c r="E9" s="67" t="s">
        <v>181</v>
      </c>
      <c r="F9" s="66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8"/>
      <c r="S9" s="92"/>
      <c r="T9" s="93"/>
      <c r="U9" s="93"/>
      <c r="V9" s="93"/>
      <c r="W9" s="93"/>
      <c r="X9" s="93"/>
      <c r="Y9" s="93"/>
      <c r="Z9" s="93"/>
      <c r="AA9" s="93"/>
      <c r="AB9" s="93"/>
      <c r="AC9" s="93"/>
      <c r="AD9" s="88"/>
      <c r="AE9" s="92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88"/>
      <c r="AQ9" s="89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84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6"/>
      <c r="BO9" s="84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6"/>
      <c r="CA9" s="141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6"/>
    </row>
    <row r="10" spans="1:90" ht="15" customHeight="1" x14ac:dyDescent="0.3">
      <c r="A10" s="206"/>
      <c r="C10" s="62" t="s">
        <v>261</v>
      </c>
      <c r="D10" s="60"/>
      <c r="E10" s="67" t="s">
        <v>182</v>
      </c>
      <c r="F10" s="66">
        <v>100000</v>
      </c>
      <c r="G10" s="84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8"/>
      <c r="S10" s="9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88"/>
      <c r="AE10" s="92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88"/>
      <c r="AQ10" s="84"/>
      <c r="AR10" s="90"/>
      <c r="AS10" s="90"/>
      <c r="AT10" s="90"/>
      <c r="AU10" s="90"/>
      <c r="AV10" s="85"/>
      <c r="AW10" s="85"/>
      <c r="AX10" s="85"/>
      <c r="AY10" s="85"/>
      <c r="AZ10" s="85"/>
      <c r="BA10" s="85"/>
      <c r="BB10" s="86"/>
      <c r="BC10" s="84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6"/>
      <c r="BO10" s="84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6"/>
      <c r="CA10" s="141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6"/>
    </row>
    <row r="11" spans="1:90" ht="15" customHeight="1" x14ac:dyDescent="0.3">
      <c r="A11" s="206"/>
      <c r="C11" s="62" t="s">
        <v>262</v>
      </c>
      <c r="D11" s="60"/>
      <c r="E11" s="67" t="s">
        <v>263</v>
      </c>
      <c r="F11" s="66">
        <v>6000000</v>
      </c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8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88"/>
      <c r="AE11" s="92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88"/>
      <c r="AQ11" s="92"/>
      <c r="AR11" s="93"/>
      <c r="AS11" s="93"/>
      <c r="AT11" s="93"/>
      <c r="AU11" s="93"/>
      <c r="AV11" s="119"/>
      <c r="AW11" s="119"/>
      <c r="AX11" s="119"/>
      <c r="AY11" s="119"/>
      <c r="AZ11" s="119"/>
      <c r="BA11" s="119"/>
      <c r="BB11" s="171"/>
      <c r="BC11" s="176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71"/>
      <c r="BO11" s="89"/>
      <c r="BP11" s="90"/>
      <c r="BQ11" s="90"/>
      <c r="BR11" s="90"/>
      <c r="BS11" s="90"/>
      <c r="BT11" s="90"/>
      <c r="BU11" s="85"/>
      <c r="BV11" s="85"/>
      <c r="BW11" s="85"/>
      <c r="BX11" s="85"/>
      <c r="BY11" s="85"/>
      <c r="BZ11" s="86"/>
      <c r="CA11" s="141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6"/>
    </row>
    <row r="12" spans="1:90" ht="15" customHeight="1" x14ac:dyDescent="0.3">
      <c r="A12" s="206"/>
      <c r="C12" s="60"/>
      <c r="D12" s="60"/>
      <c r="E12" s="67" t="s">
        <v>264</v>
      </c>
      <c r="F12" s="66">
        <v>20000000</v>
      </c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8"/>
      <c r="S12" s="9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88"/>
      <c r="AE12" s="92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88"/>
      <c r="AQ12" s="92"/>
      <c r="AR12" s="93"/>
      <c r="AS12" s="93"/>
      <c r="AT12" s="93"/>
      <c r="AU12" s="93"/>
      <c r="AV12" s="90"/>
      <c r="AW12" s="90"/>
      <c r="AX12" s="90"/>
      <c r="AY12" s="90"/>
      <c r="AZ12" s="90"/>
      <c r="BA12" s="90"/>
      <c r="BB12" s="91"/>
      <c r="BC12" s="89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1"/>
      <c r="BO12" s="89"/>
      <c r="BP12" s="90"/>
      <c r="BQ12" s="90"/>
      <c r="BR12" s="90"/>
      <c r="BS12" s="90"/>
      <c r="BT12" s="90"/>
      <c r="BU12" s="85"/>
      <c r="BV12" s="85"/>
      <c r="BW12" s="85"/>
      <c r="BX12" s="85"/>
      <c r="BY12" s="85"/>
      <c r="BZ12" s="86"/>
      <c r="CA12" s="141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6"/>
    </row>
    <row r="13" spans="1:90" ht="15" customHeight="1" x14ac:dyDescent="0.3">
      <c r="A13" s="206"/>
      <c r="C13" s="60"/>
      <c r="D13" s="60"/>
      <c r="E13" s="67" t="s">
        <v>265</v>
      </c>
      <c r="F13" s="66">
        <v>3000000</v>
      </c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8"/>
      <c r="S13" s="9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8"/>
      <c r="AE13" s="92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88"/>
      <c r="AQ13" s="92"/>
      <c r="AR13" s="93"/>
      <c r="AS13" s="93"/>
      <c r="AT13" s="93"/>
      <c r="AU13" s="93"/>
      <c r="AV13" s="90"/>
      <c r="AW13" s="90"/>
      <c r="AX13" s="90"/>
      <c r="AY13" s="90"/>
      <c r="AZ13" s="90"/>
      <c r="BA13" s="90"/>
      <c r="BB13" s="91"/>
      <c r="BC13" s="89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1"/>
      <c r="BO13" s="89"/>
      <c r="BP13" s="90"/>
      <c r="BQ13" s="90"/>
      <c r="BR13" s="90"/>
      <c r="BS13" s="90"/>
      <c r="BT13" s="90"/>
      <c r="BU13" s="93"/>
      <c r="BV13" s="93"/>
      <c r="BW13" s="93"/>
      <c r="BX13" s="93"/>
      <c r="BY13" s="93"/>
      <c r="BZ13" s="88"/>
      <c r="CA13" s="141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6"/>
    </row>
    <row r="14" spans="1:90" ht="15" customHeight="1" x14ac:dyDescent="0.3">
      <c r="A14" s="206"/>
      <c r="C14" s="60"/>
      <c r="D14" s="60"/>
      <c r="E14" s="67" t="s">
        <v>186</v>
      </c>
      <c r="F14" s="66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8"/>
      <c r="S14" s="9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88"/>
      <c r="AE14" s="92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88"/>
      <c r="AQ14" s="92"/>
      <c r="AR14" s="93"/>
      <c r="AS14" s="93"/>
      <c r="AT14" s="93"/>
      <c r="AU14" s="93"/>
      <c r="AV14" s="93"/>
      <c r="AW14" s="93"/>
      <c r="AX14" s="93"/>
      <c r="AY14" s="85"/>
      <c r="AZ14" s="85"/>
      <c r="BA14" s="85"/>
      <c r="BB14" s="86"/>
      <c r="BC14" s="84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6"/>
      <c r="BO14" s="84"/>
      <c r="BP14" s="85"/>
      <c r="BQ14" s="85"/>
      <c r="BR14" s="85"/>
      <c r="BS14" s="85"/>
      <c r="BT14" s="85"/>
      <c r="BU14" s="119"/>
      <c r="BV14" s="119"/>
      <c r="BW14" s="119"/>
      <c r="BX14" s="119"/>
      <c r="BY14" s="119"/>
      <c r="BZ14" s="171"/>
      <c r="CA14" s="141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6"/>
    </row>
    <row r="15" spans="1:90" ht="15" customHeight="1" x14ac:dyDescent="0.3">
      <c r="A15" s="206"/>
      <c r="C15" s="60"/>
      <c r="D15" s="60"/>
      <c r="E15" s="67" t="s">
        <v>187</v>
      </c>
      <c r="F15" s="66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4"/>
      <c r="T15" s="85"/>
      <c r="U15" s="85"/>
      <c r="V15" s="85"/>
      <c r="W15" s="85"/>
      <c r="X15" s="93"/>
      <c r="Y15" s="93"/>
      <c r="Z15" s="93"/>
      <c r="AA15" s="93"/>
      <c r="AB15" s="93"/>
      <c r="AC15" s="93"/>
      <c r="AD15" s="88"/>
      <c r="AE15" s="92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88"/>
      <c r="AQ15" s="92"/>
      <c r="AR15" s="93"/>
      <c r="AS15" s="93"/>
      <c r="AT15" s="93"/>
      <c r="AU15" s="93"/>
      <c r="AV15" s="93"/>
      <c r="AW15" s="93"/>
      <c r="AX15" s="93"/>
      <c r="AY15" s="85"/>
      <c r="AZ15" s="85"/>
      <c r="BA15" s="85"/>
      <c r="BB15" s="86"/>
      <c r="BC15" s="84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84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6"/>
      <c r="CA15" s="156"/>
      <c r="CB15" s="90"/>
      <c r="CC15" s="90"/>
      <c r="CD15" s="90"/>
      <c r="CE15" s="90"/>
      <c r="CF15" s="85"/>
      <c r="CG15" s="85"/>
      <c r="CH15" s="85"/>
      <c r="CI15" s="85"/>
      <c r="CJ15" s="85"/>
      <c r="CK15" s="85"/>
      <c r="CL15" s="86"/>
    </row>
    <row r="16" spans="1:90" ht="15" customHeight="1" thickBot="1" x14ac:dyDescent="0.35">
      <c r="A16" s="207"/>
      <c r="B16" s="212"/>
      <c r="C16" s="58"/>
      <c r="D16" s="58"/>
      <c r="E16" s="180" t="s">
        <v>160</v>
      </c>
      <c r="F16" s="47">
        <f>SUM(F4:F15)</f>
        <v>30300000</v>
      </c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  <c r="S16" s="96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8"/>
      <c r="AE16" s="96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8"/>
      <c r="AQ16" s="96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8"/>
      <c r="BC16" s="96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8"/>
      <c r="BO16" s="96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8"/>
      <c r="CA16" s="142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8"/>
    </row>
    <row r="17" spans="1:90" ht="15" customHeight="1" x14ac:dyDescent="0.3">
      <c r="A17" s="178" t="s">
        <v>461</v>
      </c>
      <c r="B17" s="209">
        <v>409</v>
      </c>
      <c r="C17" s="52" t="s">
        <v>266</v>
      </c>
      <c r="D17" s="56" t="s">
        <v>112</v>
      </c>
      <c r="E17" s="56"/>
      <c r="F17" s="65"/>
      <c r="G17" s="152">
        <v>1</v>
      </c>
      <c r="H17" s="131">
        <v>2</v>
      </c>
      <c r="I17" s="131">
        <v>3</v>
      </c>
      <c r="J17" s="131">
        <v>4</v>
      </c>
      <c r="K17" s="131">
        <v>5</v>
      </c>
      <c r="L17" s="131">
        <v>6</v>
      </c>
      <c r="M17" s="131">
        <v>7</v>
      </c>
      <c r="N17" s="131">
        <v>8</v>
      </c>
      <c r="O17" s="131">
        <v>9</v>
      </c>
      <c r="P17" s="131">
        <v>10</v>
      </c>
      <c r="Q17" s="131">
        <v>11</v>
      </c>
      <c r="R17" s="147">
        <v>12</v>
      </c>
      <c r="S17" s="152">
        <v>1</v>
      </c>
      <c r="T17" s="131">
        <v>2</v>
      </c>
      <c r="U17" s="131">
        <v>3</v>
      </c>
      <c r="V17" s="131">
        <v>4</v>
      </c>
      <c r="W17" s="131">
        <v>5</v>
      </c>
      <c r="X17" s="131">
        <v>6</v>
      </c>
      <c r="Y17" s="131">
        <v>7</v>
      </c>
      <c r="Z17" s="131">
        <v>8</v>
      </c>
      <c r="AA17" s="131">
        <v>9</v>
      </c>
      <c r="AB17" s="131">
        <v>10</v>
      </c>
      <c r="AC17" s="131">
        <v>11</v>
      </c>
      <c r="AD17" s="147">
        <v>12</v>
      </c>
      <c r="AE17" s="152">
        <v>1</v>
      </c>
      <c r="AF17" s="131">
        <v>2</v>
      </c>
      <c r="AG17" s="131">
        <v>3</v>
      </c>
      <c r="AH17" s="131">
        <v>4</v>
      </c>
      <c r="AI17" s="131">
        <v>5</v>
      </c>
      <c r="AJ17" s="131">
        <v>6</v>
      </c>
      <c r="AK17" s="131">
        <v>7</v>
      </c>
      <c r="AL17" s="131">
        <v>8</v>
      </c>
      <c r="AM17" s="131">
        <v>9</v>
      </c>
      <c r="AN17" s="131">
        <v>10</v>
      </c>
      <c r="AO17" s="131">
        <v>11</v>
      </c>
      <c r="AP17" s="147">
        <v>12</v>
      </c>
      <c r="AQ17" s="152">
        <v>1</v>
      </c>
      <c r="AR17" s="131">
        <v>2</v>
      </c>
      <c r="AS17" s="131">
        <v>3</v>
      </c>
      <c r="AT17" s="131">
        <v>4</v>
      </c>
      <c r="AU17" s="131">
        <v>5</v>
      </c>
      <c r="AV17" s="131">
        <v>6</v>
      </c>
      <c r="AW17" s="131">
        <v>7</v>
      </c>
      <c r="AX17" s="131">
        <v>8</v>
      </c>
      <c r="AY17" s="131">
        <v>9</v>
      </c>
      <c r="AZ17" s="131">
        <v>10</v>
      </c>
      <c r="BA17" s="131">
        <v>11</v>
      </c>
      <c r="BB17" s="147">
        <v>12</v>
      </c>
      <c r="BC17" s="152">
        <v>1</v>
      </c>
      <c r="BD17" s="131">
        <v>2</v>
      </c>
      <c r="BE17" s="131">
        <v>3</v>
      </c>
      <c r="BF17" s="131">
        <v>4</v>
      </c>
      <c r="BG17" s="131">
        <v>5</v>
      </c>
      <c r="BH17" s="131">
        <v>6</v>
      </c>
      <c r="BI17" s="131">
        <v>7</v>
      </c>
      <c r="BJ17" s="131">
        <v>8</v>
      </c>
      <c r="BK17" s="131">
        <v>9</v>
      </c>
      <c r="BL17" s="131">
        <v>10</v>
      </c>
      <c r="BM17" s="131">
        <v>11</v>
      </c>
      <c r="BN17" s="147">
        <v>12</v>
      </c>
      <c r="BO17" s="152">
        <v>1</v>
      </c>
      <c r="BP17" s="131">
        <v>2</v>
      </c>
      <c r="BQ17" s="131">
        <v>3</v>
      </c>
      <c r="BR17" s="131">
        <v>4</v>
      </c>
      <c r="BS17" s="131">
        <v>5</v>
      </c>
      <c r="BT17" s="131">
        <v>6</v>
      </c>
      <c r="BU17" s="131">
        <v>7</v>
      </c>
      <c r="BV17" s="131">
        <v>8</v>
      </c>
      <c r="BW17" s="131">
        <v>9</v>
      </c>
      <c r="BX17" s="131">
        <v>10</v>
      </c>
      <c r="BY17" s="131">
        <v>11</v>
      </c>
      <c r="BZ17" s="147">
        <v>12</v>
      </c>
      <c r="CA17" s="139">
        <v>1</v>
      </c>
      <c r="CB17" s="131">
        <v>2</v>
      </c>
      <c r="CC17" s="131">
        <v>3</v>
      </c>
      <c r="CD17" s="131">
        <v>4</v>
      </c>
      <c r="CE17" s="131">
        <v>5</v>
      </c>
      <c r="CF17" s="131">
        <v>6</v>
      </c>
      <c r="CG17" s="131">
        <v>7</v>
      </c>
      <c r="CH17" s="131">
        <v>8</v>
      </c>
      <c r="CI17" s="131">
        <v>9</v>
      </c>
      <c r="CJ17" s="131">
        <v>10</v>
      </c>
      <c r="CK17" s="131">
        <v>11</v>
      </c>
      <c r="CL17" s="131">
        <v>12</v>
      </c>
    </row>
    <row r="18" spans="1:90" ht="15" customHeight="1" x14ac:dyDescent="0.3">
      <c r="A18" s="206"/>
      <c r="C18" s="60"/>
      <c r="D18" s="60"/>
      <c r="E18" s="60" t="s">
        <v>169</v>
      </c>
      <c r="F18" s="68">
        <v>250000</v>
      </c>
      <c r="G18" s="84"/>
      <c r="H18" s="85"/>
      <c r="I18" s="85"/>
      <c r="J18" s="85"/>
      <c r="K18" s="85"/>
      <c r="L18" s="85"/>
      <c r="M18" s="85"/>
      <c r="N18" s="93"/>
      <c r="O18" s="93"/>
      <c r="P18" s="93"/>
      <c r="Q18" s="85"/>
      <c r="R18" s="86"/>
      <c r="S18" s="87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3"/>
      <c r="AE18" s="84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6"/>
      <c r="AQ18" s="84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84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4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  <c r="CA18" s="141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6"/>
    </row>
    <row r="19" spans="1:90" ht="15" customHeight="1" x14ac:dyDescent="0.3">
      <c r="A19" s="206"/>
      <c r="C19" s="60"/>
      <c r="D19" s="60"/>
      <c r="E19" s="60" t="s">
        <v>179</v>
      </c>
      <c r="F19" s="68">
        <v>200000</v>
      </c>
      <c r="G19" s="84"/>
      <c r="H19" s="85"/>
      <c r="I19" s="85"/>
      <c r="J19" s="85"/>
      <c r="K19" s="85"/>
      <c r="L19" s="85"/>
      <c r="M19" s="85"/>
      <c r="N19" s="93"/>
      <c r="O19" s="93"/>
      <c r="P19" s="93"/>
      <c r="Q19" s="85"/>
      <c r="R19" s="86"/>
      <c r="S19" s="9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86"/>
      <c r="AE19" s="165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63"/>
      <c r="AQ19" s="84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84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6"/>
      <c r="BO19" s="84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  <c r="CA19" s="141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6"/>
    </row>
    <row r="20" spans="1:90" ht="15" customHeight="1" x14ac:dyDescent="0.3">
      <c r="A20" s="206"/>
      <c r="C20" s="60" t="s">
        <v>267</v>
      </c>
      <c r="D20" s="60"/>
      <c r="E20" s="62" t="s">
        <v>170</v>
      </c>
      <c r="F20" s="68"/>
      <c r="G20" s="84"/>
      <c r="H20" s="85"/>
      <c r="I20" s="85"/>
      <c r="J20" s="85"/>
      <c r="K20" s="85"/>
      <c r="L20" s="85"/>
      <c r="M20" s="85"/>
      <c r="N20" s="93"/>
      <c r="O20" s="93"/>
      <c r="P20" s="93"/>
      <c r="Q20" s="85"/>
      <c r="R20" s="86"/>
      <c r="S20" s="9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86"/>
      <c r="AE20" s="87"/>
      <c r="AF20" s="82"/>
      <c r="AG20" s="82"/>
      <c r="AH20" s="82"/>
      <c r="AI20" s="82"/>
      <c r="AJ20" s="82"/>
      <c r="AK20" s="82"/>
      <c r="AL20" s="85"/>
      <c r="AM20" s="85"/>
      <c r="AN20" s="85"/>
      <c r="AO20" s="85"/>
      <c r="AP20" s="86"/>
      <c r="AQ20" s="84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84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6"/>
      <c r="BO20" s="84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  <c r="CA20" s="141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6"/>
    </row>
    <row r="21" spans="1:90" ht="15" customHeight="1" x14ac:dyDescent="0.3">
      <c r="A21" s="206"/>
      <c r="C21" s="60" t="s">
        <v>260</v>
      </c>
      <c r="D21" s="60"/>
      <c r="E21" s="62" t="s">
        <v>180</v>
      </c>
      <c r="F21" s="68"/>
      <c r="G21" s="84"/>
      <c r="H21" s="85"/>
      <c r="I21" s="85"/>
      <c r="J21" s="85"/>
      <c r="K21" s="85"/>
      <c r="L21" s="85"/>
      <c r="M21" s="85"/>
      <c r="N21" s="93"/>
      <c r="O21" s="93"/>
      <c r="P21" s="93"/>
      <c r="Q21" s="85"/>
      <c r="R21" s="86"/>
      <c r="S21" s="9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86"/>
      <c r="AE21" s="84"/>
      <c r="AF21" s="85"/>
      <c r="AG21" s="85"/>
      <c r="AH21" s="85"/>
      <c r="AI21" s="85"/>
      <c r="AJ21" s="85"/>
      <c r="AK21" s="85"/>
      <c r="AL21" s="82"/>
      <c r="AM21" s="82"/>
      <c r="AN21" s="82"/>
      <c r="AO21" s="82"/>
      <c r="AP21" s="83"/>
      <c r="AQ21" s="84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84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6"/>
      <c r="BO21" s="84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  <c r="CA21" s="141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6"/>
    </row>
    <row r="22" spans="1:90" ht="15" customHeight="1" x14ac:dyDescent="0.3">
      <c r="A22" s="206"/>
      <c r="C22" s="62" t="s">
        <v>261</v>
      </c>
      <c r="D22" s="60" t="s">
        <v>113</v>
      </c>
      <c r="E22" s="60"/>
      <c r="F22" s="66"/>
      <c r="G22" s="84"/>
      <c r="H22" s="85"/>
      <c r="I22" s="85"/>
      <c r="J22" s="85"/>
      <c r="K22" s="85"/>
      <c r="L22" s="85"/>
      <c r="M22" s="85"/>
      <c r="N22" s="93"/>
      <c r="O22" s="93"/>
      <c r="P22" s="93"/>
      <c r="Q22" s="85"/>
      <c r="R22" s="86"/>
      <c r="S22" s="9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88"/>
      <c r="AE22" s="92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88"/>
      <c r="AQ22" s="84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84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6"/>
      <c r="BO22" s="84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  <c r="CA22" s="141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6"/>
    </row>
    <row r="23" spans="1:90" ht="15" customHeight="1" x14ac:dyDescent="0.3">
      <c r="A23" s="206"/>
      <c r="C23" s="62" t="s">
        <v>262</v>
      </c>
      <c r="D23" s="60"/>
      <c r="E23" s="62" t="s">
        <v>181</v>
      </c>
      <c r="F23" s="66"/>
      <c r="G23" s="84"/>
      <c r="H23" s="85"/>
      <c r="I23" s="85"/>
      <c r="J23" s="85"/>
      <c r="K23" s="85"/>
      <c r="L23" s="85"/>
      <c r="M23" s="85"/>
      <c r="N23" s="93"/>
      <c r="O23" s="93"/>
      <c r="P23" s="93"/>
      <c r="Q23" s="85"/>
      <c r="R23" s="86"/>
      <c r="S23" s="9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88"/>
      <c r="AE23" s="92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88"/>
      <c r="AQ23" s="89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84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6"/>
      <c r="BO23" s="84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  <c r="CA23" s="141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6"/>
    </row>
    <row r="24" spans="1:90" ht="15" customHeight="1" x14ac:dyDescent="0.3">
      <c r="A24" s="206"/>
      <c r="C24" s="60"/>
      <c r="D24" s="60"/>
      <c r="E24" s="62" t="s">
        <v>182</v>
      </c>
      <c r="F24" s="66">
        <v>100000</v>
      </c>
      <c r="G24" s="84"/>
      <c r="H24" s="85"/>
      <c r="I24" s="85"/>
      <c r="J24" s="85"/>
      <c r="K24" s="85"/>
      <c r="L24" s="85"/>
      <c r="M24" s="85"/>
      <c r="N24" s="93"/>
      <c r="O24" s="93"/>
      <c r="P24" s="93"/>
      <c r="Q24" s="85"/>
      <c r="R24" s="86"/>
      <c r="S24" s="9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88"/>
      <c r="AE24" s="92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88"/>
      <c r="AQ24" s="84"/>
      <c r="AR24" s="90"/>
      <c r="AS24" s="90"/>
      <c r="AT24" s="90"/>
      <c r="AU24" s="90"/>
      <c r="AV24" s="85"/>
      <c r="AW24" s="85"/>
      <c r="AX24" s="85"/>
      <c r="AY24" s="85"/>
      <c r="AZ24" s="85"/>
      <c r="BA24" s="85"/>
      <c r="BB24" s="86"/>
      <c r="BC24" s="84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6"/>
      <c r="BO24" s="84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  <c r="CA24" s="141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6"/>
    </row>
    <row r="25" spans="1:90" ht="15" customHeight="1" x14ac:dyDescent="0.3">
      <c r="A25" s="206"/>
      <c r="C25" s="62"/>
      <c r="D25" s="60"/>
      <c r="E25" s="62" t="s">
        <v>268</v>
      </c>
      <c r="F25" s="66">
        <v>3000000</v>
      </c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88"/>
      <c r="AE25" s="92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88"/>
      <c r="AQ25" s="92"/>
      <c r="AR25" s="93"/>
      <c r="AS25" s="93"/>
      <c r="AT25" s="93"/>
      <c r="AU25" s="93"/>
      <c r="AV25" s="119"/>
      <c r="AW25" s="119"/>
      <c r="AX25" s="119"/>
      <c r="AY25" s="119"/>
      <c r="AZ25" s="119"/>
      <c r="BA25" s="119"/>
      <c r="BB25" s="171"/>
      <c r="BC25" s="176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71"/>
      <c r="BO25" s="89"/>
      <c r="BP25" s="90"/>
      <c r="BQ25" s="90"/>
      <c r="BR25" s="90"/>
      <c r="BS25" s="90"/>
      <c r="BT25" s="90"/>
      <c r="BU25" s="85"/>
      <c r="BV25" s="85"/>
      <c r="BW25" s="85"/>
      <c r="BX25" s="85"/>
      <c r="BY25" s="85"/>
      <c r="BZ25" s="86"/>
      <c r="CA25" s="141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6"/>
    </row>
    <row r="26" spans="1:90" ht="15" customHeight="1" x14ac:dyDescent="0.3">
      <c r="A26" s="206"/>
      <c r="C26" s="62"/>
      <c r="D26" s="60"/>
      <c r="E26" s="62" t="s">
        <v>269</v>
      </c>
      <c r="F26" s="66">
        <v>1000000</v>
      </c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88"/>
      <c r="AE26" s="9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88"/>
      <c r="AQ26" s="92"/>
      <c r="AR26" s="93"/>
      <c r="AS26" s="93"/>
      <c r="AT26" s="93"/>
      <c r="AU26" s="93"/>
      <c r="AV26" s="90"/>
      <c r="AW26" s="90"/>
      <c r="AX26" s="90"/>
      <c r="AY26" s="90"/>
      <c r="AZ26" s="90"/>
      <c r="BA26" s="90"/>
      <c r="BB26" s="91"/>
      <c r="BC26" s="89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1"/>
      <c r="BO26" s="89"/>
      <c r="BP26" s="90"/>
      <c r="BQ26" s="90"/>
      <c r="BR26" s="90"/>
      <c r="BS26" s="90"/>
      <c r="BT26" s="90"/>
      <c r="BU26" s="85"/>
      <c r="BV26" s="85"/>
      <c r="BW26" s="85"/>
      <c r="BX26" s="85"/>
      <c r="BY26" s="85"/>
      <c r="BZ26" s="86"/>
      <c r="CA26" s="141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6"/>
    </row>
    <row r="27" spans="1:90" ht="15" customHeight="1" x14ac:dyDescent="0.3">
      <c r="A27" s="206"/>
      <c r="C27" s="62"/>
      <c r="D27" s="60"/>
      <c r="E27" s="62" t="s">
        <v>270</v>
      </c>
      <c r="F27" s="66">
        <v>1000000</v>
      </c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  <c r="S27" s="9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88"/>
      <c r="AE27" s="92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88"/>
      <c r="AQ27" s="92"/>
      <c r="AR27" s="93"/>
      <c r="AS27" s="93"/>
      <c r="AT27" s="93"/>
      <c r="AU27" s="93"/>
      <c r="AV27" s="90"/>
      <c r="AW27" s="90"/>
      <c r="AX27" s="90"/>
      <c r="AY27" s="90"/>
      <c r="AZ27" s="90"/>
      <c r="BA27" s="90"/>
      <c r="BB27" s="91"/>
      <c r="BC27" s="89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1"/>
      <c r="BO27" s="89"/>
      <c r="BP27" s="90"/>
      <c r="BQ27" s="90"/>
      <c r="BR27" s="90"/>
      <c r="BS27" s="90"/>
      <c r="BT27" s="90"/>
      <c r="BU27" s="93"/>
      <c r="BV27" s="93"/>
      <c r="BW27" s="93"/>
      <c r="BX27" s="93"/>
      <c r="BY27" s="93"/>
      <c r="BZ27" s="88"/>
      <c r="CA27" s="141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6"/>
    </row>
    <row r="28" spans="1:90" ht="15" customHeight="1" x14ac:dyDescent="0.3">
      <c r="A28" s="206"/>
      <c r="C28" s="62"/>
      <c r="D28" s="60"/>
      <c r="E28" s="62" t="s">
        <v>186</v>
      </c>
      <c r="F28" s="66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S28" s="92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88"/>
      <c r="AE28" s="92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88"/>
      <c r="AQ28" s="92"/>
      <c r="AR28" s="93"/>
      <c r="AS28" s="93"/>
      <c r="AT28" s="93"/>
      <c r="AU28" s="93"/>
      <c r="AV28" s="93"/>
      <c r="AW28" s="93"/>
      <c r="AX28" s="93"/>
      <c r="AY28" s="85"/>
      <c r="AZ28" s="85"/>
      <c r="BA28" s="85"/>
      <c r="BB28" s="86"/>
      <c r="BC28" s="84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6"/>
      <c r="BO28" s="84"/>
      <c r="BP28" s="85"/>
      <c r="BQ28" s="85"/>
      <c r="BR28" s="85"/>
      <c r="BS28" s="85"/>
      <c r="BT28" s="85"/>
      <c r="BU28" s="119"/>
      <c r="BV28" s="119"/>
      <c r="BW28" s="119"/>
      <c r="BX28" s="119"/>
      <c r="BY28" s="119"/>
      <c r="BZ28" s="171"/>
      <c r="CA28" s="141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6"/>
    </row>
    <row r="29" spans="1:90" ht="15" customHeight="1" x14ac:dyDescent="0.3">
      <c r="A29" s="206"/>
      <c r="C29" s="60"/>
      <c r="D29" s="60"/>
      <c r="E29" s="62" t="s">
        <v>187</v>
      </c>
      <c r="F29" s="66"/>
      <c r="G29" s="8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84"/>
      <c r="T29" s="85"/>
      <c r="U29" s="85"/>
      <c r="V29" s="85"/>
      <c r="W29" s="85"/>
      <c r="X29" s="93"/>
      <c r="Y29" s="93"/>
      <c r="Z29" s="93"/>
      <c r="AA29" s="93"/>
      <c r="AB29" s="93"/>
      <c r="AC29" s="93"/>
      <c r="AD29" s="88"/>
      <c r="AE29" s="92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88"/>
      <c r="AQ29" s="92"/>
      <c r="AR29" s="93"/>
      <c r="AS29" s="93"/>
      <c r="AT29" s="93"/>
      <c r="AU29" s="93"/>
      <c r="AV29" s="93"/>
      <c r="AW29" s="93"/>
      <c r="AX29" s="93"/>
      <c r="AY29" s="85"/>
      <c r="AZ29" s="85"/>
      <c r="BA29" s="85"/>
      <c r="BB29" s="86"/>
      <c r="BC29" s="84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6"/>
      <c r="BO29" s="84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  <c r="CA29" s="156"/>
      <c r="CB29" s="90"/>
      <c r="CC29" s="90"/>
      <c r="CD29" s="90"/>
      <c r="CE29" s="90"/>
      <c r="CF29" s="85"/>
      <c r="CG29" s="85"/>
      <c r="CH29" s="85"/>
      <c r="CI29" s="85"/>
      <c r="CJ29" s="85"/>
      <c r="CK29" s="85"/>
      <c r="CL29" s="86"/>
    </row>
    <row r="30" spans="1:90" ht="15" customHeight="1" thickBot="1" x14ac:dyDescent="0.35">
      <c r="A30" s="206"/>
      <c r="B30" s="212"/>
      <c r="C30" s="58"/>
      <c r="D30" s="58"/>
      <c r="E30" s="41" t="s">
        <v>160</v>
      </c>
      <c r="F30" s="47">
        <f>SUM(F18:F29)</f>
        <v>5550000</v>
      </c>
      <c r="G30" s="96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  <c r="S30" s="96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96"/>
      <c r="AF30" s="97"/>
      <c r="AG30" s="97"/>
      <c r="AH30" s="97"/>
      <c r="AI30" s="97"/>
      <c r="AJ30" s="97"/>
      <c r="AK30" s="97"/>
      <c r="AL30" s="97"/>
      <c r="AM30" s="145"/>
      <c r="AN30" s="145"/>
      <c r="AO30" s="145"/>
      <c r="AP30" s="154"/>
      <c r="AQ30" s="160"/>
      <c r="AR30" s="145"/>
      <c r="AS30" s="145"/>
      <c r="AT30" s="145"/>
      <c r="AU30" s="97"/>
      <c r="AV30" s="97"/>
      <c r="AW30" s="97"/>
      <c r="AX30" s="97"/>
      <c r="AY30" s="97"/>
      <c r="AZ30" s="97"/>
      <c r="BA30" s="97"/>
      <c r="BB30" s="98"/>
      <c r="BC30" s="96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8"/>
      <c r="BO30" s="96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8"/>
      <c r="CA30" s="142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8"/>
    </row>
    <row r="31" spans="1:90" ht="15" customHeight="1" x14ac:dyDescent="0.3">
      <c r="A31" s="178" t="s">
        <v>460</v>
      </c>
      <c r="B31" s="209">
        <v>266</v>
      </c>
      <c r="C31" s="52" t="s">
        <v>271</v>
      </c>
      <c r="D31" s="56" t="s">
        <v>112</v>
      </c>
      <c r="E31" s="56"/>
      <c r="F31" s="65"/>
      <c r="G31" s="152">
        <v>1</v>
      </c>
      <c r="H31" s="131">
        <v>2</v>
      </c>
      <c r="I31" s="131">
        <v>3</v>
      </c>
      <c r="J31" s="131">
        <v>4</v>
      </c>
      <c r="K31" s="131">
        <v>5</v>
      </c>
      <c r="L31" s="131">
        <v>6</v>
      </c>
      <c r="M31" s="131">
        <v>7</v>
      </c>
      <c r="N31" s="131">
        <v>8</v>
      </c>
      <c r="O31" s="131">
        <v>9</v>
      </c>
      <c r="P31" s="131">
        <v>10</v>
      </c>
      <c r="Q31" s="131">
        <v>11</v>
      </c>
      <c r="R31" s="147">
        <v>12</v>
      </c>
      <c r="S31" s="152">
        <v>1</v>
      </c>
      <c r="T31" s="131">
        <v>2</v>
      </c>
      <c r="U31" s="131">
        <v>3</v>
      </c>
      <c r="V31" s="131">
        <v>4</v>
      </c>
      <c r="W31" s="131">
        <v>5</v>
      </c>
      <c r="X31" s="131">
        <v>6</v>
      </c>
      <c r="Y31" s="131">
        <v>7</v>
      </c>
      <c r="Z31" s="131">
        <v>8</v>
      </c>
      <c r="AA31" s="131">
        <v>9</v>
      </c>
      <c r="AB31" s="131">
        <v>10</v>
      </c>
      <c r="AC31" s="131">
        <v>11</v>
      </c>
      <c r="AD31" s="147">
        <v>12</v>
      </c>
      <c r="AE31" s="152">
        <v>1</v>
      </c>
      <c r="AF31" s="131">
        <v>2</v>
      </c>
      <c r="AG31" s="131">
        <v>3</v>
      </c>
      <c r="AH31" s="131">
        <v>4</v>
      </c>
      <c r="AI31" s="131">
        <v>5</v>
      </c>
      <c r="AJ31" s="131">
        <v>6</v>
      </c>
      <c r="AK31" s="131">
        <v>7</v>
      </c>
      <c r="AL31" s="131">
        <v>8</v>
      </c>
      <c r="AM31" s="131">
        <v>9</v>
      </c>
      <c r="AN31" s="131">
        <v>10</v>
      </c>
      <c r="AO31" s="131">
        <v>11</v>
      </c>
      <c r="AP31" s="147">
        <v>12</v>
      </c>
      <c r="AQ31" s="152">
        <v>1</v>
      </c>
      <c r="AR31" s="131">
        <v>2</v>
      </c>
      <c r="AS31" s="131">
        <v>3</v>
      </c>
      <c r="AT31" s="131">
        <v>4</v>
      </c>
      <c r="AU31" s="131">
        <v>5</v>
      </c>
      <c r="AV31" s="131">
        <v>6</v>
      </c>
      <c r="AW31" s="131">
        <v>7</v>
      </c>
      <c r="AX31" s="131">
        <v>8</v>
      </c>
      <c r="AY31" s="131">
        <v>9</v>
      </c>
      <c r="AZ31" s="131">
        <v>10</v>
      </c>
      <c r="BA31" s="131">
        <v>11</v>
      </c>
      <c r="BB31" s="147">
        <v>12</v>
      </c>
      <c r="BC31" s="152">
        <v>1</v>
      </c>
      <c r="BD31" s="131">
        <v>2</v>
      </c>
      <c r="BE31" s="131">
        <v>3</v>
      </c>
      <c r="BF31" s="131">
        <v>4</v>
      </c>
      <c r="BG31" s="131">
        <v>5</v>
      </c>
      <c r="BH31" s="131">
        <v>6</v>
      </c>
      <c r="BI31" s="131">
        <v>7</v>
      </c>
      <c r="BJ31" s="131">
        <v>8</v>
      </c>
      <c r="BK31" s="131">
        <v>9</v>
      </c>
      <c r="BL31" s="131">
        <v>10</v>
      </c>
      <c r="BM31" s="131">
        <v>11</v>
      </c>
      <c r="BN31" s="147">
        <v>12</v>
      </c>
      <c r="BO31" s="152">
        <v>1</v>
      </c>
      <c r="BP31" s="131">
        <v>2</v>
      </c>
      <c r="BQ31" s="131">
        <v>3</v>
      </c>
      <c r="BR31" s="131">
        <v>4</v>
      </c>
      <c r="BS31" s="131">
        <v>5</v>
      </c>
      <c r="BT31" s="131">
        <v>6</v>
      </c>
      <c r="BU31" s="131">
        <v>7</v>
      </c>
      <c r="BV31" s="131">
        <v>8</v>
      </c>
      <c r="BW31" s="131">
        <v>9</v>
      </c>
      <c r="BX31" s="131">
        <v>10</v>
      </c>
      <c r="BY31" s="131">
        <v>11</v>
      </c>
      <c r="BZ31" s="147">
        <v>12</v>
      </c>
      <c r="CA31" s="139">
        <v>1</v>
      </c>
      <c r="CB31" s="131">
        <v>2</v>
      </c>
      <c r="CC31" s="131">
        <v>3</v>
      </c>
      <c r="CD31" s="131">
        <v>4</v>
      </c>
      <c r="CE31" s="131">
        <v>5</v>
      </c>
      <c r="CF31" s="131">
        <v>6</v>
      </c>
      <c r="CG31" s="131">
        <v>7</v>
      </c>
      <c r="CH31" s="131">
        <v>8</v>
      </c>
      <c r="CI31" s="131">
        <v>9</v>
      </c>
      <c r="CJ31" s="131">
        <v>10</v>
      </c>
      <c r="CK31" s="131">
        <v>11</v>
      </c>
      <c r="CL31" s="131">
        <v>12</v>
      </c>
    </row>
    <row r="32" spans="1:90" ht="15" customHeight="1" x14ac:dyDescent="0.3">
      <c r="A32" s="206"/>
      <c r="C32" s="60"/>
      <c r="D32" s="60"/>
      <c r="E32" s="60" t="s">
        <v>272</v>
      </c>
      <c r="F32" s="66">
        <v>0</v>
      </c>
      <c r="G32" s="84"/>
      <c r="H32" s="85"/>
      <c r="I32" s="85"/>
      <c r="J32" s="80"/>
      <c r="K32" s="80"/>
      <c r="L32" s="80"/>
      <c r="M32" s="80"/>
      <c r="N32" s="80"/>
      <c r="O32" s="80"/>
      <c r="P32" s="80"/>
      <c r="Q32" s="80"/>
      <c r="R32" s="81"/>
      <c r="S32" s="92"/>
      <c r="T32" s="93"/>
      <c r="U32" s="93"/>
      <c r="V32" s="93"/>
      <c r="W32" s="93"/>
      <c r="X32" s="93"/>
      <c r="Y32" s="93"/>
      <c r="Z32" s="93"/>
      <c r="AA32" s="93"/>
      <c r="AB32" s="80"/>
      <c r="AC32" s="80"/>
      <c r="AD32" s="81"/>
      <c r="AE32" s="79"/>
      <c r="AF32" s="80"/>
      <c r="AG32" s="80"/>
      <c r="AH32" s="85"/>
      <c r="AI32" s="85"/>
      <c r="AJ32" s="120"/>
      <c r="AK32" s="80"/>
      <c r="AL32" s="80"/>
      <c r="AM32" s="80"/>
      <c r="AN32" s="80"/>
      <c r="AO32" s="80"/>
      <c r="AP32" s="86"/>
      <c r="AQ32" s="84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84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6"/>
      <c r="BO32" s="84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  <c r="CA32" s="141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6"/>
    </row>
    <row r="33" spans="1:90" ht="15" customHeight="1" x14ac:dyDescent="0.3">
      <c r="A33" s="206"/>
      <c r="C33" s="60"/>
      <c r="D33" s="60"/>
      <c r="E33" s="60" t="s">
        <v>273</v>
      </c>
      <c r="F33" s="66">
        <v>200000</v>
      </c>
      <c r="G33" s="84"/>
      <c r="H33" s="85"/>
      <c r="I33" s="85"/>
      <c r="J33" s="80"/>
      <c r="K33" s="80"/>
      <c r="L33" s="80"/>
      <c r="M33" s="80"/>
      <c r="N33" s="80"/>
      <c r="O33" s="80"/>
      <c r="P33" s="80"/>
      <c r="Q33" s="80"/>
      <c r="R33" s="81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81"/>
      <c r="AE33" s="79"/>
      <c r="AF33" s="80"/>
      <c r="AG33" s="80"/>
      <c r="AH33" s="80"/>
      <c r="AI33" s="85"/>
      <c r="AJ33" s="120"/>
      <c r="AK33" s="120"/>
      <c r="AL33" s="120"/>
      <c r="AM33" s="120"/>
      <c r="AN33" s="120"/>
      <c r="AO33" s="85"/>
      <c r="AP33" s="86"/>
      <c r="AQ33" s="84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84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6"/>
      <c r="BO33" s="84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141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6"/>
    </row>
    <row r="34" spans="1:90" ht="15" customHeight="1" x14ac:dyDescent="0.3">
      <c r="A34" s="206"/>
      <c r="C34" s="60"/>
      <c r="D34" s="60"/>
      <c r="E34" s="60" t="s">
        <v>274</v>
      </c>
      <c r="F34" s="66">
        <v>0</v>
      </c>
      <c r="G34" s="84"/>
      <c r="H34" s="85"/>
      <c r="I34" s="85"/>
      <c r="J34" s="80"/>
      <c r="K34" s="80"/>
      <c r="L34" s="80"/>
      <c r="M34" s="80"/>
      <c r="N34" s="80"/>
      <c r="O34" s="80"/>
      <c r="P34" s="80"/>
      <c r="Q34" s="80"/>
      <c r="R34" s="81"/>
      <c r="S34" s="9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81"/>
      <c r="AE34" s="79"/>
      <c r="AF34" s="80"/>
      <c r="AG34" s="80"/>
      <c r="AH34" s="80"/>
      <c r="AI34" s="80"/>
      <c r="AJ34" s="80"/>
      <c r="AK34" s="85"/>
      <c r="AL34" s="85"/>
      <c r="AM34" s="85"/>
      <c r="AN34" s="85"/>
      <c r="AO34" s="120"/>
      <c r="AP34" s="166"/>
      <c r="AQ34" s="172"/>
      <c r="AR34" s="120"/>
      <c r="AS34" s="120"/>
      <c r="AT34" s="120"/>
      <c r="AU34" s="85"/>
      <c r="AV34" s="85"/>
      <c r="AW34" s="85"/>
      <c r="AX34" s="85"/>
      <c r="AY34" s="85"/>
      <c r="AZ34" s="85"/>
      <c r="BA34" s="85"/>
      <c r="BB34" s="86"/>
      <c r="BC34" s="84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84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  <c r="CA34" s="141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6"/>
    </row>
    <row r="35" spans="1:90" ht="15" customHeight="1" x14ac:dyDescent="0.3">
      <c r="A35" s="206"/>
      <c r="C35" s="60"/>
      <c r="D35" s="60"/>
      <c r="E35" s="62"/>
      <c r="F35" s="66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8"/>
      <c r="S35" s="79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6"/>
      <c r="AE35" s="84"/>
      <c r="AF35" s="85"/>
      <c r="AG35" s="85"/>
      <c r="AH35" s="85"/>
      <c r="AI35" s="80"/>
      <c r="AJ35" s="80"/>
      <c r="AK35" s="80"/>
      <c r="AL35" s="80"/>
      <c r="AM35" s="80"/>
      <c r="AN35" s="80"/>
      <c r="AO35" s="80"/>
      <c r="AP35" s="81"/>
      <c r="AQ35" s="84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84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4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141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6"/>
    </row>
    <row r="36" spans="1:90" ht="15" customHeight="1" x14ac:dyDescent="0.3">
      <c r="A36" s="206"/>
      <c r="C36" s="60"/>
      <c r="D36" s="60"/>
      <c r="E36" s="62"/>
      <c r="F36" s="66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8"/>
      <c r="S36" s="79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6"/>
      <c r="AE36" s="84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6"/>
      <c r="AQ36" s="84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84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4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  <c r="CA36" s="141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6"/>
    </row>
    <row r="37" spans="1:90" ht="15" customHeight="1" x14ac:dyDescent="0.3">
      <c r="A37" s="206"/>
      <c r="C37" s="60" t="s">
        <v>259</v>
      </c>
      <c r="D37" s="60" t="s">
        <v>113</v>
      </c>
      <c r="E37" s="60"/>
      <c r="F37" s="66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8"/>
      <c r="S37" s="79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8"/>
      <c r="AE37" s="92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88"/>
      <c r="AQ37" s="84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84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6"/>
      <c r="BO37" s="84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  <c r="CA37" s="141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6"/>
    </row>
    <row r="38" spans="1:90" ht="15" customHeight="1" x14ac:dyDescent="0.3">
      <c r="A38" s="206"/>
      <c r="C38" s="60" t="s">
        <v>275</v>
      </c>
      <c r="D38" s="60"/>
      <c r="E38" s="62" t="s">
        <v>276</v>
      </c>
      <c r="F38" s="66">
        <v>13800000</v>
      </c>
      <c r="G38" s="8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8"/>
      <c r="S38" s="79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8"/>
      <c r="AE38" s="92"/>
      <c r="AF38" s="93"/>
      <c r="AG38" s="93"/>
      <c r="AH38" s="93"/>
      <c r="AI38" s="93"/>
      <c r="AJ38" s="93"/>
      <c r="AK38" s="93"/>
      <c r="AL38" s="93"/>
      <c r="AM38" s="93"/>
      <c r="AN38" s="93"/>
      <c r="AO38" s="80"/>
      <c r="AP38" s="81"/>
      <c r="AQ38" s="79"/>
      <c r="AR38" s="80"/>
      <c r="AS38" s="80"/>
      <c r="AT38" s="80"/>
      <c r="AU38" s="120"/>
      <c r="AV38" s="120"/>
      <c r="AW38" s="120"/>
      <c r="AX38" s="120"/>
      <c r="AY38" s="120"/>
      <c r="AZ38" s="120"/>
      <c r="BA38" s="120"/>
      <c r="BB38" s="166"/>
      <c r="BC38" s="172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6"/>
      <c r="BO38" s="84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  <c r="CA38" s="141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6"/>
    </row>
    <row r="39" spans="1:90" ht="15" customHeight="1" x14ac:dyDescent="0.3">
      <c r="A39" s="206"/>
      <c r="C39" s="62" t="s">
        <v>277</v>
      </c>
      <c r="D39" s="60"/>
      <c r="E39" s="62" t="s">
        <v>278</v>
      </c>
      <c r="F39" s="66">
        <v>3000000</v>
      </c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8"/>
      <c r="S39" s="79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8"/>
      <c r="AE39" s="92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88"/>
      <c r="AQ39" s="84"/>
      <c r="AR39" s="85"/>
      <c r="AS39" s="85"/>
      <c r="AT39" s="85"/>
      <c r="AU39" s="80"/>
      <c r="AV39" s="80"/>
      <c r="AW39" s="80"/>
      <c r="AX39" s="80"/>
      <c r="AY39" s="80"/>
      <c r="AZ39" s="80"/>
      <c r="BA39" s="80"/>
      <c r="BB39" s="81"/>
      <c r="BC39" s="84"/>
      <c r="BD39" s="120"/>
      <c r="BE39" s="120"/>
      <c r="BF39" s="120"/>
      <c r="BG39" s="120"/>
      <c r="BH39" s="80"/>
      <c r="BI39" s="80"/>
      <c r="BJ39" s="85"/>
      <c r="BK39" s="85"/>
      <c r="BL39" s="85"/>
      <c r="BM39" s="85"/>
      <c r="BN39" s="86"/>
      <c r="BO39" s="84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  <c r="CA39" s="141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6"/>
    </row>
    <row r="40" spans="1:90" ht="15" customHeight="1" x14ac:dyDescent="0.3">
      <c r="A40" s="206"/>
      <c r="C40" s="62" t="s">
        <v>279</v>
      </c>
      <c r="D40" s="60"/>
      <c r="E40" s="62" t="s">
        <v>280</v>
      </c>
      <c r="F40" s="66"/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8"/>
      <c r="S40" s="79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1"/>
      <c r="AE40" s="79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1"/>
      <c r="AQ40" s="84"/>
      <c r="AR40" s="85"/>
      <c r="AS40" s="85"/>
      <c r="AT40" s="85"/>
      <c r="AU40" s="80"/>
      <c r="AV40" s="80"/>
      <c r="AW40" s="80"/>
      <c r="AX40" s="80"/>
      <c r="AY40" s="80"/>
      <c r="AZ40" s="80"/>
      <c r="BA40" s="80"/>
      <c r="BB40" s="81"/>
      <c r="BC40" s="84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6"/>
      <c r="BO40" s="84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  <c r="CA40" s="141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6"/>
    </row>
    <row r="41" spans="1:90" ht="15" customHeight="1" x14ac:dyDescent="0.3">
      <c r="A41" s="206"/>
      <c r="C41" s="60"/>
      <c r="D41" s="60"/>
      <c r="E41" s="62"/>
      <c r="F41" s="66"/>
      <c r="G41" s="8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8"/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88"/>
      <c r="AE41" s="79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1"/>
      <c r="AQ41" s="84"/>
      <c r="AR41" s="85"/>
      <c r="AS41" s="85"/>
      <c r="AT41" s="85"/>
      <c r="AU41" s="80"/>
      <c r="AV41" s="80"/>
      <c r="AW41" s="80"/>
      <c r="AX41" s="80"/>
      <c r="AY41" s="80"/>
      <c r="AZ41" s="80"/>
      <c r="BA41" s="80"/>
      <c r="BB41" s="81"/>
      <c r="BC41" s="84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6"/>
      <c r="BO41" s="84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  <c r="CA41" s="141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6"/>
    </row>
    <row r="42" spans="1:90" ht="15" customHeight="1" x14ac:dyDescent="0.3">
      <c r="A42" s="206"/>
      <c r="C42" s="60"/>
      <c r="D42" s="60"/>
      <c r="E42" s="62"/>
      <c r="F42" s="66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8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88"/>
      <c r="AE42" s="7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1"/>
      <c r="AQ42" s="79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1"/>
      <c r="BC42" s="84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6"/>
      <c r="BO42" s="84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  <c r="CA42" s="141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6"/>
    </row>
    <row r="43" spans="1:90" ht="15" customHeight="1" x14ac:dyDescent="0.3">
      <c r="A43" s="206"/>
      <c r="C43" s="60"/>
      <c r="D43" s="60"/>
      <c r="E43" s="62"/>
      <c r="F43" s="66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8"/>
      <c r="S43" s="9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88"/>
      <c r="AE43" s="92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88"/>
      <c r="AQ43" s="79"/>
      <c r="AR43" s="80"/>
      <c r="AS43" s="80"/>
      <c r="AT43" s="80"/>
      <c r="AU43" s="85"/>
      <c r="AV43" s="85"/>
      <c r="AW43" s="85"/>
      <c r="AX43" s="85"/>
      <c r="AY43" s="85"/>
      <c r="AZ43" s="85"/>
      <c r="BA43" s="85"/>
      <c r="BB43" s="86"/>
      <c r="BC43" s="84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84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141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6"/>
    </row>
    <row r="44" spans="1:90" ht="15" customHeight="1" x14ac:dyDescent="0.3">
      <c r="A44" s="206"/>
      <c r="C44" s="60"/>
      <c r="D44" s="60"/>
      <c r="E44" s="62"/>
      <c r="F44" s="66"/>
      <c r="G44" s="8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84"/>
      <c r="T44" s="85"/>
      <c r="U44" s="85"/>
      <c r="V44" s="85"/>
      <c r="W44" s="85"/>
      <c r="X44" s="93"/>
      <c r="Y44" s="93"/>
      <c r="Z44" s="93"/>
      <c r="AA44" s="93"/>
      <c r="AB44" s="93"/>
      <c r="AC44" s="93"/>
      <c r="AD44" s="88"/>
      <c r="AE44" s="92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88"/>
      <c r="AQ44" s="79"/>
      <c r="AR44" s="80"/>
      <c r="AS44" s="80"/>
      <c r="AT44" s="80"/>
      <c r="AU44" s="85"/>
      <c r="AV44" s="85"/>
      <c r="AW44" s="85"/>
      <c r="AX44" s="85"/>
      <c r="AY44" s="85"/>
      <c r="AZ44" s="85"/>
      <c r="BA44" s="85"/>
      <c r="BB44" s="86"/>
      <c r="BC44" s="84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6"/>
      <c r="BO44" s="84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  <c r="CA44" s="141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6"/>
    </row>
    <row r="45" spans="1:90" ht="15" customHeight="1" thickBot="1" x14ac:dyDescent="0.35">
      <c r="A45" s="207"/>
      <c r="B45" s="212"/>
      <c r="C45" s="58"/>
      <c r="D45" s="58"/>
      <c r="E45" s="41" t="s">
        <v>160</v>
      </c>
      <c r="F45" s="47">
        <f>SUM(F32:F44)</f>
        <v>17000000</v>
      </c>
      <c r="G45" s="96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8"/>
      <c r="S45" s="96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8"/>
      <c r="AE45" s="96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8"/>
      <c r="AQ45" s="96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8"/>
      <c r="BC45" s="96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8"/>
      <c r="BO45" s="96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8"/>
      <c r="CA45" s="142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8"/>
    </row>
    <row r="46" spans="1:90" ht="15" customHeight="1" x14ac:dyDescent="0.3">
      <c r="A46" s="178" t="s">
        <v>461</v>
      </c>
      <c r="B46" s="209">
        <v>304</v>
      </c>
      <c r="C46" s="52" t="s">
        <v>281</v>
      </c>
      <c r="D46" s="56" t="s">
        <v>112</v>
      </c>
      <c r="E46" s="56"/>
      <c r="F46" s="65"/>
      <c r="G46" s="152">
        <v>1</v>
      </c>
      <c r="H46" s="131">
        <v>2</v>
      </c>
      <c r="I46" s="131">
        <v>3</v>
      </c>
      <c r="J46" s="131">
        <v>4</v>
      </c>
      <c r="K46" s="131">
        <v>5</v>
      </c>
      <c r="L46" s="131">
        <v>6</v>
      </c>
      <c r="M46" s="131">
        <v>7</v>
      </c>
      <c r="N46" s="131">
        <v>8</v>
      </c>
      <c r="O46" s="131">
        <v>9</v>
      </c>
      <c r="P46" s="131">
        <v>10</v>
      </c>
      <c r="Q46" s="131">
        <v>11</v>
      </c>
      <c r="R46" s="147">
        <v>12</v>
      </c>
      <c r="S46" s="152">
        <v>1</v>
      </c>
      <c r="T46" s="131">
        <v>2</v>
      </c>
      <c r="U46" s="131">
        <v>3</v>
      </c>
      <c r="V46" s="131">
        <v>4</v>
      </c>
      <c r="W46" s="131">
        <v>5</v>
      </c>
      <c r="X46" s="131">
        <v>6</v>
      </c>
      <c r="Y46" s="131">
        <v>7</v>
      </c>
      <c r="Z46" s="131">
        <v>8</v>
      </c>
      <c r="AA46" s="131">
        <v>9</v>
      </c>
      <c r="AB46" s="131">
        <v>10</v>
      </c>
      <c r="AC46" s="131">
        <v>11</v>
      </c>
      <c r="AD46" s="147">
        <v>12</v>
      </c>
      <c r="AE46" s="152">
        <v>1</v>
      </c>
      <c r="AF46" s="131">
        <v>2</v>
      </c>
      <c r="AG46" s="131">
        <v>3</v>
      </c>
      <c r="AH46" s="131">
        <v>4</v>
      </c>
      <c r="AI46" s="131">
        <v>5</v>
      </c>
      <c r="AJ46" s="131">
        <v>6</v>
      </c>
      <c r="AK46" s="131">
        <v>7</v>
      </c>
      <c r="AL46" s="131">
        <v>8</v>
      </c>
      <c r="AM46" s="131">
        <v>9</v>
      </c>
      <c r="AN46" s="131">
        <v>10</v>
      </c>
      <c r="AO46" s="131">
        <v>11</v>
      </c>
      <c r="AP46" s="147">
        <v>12</v>
      </c>
      <c r="AQ46" s="152">
        <v>1</v>
      </c>
      <c r="AR46" s="131">
        <v>2</v>
      </c>
      <c r="AS46" s="131">
        <v>3</v>
      </c>
      <c r="AT46" s="131">
        <v>4</v>
      </c>
      <c r="AU46" s="131">
        <v>5</v>
      </c>
      <c r="AV46" s="131">
        <v>6</v>
      </c>
      <c r="AW46" s="131">
        <v>7</v>
      </c>
      <c r="AX46" s="131">
        <v>8</v>
      </c>
      <c r="AY46" s="131">
        <v>9</v>
      </c>
      <c r="AZ46" s="131">
        <v>10</v>
      </c>
      <c r="BA46" s="131">
        <v>11</v>
      </c>
      <c r="BB46" s="147">
        <v>12</v>
      </c>
      <c r="BC46" s="152">
        <v>1</v>
      </c>
      <c r="BD46" s="131">
        <v>2</v>
      </c>
      <c r="BE46" s="131">
        <v>3</v>
      </c>
      <c r="BF46" s="131">
        <v>4</v>
      </c>
      <c r="BG46" s="131">
        <v>5</v>
      </c>
      <c r="BH46" s="131">
        <v>6</v>
      </c>
      <c r="BI46" s="131">
        <v>7</v>
      </c>
      <c r="BJ46" s="131">
        <v>8</v>
      </c>
      <c r="BK46" s="131">
        <v>9</v>
      </c>
      <c r="BL46" s="131">
        <v>10</v>
      </c>
      <c r="BM46" s="131">
        <v>11</v>
      </c>
      <c r="BN46" s="147">
        <v>12</v>
      </c>
      <c r="BO46" s="152">
        <v>1</v>
      </c>
      <c r="BP46" s="131">
        <v>2</v>
      </c>
      <c r="BQ46" s="131">
        <v>3</v>
      </c>
      <c r="BR46" s="131">
        <v>4</v>
      </c>
      <c r="BS46" s="131">
        <v>5</v>
      </c>
      <c r="BT46" s="131">
        <v>6</v>
      </c>
      <c r="BU46" s="131">
        <v>7</v>
      </c>
      <c r="BV46" s="131">
        <v>8</v>
      </c>
      <c r="BW46" s="131">
        <v>9</v>
      </c>
      <c r="BX46" s="131">
        <v>10</v>
      </c>
      <c r="BY46" s="131">
        <v>11</v>
      </c>
      <c r="BZ46" s="147">
        <v>12</v>
      </c>
      <c r="CA46" s="139">
        <v>1</v>
      </c>
      <c r="CB46" s="131">
        <v>2</v>
      </c>
      <c r="CC46" s="131">
        <v>3</v>
      </c>
      <c r="CD46" s="131">
        <v>4</v>
      </c>
      <c r="CE46" s="131">
        <v>5</v>
      </c>
      <c r="CF46" s="131">
        <v>6</v>
      </c>
      <c r="CG46" s="131">
        <v>7</v>
      </c>
      <c r="CH46" s="131">
        <v>8</v>
      </c>
      <c r="CI46" s="131">
        <v>9</v>
      </c>
      <c r="CJ46" s="131">
        <v>10</v>
      </c>
      <c r="CK46" s="131">
        <v>11</v>
      </c>
      <c r="CL46" s="131">
        <v>12</v>
      </c>
    </row>
    <row r="47" spans="1:90" ht="15" customHeight="1" x14ac:dyDescent="0.3">
      <c r="A47" s="206"/>
      <c r="C47" s="60"/>
      <c r="D47" s="60"/>
      <c r="E47" s="60" t="s">
        <v>282</v>
      </c>
      <c r="F47" s="66"/>
      <c r="G47" s="8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87"/>
      <c r="T47" s="82"/>
      <c r="U47" s="93"/>
      <c r="V47" s="93"/>
      <c r="W47" s="93"/>
      <c r="X47" s="93"/>
      <c r="Y47" s="93"/>
      <c r="Z47" s="93"/>
      <c r="AA47" s="93"/>
      <c r="AB47" s="93"/>
      <c r="AC47" s="93"/>
      <c r="AD47" s="86"/>
      <c r="AE47" s="84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6"/>
      <c r="AQ47" s="84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84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84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A47" s="141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6"/>
    </row>
    <row r="48" spans="1:90" ht="15" customHeight="1" x14ac:dyDescent="0.3">
      <c r="A48" s="206"/>
      <c r="C48" s="60"/>
      <c r="D48" s="60"/>
      <c r="E48" s="60" t="s">
        <v>169</v>
      </c>
      <c r="F48" s="66">
        <v>2000000</v>
      </c>
      <c r="G48" s="8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6"/>
      <c r="S48" s="92"/>
      <c r="T48" s="93"/>
      <c r="U48" s="82"/>
      <c r="V48" s="82"/>
      <c r="W48" s="82"/>
      <c r="X48" s="82"/>
      <c r="Y48" s="82"/>
      <c r="Z48" s="82"/>
      <c r="AA48" s="82"/>
      <c r="AB48" s="82"/>
      <c r="AC48" s="85"/>
      <c r="AD48" s="86"/>
      <c r="AE48" s="84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6"/>
      <c r="AQ48" s="84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84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84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  <c r="CA48" s="141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6"/>
    </row>
    <row r="49" spans="1:90" ht="15" customHeight="1" x14ac:dyDescent="0.3">
      <c r="A49" s="206"/>
      <c r="C49" s="60"/>
      <c r="D49" s="60"/>
      <c r="E49" s="60" t="s">
        <v>179</v>
      </c>
      <c r="F49" s="66"/>
      <c r="G49" s="8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  <c r="S49" s="92"/>
      <c r="T49" s="93"/>
      <c r="U49" s="93"/>
      <c r="V49" s="93"/>
      <c r="W49" s="93"/>
      <c r="X49" s="93"/>
      <c r="Y49" s="82"/>
      <c r="Z49" s="82"/>
      <c r="AA49" s="82"/>
      <c r="AB49" s="82"/>
      <c r="AC49" s="93"/>
      <c r="AD49" s="86"/>
      <c r="AE49" s="84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6"/>
      <c r="AQ49" s="84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84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  <c r="BO49" s="84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  <c r="CA49" s="141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6"/>
    </row>
    <row r="50" spans="1:90" ht="15" customHeight="1" x14ac:dyDescent="0.3">
      <c r="A50" s="206"/>
      <c r="C50" s="60"/>
      <c r="D50" s="60"/>
      <c r="E50" s="62" t="s">
        <v>283</v>
      </c>
      <c r="F50" s="66"/>
      <c r="G50" s="8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8"/>
      <c r="S50" s="84"/>
      <c r="T50" s="85"/>
      <c r="U50" s="85"/>
      <c r="V50" s="85"/>
      <c r="W50" s="85"/>
      <c r="X50" s="85"/>
      <c r="Y50" s="85"/>
      <c r="Z50" s="93"/>
      <c r="AA50" s="93"/>
      <c r="AB50" s="93"/>
      <c r="AC50" s="82"/>
      <c r="AD50" s="83"/>
      <c r="AE50" s="84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6"/>
      <c r="AQ50" s="84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84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6"/>
      <c r="BO50" s="84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  <c r="CA50" s="141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6"/>
    </row>
    <row r="51" spans="1:90" ht="15" customHeight="1" x14ac:dyDescent="0.3">
      <c r="A51" s="206"/>
      <c r="C51" s="60"/>
      <c r="D51" s="60"/>
      <c r="E51" s="62" t="s">
        <v>180</v>
      </c>
      <c r="F51" s="66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8"/>
      <c r="S51" s="84"/>
      <c r="T51" s="85"/>
      <c r="U51" s="85"/>
      <c r="V51" s="85"/>
      <c r="W51" s="85"/>
      <c r="X51" s="85"/>
      <c r="Y51" s="85"/>
      <c r="Z51" s="93"/>
      <c r="AA51" s="93"/>
      <c r="AB51" s="93"/>
      <c r="AC51" s="82"/>
      <c r="AD51" s="83"/>
      <c r="AE51" s="87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84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84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6"/>
      <c r="BO51" s="84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  <c r="CA51" s="141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6"/>
    </row>
    <row r="52" spans="1:90" ht="15" customHeight="1" x14ac:dyDescent="0.3">
      <c r="A52" s="206"/>
      <c r="C52" s="60" t="s">
        <v>267</v>
      </c>
      <c r="D52" s="60" t="s">
        <v>113</v>
      </c>
      <c r="E52" s="60"/>
      <c r="F52" s="66"/>
      <c r="G52" s="8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8"/>
      <c r="S52" s="9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88"/>
      <c r="AE52" s="92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88"/>
      <c r="AQ52" s="84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84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6"/>
      <c r="BO52" s="84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  <c r="CA52" s="141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6"/>
    </row>
    <row r="53" spans="1:90" ht="15" customHeight="1" x14ac:dyDescent="0.3">
      <c r="A53" s="206"/>
      <c r="C53" s="60" t="s">
        <v>284</v>
      </c>
      <c r="D53" s="60"/>
      <c r="E53" s="62" t="s">
        <v>181</v>
      </c>
      <c r="F53" s="66"/>
      <c r="G53" s="8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8"/>
      <c r="S53" s="92"/>
      <c r="T53" s="93"/>
      <c r="U53" s="93"/>
      <c r="V53" s="93"/>
      <c r="W53" s="93"/>
      <c r="X53" s="93"/>
      <c r="Y53" s="85"/>
      <c r="Z53" s="93"/>
      <c r="AA53" s="93"/>
      <c r="AB53" s="93"/>
      <c r="AC53" s="85"/>
      <c r="AD53" s="88"/>
      <c r="AE53" s="89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88"/>
      <c r="AQ53" s="84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84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  <c r="BO53" s="84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  <c r="CA53" s="141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6"/>
    </row>
    <row r="54" spans="1:90" ht="15" customHeight="1" x14ac:dyDescent="0.3">
      <c r="A54" s="206"/>
      <c r="C54" s="60" t="s">
        <v>285</v>
      </c>
      <c r="D54" s="60"/>
      <c r="E54" s="62" t="s">
        <v>286</v>
      </c>
      <c r="F54" s="66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8"/>
      <c r="S54" s="92"/>
      <c r="T54" s="93"/>
      <c r="U54" s="93"/>
      <c r="V54" s="93"/>
      <c r="W54" s="93"/>
      <c r="X54" s="93"/>
      <c r="Y54" s="93"/>
      <c r="Z54" s="85"/>
      <c r="AA54" s="85"/>
      <c r="AB54" s="85"/>
      <c r="AC54" s="85"/>
      <c r="AD54" s="88"/>
      <c r="AE54" s="92"/>
      <c r="AF54" s="90"/>
      <c r="AG54" s="90"/>
      <c r="AH54" s="90"/>
      <c r="AI54" s="90"/>
      <c r="AJ54" s="93"/>
      <c r="AK54" s="93"/>
      <c r="AL54" s="93"/>
      <c r="AM54" s="93"/>
      <c r="AN54" s="93"/>
      <c r="AO54" s="93"/>
      <c r="AP54" s="88"/>
      <c r="AQ54" s="84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84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  <c r="BO54" s="84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  <c r="CA54" s="141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6"/>
    </row>
    <row r="55" spans="1:90" ht="15" customHeight="1" x14ac:dyDescent="0.3">
      <c r="A55" s="206"/>
      <c r="C55" s="60" t="s">
        <v>287</v>
      </c>
      <c r="D55" s="60"/>
      <c r="E55" s="62" t="s">
        <v>288</v>
      </c>
      <c r="F55" s="66">
        <v>13000000</v>
      </c>
      <c r="G55" s="8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8"/>
      <c r="S55" s="9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88"/>
      <c r="AE55" s="84"/>
      <c r="AF55" s="85"/>
      <c r="AG55" s="85"/>
      <c r="AH55" s="85"/>
      <c r="AI55" s="85"/>
      <c r="AJ55" s="90"/>
      <c r="AK55" s="90"/>
      <c r="AL55" s="90"/>
      <c r="AM55" s="90"/>
      <c r="AN55" s="90"/>
      <c r="AO55" s="90"/>
      <c r="AP55" s="91"/>
      <c r="AQ55" s="89"/>
      <c r="AR55" s="90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84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  <c r="BO55" s="84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  <c r="CA55" s="141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6"/>
    </row>
    <row r="56" spans="1:90" ht="15" customHeight="1" x14ac:dyDescent="0.3">
      <c r="A56" s="206"/>
      <c r="C56" s="60"/>
      <c r="D56" s="60"/>
      <c r="E56" s="62" t="s">
        <v>289</v>
      </c>
      <c r="F56" s="66">
        <v>7000000</v>
      </c>
      <c r="G56" s="8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8"/>
      <c r="S56" s="9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88"/>
      <c r="AE56" s="92"/>
      <c r="AF56" s="93"/>
      <c r="AG56" s="93"/>
      <c r="AH56" s="93"/>
      <c r="AI56" s="93"/>
      <c r="AJ56" s="93"/>
      <c r="AK56" s="85"/>
      <c r="AL56" s="85"/>
      <c r="AM56" s="85"/>
      <c r="AN56" s="85"/>
      <c r="AO56" s="85"/>
      <c r="AP56" s="91"/>
      <c r="AQ56" s="89"/>
      <c r="AR56" s="90"/>
      <c r="AS56" s="90"/>
      <c r="AT56" s="90"/>
      <c r="AU56" s="90"/>
      <c r="AV56" s="90"/>
      <c r="AW56" s="90"/>
      <c r="AX56" s="90"/>
      <c r="AY56" s="85"/>
      <c r="AZ56" s="85"/>
      <c r="BA56" s="85"/>
      <c r="BB56" s="86"/>
      <c r="BC56" s="84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  <c r="BO56" s="84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  <c r="CA56" s="141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6"/>
    </row>
    <row r="57" spans="1:90" ht="15" customHeight="1" x14ac:dyDescent="0.3">
      <c r="A57" s="206"/>
      <c r="C57" s="60" t="s">
        <v>290</v>
      </c>
      <c r="D57" s="60"/>
      <c r="E57" s="62" t="s">
        <v>291</v>
      </c>
      <c r="F57" s="66">
        <v>8000000</v>
      </c>
      <c r="G57" s="8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8"/>
      <c r="S57" s="9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88"/>
      <c r="AE57" s="92"/>
      <c r="AF57" s="93"/>
      <c r="AG57" s="93"/>
      <c r="AH57" s="93"/>
      <c r="AI57" s="93"/>
      <c r="AJ57" s="93"/>
      <c r="AK57" s="93"/>
      <c r="AL57" s="93"/>
      <c r="AM57" s="93"/>
      <c r="AN57" s="85"/>
      <c r="AO57" s="85"/>
      <c r="AP57" s="88"/>
      <c r="AQ57" s="84"/>
      <c r="AR57" s="85"/>
      <c r="AS57" s="85"/>
      <c r="AT57" s="85"/>
      <c r="AU57" s="85"/>
      <c r="AV57" s="85"/>
      <c r="AW57" s="85"/>
      <c r="AX57" s="90"/>
      <c r="AY57" s="90"/>
      <c r="AZ57" s="90"/>
      <c r="BA57" s="90"/>
      <c r="BB57" s="91"/>
      <c r="BC57" s="89"/>
      <c r="BD57" s="90"/>
      <c r="BE57" s="90"/>
      <c r="BF57" s="90"/>
      <c r="BG57" s="90"/>
      <c r="BH57" s="90"/>
      <c r="BI57" s="90"/>
      <c r="BJ57" s="90"/>
      <c r="BK57" s="90"/>
      <c r="BL57" s="85"/>
      <c r="BM57" s="85"/>
      <c r="BN57" s="86"/>
      <c r="BO57" s="84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  <c r="CA57" s="141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6"/>
    </row>
    <row r="58" spans="1:90" ht="15" customHeight="1" x14ac:dyDescent="0.3">
      <c r="A58" s="206"/>
      <c r="C58" s="62" t="s">
        <v>292</v>
      </c>
      <c r="D58" s="60"/>
      <c r="E58" s="62" t="s">
        <v>293</v>
      </c>
      <c r="F58" s="66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8"/>
      <c r="S58" s="9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88"/>
      <c r="AE58" s="92"/>
      <c r="AF58" s="93"/>
      <c r="AG58" s="93"/>
      <c r="AH58" s="93"/>
      <c r="AI58" s="93"/>
      <c r="AJ58" s="93"/>
      <c r="AK58" s="93"/>
      <c r="AL58" s="93"/>
      <c r="AM58" s="93"/>
      <c r="AN58" s="85"/>
      <c r="AO58" s="85"/>
      <c r="AP58" s="88"/>
      <c r="AQ58" s="84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84"/>
      <c r="BD58" s="85"/>
      <c r="BE58" s="85"/>
      <c r="BF58" s="85"/>
      <c r="BG58" s="85"/>
      <c r="BH58" s="85"/>
      <c r="BI58" s="85"/>
      <c r="BJ58" s="85"/>
      <c r="BK58" s="85"/>
      <c r="BL58" s="90"/>
      <c r="BM58" s="90"/>
      <c r="BN58" s="86"/>
      <c r="BO58" s="84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  <c r="CA58" s="141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6"/>
    </row>
    <row r="59" spans="1:90" ht="15" customHeight="1" x14ac:dyDescent="0.3">
      <c r="A59" s="206"/>
      <c r="C59" s="62" t="s">
        <v>294</v>
      </c>
      <c r="D59" s="60"/>
      <c r="E59" s="62" t="s">
        <v>187</v>
      </c>
      <c r="F59" s="66"/>
      <c r="G59" s="8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  <c r="S59" s="84"/>
      <c r="T59" s="85"/>
      <c r="U59" s="85"/>
      <c r="V59" s="85"/>
      <c r="W59" s="85"/>
      <c r="X59" s="93"/>
      <c r="Y59" s="93"/>
      <c r="Z59" s="93"/>
      <c r="AA59" s="93"/>
      <c r="AB59" s="93"/>
      <c r="AC59" s="93"/>
      <c r="AD59" s="88"/>
      <c r="AE59" s="92"/>
      <c r="AF59" s="93"/>
      <c r="AG59" s="93"/>
      <c r="AH59" s="93"/>
      <c r="AI59" s="93"/>
      <c r="AJ59" s="93"/>
      <c r="AK59" s="93"/>
      <c r="AL59" s="93"/>
      <c r="AM59" s="93"/>
      <c r="AN59" s="85"/>
      <c r="AO59" s="85"/>
      <c r="AP59" s="88"/>
      <c r="AQ59" s="84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84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91"/>
      <c r="BO59" s="84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  <c r="CA59" s="141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6"/>
    </row>
    <row r="60" spans="1:90" ht="15" customHeight="1" thickBot="1" x14ac:dyDescent="0.35">
      <c r="A60" s="207"/>
      <c r="B60" s="212"/>
      <c r="C60" s="58"/>
      <c r="D60" s="58"/>
      <c r="E60" s="41" t="s">
        <v>160</v>
      </c>
      <c r="F60" s="47">
        <f>SUM(F48:F59)</f>
        <v>30000000</v>
      </c>
      <c r="G60" s="96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8"/>
      <c r="S60" s="96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96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8"/>
      <c r="AQ60" s="96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8"/>
      <c r="BC60" s="96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  <c r="BO60" s="96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8"/>
      <c r="CA60" s="142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8"/>
    </row>
    <row r="61" spans="1:90" ht="15" customHeight="1" x14ac:dyDescent="0.3">
      <c r="A61" s="178" t="s">
        <v>463</v>
      </c>
      <c r="B61" s="209">
        <v>305</v>
      </c>
      <c r="C61" s="199" t="s">
        <v>295</v>
      </c>
      <c r="D61" s="56" t="s">
        <v>112</v>
      </c>
      <c r="E61" s="56"/>
      <c r="F61" s="65"/>
      <c r="G61" s="152">
        <v>1</v>
      </c>
      <c r="H61" s="131">
        <v>2</v>
      </c>
      <c r="I61" s="131">
        <v>3</v>
      </c>
      <c r="J61" s="131">
        <v>4</v>
      </c>
      <c r="K61" s="131">
        <v>5</v>
      </c>
      <c r="L61" s="131">
        <v>6</v>
      </c>
      <c r="M61" s="131">
        <v>7</v>
      </c>
      <c r="N61" s="131">
        <v>8</v>
      </c>
      <c r="O61" s="131">
        <v>9</v>
      </c>
      <c r="P61" s="131">
        <v>10</v>
      </c>
      <c r="Q61" s="131">
        <v>11</v>
      </c>
      <c r="R61" s="147">
        <v>12</v>
      </c>
      <c r="S61" s="152">
        <v>1</v>
      </c>
      <c r="T61" s="131">
        <v>2</v>
      </c>
      <c r="U61" s="131">
        <v>3</v>
      </c>
      <c r="V61" s="131">
        <v>4</v>
      </c>
      <c r="W61" s="131">
        <v>5</v>
      </c>
      <c r="X61" s="131">
        <v>6</v>
      </c>
      <c r="Y61" s="131">
        <v>7</v>
      </c>
      <c r="Z61" s="131">
        <v>8</v>
      </c>
      <c r="AA61" s="131">
        <v>9</v>
      </c>
      <c r="AB61" s="131">
        <v>10</v>
      </c>
      <c r="AC61" s="131">
        <v>11</v>
      </c>
      <c r="AD61" s="147">
        <v>12</v>
      </c>
      <c r="AE61" s="152">
        <v>1</v>
      </c>
      <c r="AF61" s="131">
        <v>2</v>
      </c>
      <c r="AG61" s="131">
        <v>3</v>
      </c>
      <c r="AH61" s="131">
        <v>4</v>
      </c>
      <c r="AI61" s="131">
        <v>5</v>
      </c>
      <c r="AJ61" s="131">
        <v>6</v>
      </c>
      <c r="AK61" s="131">
        <v>7</v>
      </c>
      <c r="AL61" s="131">
        <v>8</v>
      </c>
      <c r="AM61" s="131">
        <v>9</v>
      </c>
      <c r="AN61" s="131">
        <v>10</v>
      </c>
      <c r="AO61" s="131">
        <v>11</v>
      </c>
      <c r="AP61" s="147">
        <v>12</v>
      </c>
      <c r="AQ61" s="152">
        <v>1</v>
      </c>
      <c r="AR61" s="131">
        <v>2</v>
      </c>
      <c r="AS61" s="131">
        <v>3</v>
      </c>
      <c r="AT61" s="131">
        <v>4</v>
      </c>
      <c r="AU61" s="131">
        <v>5</v>
      </c>
      <c r="AV61" s="131">
        <v>6</v>
      </c>
      <c r="AW61" s="131">
        <v>7</v>
      </c>
      <c r="AX61" s="131">
        <v>8</v>
      </c>
      <c r="AY61" s="131">
        <v>9</v>
      </c>
      <c r="AZ61" s="131">
        <v>10</v>
      </c>
      <c r="BA61" s="131">
        <v>11</v>
      </c>
      <c r="BB61" s="147">
        <v>12</v>
      </c>
      <c r="BC61" s="152">
        <v>1</v>
      </c>
      <c r="BD61" s="131">
        <v>2</v>
      </c>
      <c r="BE61" s="131">
        <v>3</v>
      </c>
      <c r="BF61" s="131">
        <v>4</v>
      </c>
      <c r="BG61" s="131">
        <v>5</v>
      </c>
      <c r="BH61" s="131">
        <v>6</v>
      </c>
      <c r="BI61" s="131">
        <v>7</v>
      </c>
      <c r="BJ61" s="131">
        <v>8</v>
      </c>
      <c r="BK61" s="131">
        <v>9</v>
      </c>
      <c r="BL61" s="131">
        <v>10</v>
      </c>
      <c r="BM61" s="131">
        <v>11</v>
      </c>
      <c r="BN61" s="147">
        <v>12</v>
      </c>
      <c r="BO61" s="152">
        <v>1</v>
      </c>
      <c r="BP61" s="131">
        <v>2</v>
      </c>
      <c r="BQ61" s="131">
        <v>3</v>
      </c>
      <c r="BR61" s="131">
        <v>4</v>
      </c>
      <c r="BS61" s="131">
        <v>5</v>
      </c>
      <c r="BT61" s="131">
        <v>6</v>
      </c>
      <c r="BU61" s="131">
        <v>7</v>
      </c>
      <c r="BV61" s="131">
        <v>8</v>
      </c>
      <c r="BW61" s="131">
        <v>9</v>
      </c>
      <c r="BX61" s="131">
        <v>10</v>
      </c>
      <c r="BY61" s="131">
        <v>11</v>
      </c>
      <c r="BZ61" s="147">
        <v>12</v>
      </c>
      <c r="CA61" s="139">
        <v>1</v>
      </c>
      <c r="CB61" s="131">
        <v>2</v>
      </c>
      <c r="CC61" s="131">
        <v>3</v>
      </c>
      <c r="CD61" s="131">
        <v>4</v>
      </c>
      <c r="CE61" s="131">
        <v>5</v>
      </c>
      <c r="CF61" s="131">
        <v>6</v>
      </c>
      <c r="CG61" s="131">
        <v>7</v>
      </c>
      <c r="CH61" s="131">
        <v>8</v>
      </c>
      <c r="CI61" s="131">
        <v>9</v>
      </c>
      <c r="CJ61" s="131">
        <v>10</v>
      </c>
      <c r="CK61" s="131">
        <v>11</v>
      </c>
      <c r="CL61" s="131">
        <v>12</v>
      </c>
    </row>
    <row r="62" spans="1:90" ht="15" customHeight="1" x14ac:dyDescent="0.3">
      <c r="A62" s="206"/>
      <c r="C62" s="60"/>
      <c r="D62" s="60"/>
      <c r="E62" s="60" t="s">
        <v>282</v>
      </c>
      <c r="F62" s="66"/>
      <c r="G62" s="84"/>
      <c r="H62" s="85"/>
      <c r="I62" s="85"/>
      <c r="J62" s="85"/>
      <c r="K62" s="85"/>
      <c r="L62" s="85"/>
      <c r="M62" s="85"/>
      <c r="N62" s="85"/>
      <c r="O62" s="85"/>
      <c r="P62" s="82"/>
      <c r="Q62" s="82"/>
      <c r="R62" s="86"/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86"/>
      <c r="AE62" s="84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6"/>
      <c r="AQ62" s="84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84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6"/>
      <c r="BO62" s="84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  <c r="CA62" s="141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6"/>
    </row>
    <row r="63" spans="1:90" ht="15" customHeight="1" x14ac:dyDescent="0.3">
      <c r="A63" s="206"/>
      <c r="C63" s="60"/>
      <c r="D63" s="60"/>
      <c r="E63" s="60" t="s">
        <v>248</v>
      </c>
      <c r="F63" s="66">
        <v>1633500</v>
      </c>
      <c r="G63" s="8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3"/>
      <c r="S63" s="87"/>
      <c r="T63" s="82"/>
      <c r="U63" s="82"/>
      <c r="V63" s="82"/>
      <c r="W63" s="82"/>
      <c r="X63" s="93"/>
      <c r="Y63" s="93"/>
      <c r="Z63" s="93"/>
      <c r="AA63" s="93"/>
      <c r="AB63" s="93"/>
      <c r="AC63" s="85"/>
      <c r="AD63" s="86"/>
      <c r="AE63" s="84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6"/>
      <c r="AQ63" s="84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84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6"/>
      <c r="BO63" s="84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  <c r="CA63" s="141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6"/>
    </row>
    <row r="64" spans="1:90" ht="15" customHeight="1" x14ac:dyDescent="0.3">
      <c r="A64" s="206"/>
      <c r="C64" s="60" t="s">
        <v>267</v>
      </c>
      <c r="D64" s="60" t="s">
        <v>113</v>
      </c>
      <c r="E64" s="60"/>
      <c r="F64" s="66"/>
      <c r="G64" s="8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8"/>
      <c r="S64" s="92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88"/>
      <c r="AE64" s="92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88"/>
      <c r="AQ64" s="92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88"/>
      <c r="BC64" s="92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88"/>
      <c r="BO64" s="84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6"/>
      <c r="CA64" s="141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6"/>
    </row>
    <row r="65" spans="1:90" ht="15" customHeight="1" x14ac:dyDescent="0.3">
      <c r="A65" s="206"/>
      <c r="C65" s="60" t="s">
        <v>284</v>
      </c>
      <c r="D65" s="60"/>
      <c r="E65" s="62" t="s">
        <v>296</v>
      </c>
      <c r="F65" s="66"/>
      <c r="G65" s="8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8"/>
      <c r="S65" s="92"/>
      <c r="T65" s="93"/>
      <c r="U65" s="93"/>
      <c r="V65" s="93"/>
      <c r="W65" s="90"/>
      <c r="X65" s="93"/>
      <c r="Y65" s="93"/>
      <c r="Z65" s="93"/>
      <c r="AA65" s="93"/>
      <c r="AB65" s="93"/>
      <c r="AC65" s="85"/>
      <c r="AD65" s="88"/>
      <c r="AE65" s="92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88"/>
      <c r="AQ65" s="92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88"/>
      <c r="BC65" s="92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88"/>
      <c r="BO65" s="84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6"/>
      <c r="CA65" s="141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6"/>
    </row>
    <row r="66" spans="1:90" ht="15" customHeight="1" x14ac:dyDescent="0.3">
      <c r="A66" s="206"/>
      <c r="C66" s="60" t="s">
        <v>285</v>
      </c>
      <c r="D66" s="60"/>
      <c r="E66" s="62" t="s">
        <v>297</v>
      </c>
      <c r="F66" s="66"/>
      <c r="G66" s="8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8"/>
      <c r="S66" s="92"/>
      <c r="T66" s="93"/>
      <c r="U66" s="93"/>
      <c r="V66" s="93"/>
      <c r="W66" s="93"/>
      <c r="X66" s="90"/>
      <c r="Y66" s="90"/>
      <c r="Z66" s="90"/>
      <c r="AA66" s="90"/>
      <c r="AB66" s="93"/>
      <c r="AC66" s="93"/>
      <c r="AD66" s="88"/>
      <c r="AE66" s="92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88"/>
      <c r="AQ66" s="92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88"/>
      <c r="BC66" s="92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88"/>
      <c r="BO66" s="84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  <c r="CA66" s="141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6"/>
    </row>
    <row r="67" spans="1:90" ht="15" customHeight="1" x14ac:dyDescent="0.3">
      <c r="A67" s="206"/>
      <c r="C67" s="60" t="s">
        <v>287</v>
      </c>
      <c r="D67" s="60"/>
      <c r="E67" s="62" t="s">
        <v>298</v>
      </c>
      <c r="F67" s="66">
        <f>50000000-F63</f>
        <v>48366500</v>
      </c>
      <c r="G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8"/>
      <c r="S67" s="92"/>
      <c r="T67" s="93"/>
      <c r="U67" s="93"/>
      <c r="V67" s="93"/>
      <c r="W67" s="93"/>
      <c r="X67" s="93"/>
      <c r="Y67" s="93"/>
      <c r="Z67" s="93"/>
      <c r="AA67" s="121"/>
      <c r="AB67" s="90"/>
      <c r="AC67" s="90"/>
      <c r="AD67" s="91"/>
      <c r="AE67" s="89"/>
      <c r="AF67" s="90"/>
      <c r="AG67" s="90"/>
      <c r="AH67" s="90"/>
      <c r="AI67" s="90"/>
      <c r="AJ67" s="90"/>
      <c r="AK67" s="93"/>
      <c r="AL67" s="93"/>
      <c r="AM67" s="93"/>
      <c r="AN67" s="93"/>
      <c r="AO67" s="93"/>
      <c r="AP67" s="88"/>
      <c r="AQ67" s="92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88"/>
      <c r="BC67" s="92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88"/>
      <c r="BO67" s="84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  <c r="CA67" s="141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6"/>
    </row>
    <row r="68" spans="1:90" ht="15" customHeight="1" x14ac:dyDescent="0.3">
      <c r="A68" s="206"/>
      <c r="C68" s="60"/>
      <c r="D68" s="60"/>
      <c r="E68" s="62"/>
      <c r="F68" s="66"/>
      <c r="G68" s="8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8"/>
      <c r="S68" s="92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88"/>
      <c r="AE68" s="92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88"/>
      <c r="AQ68" s="92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88"/>
      <c r="BC68" s="92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88"/>
      <c r="BO68" s="84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  <c r="CA68" s="141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6"/>
    </row>
    <row r="69" spans="1:90" ht="15" customHeight="1" x14ac:dyDescent="0.3">
      <c r="A69" s="206"/>
      <c r="C69" s="62"/>
      <c r="D69" s="60"/>
      <c r="E69" s="62" t="s">
        <v>187</v>
      </c>
      <c r="F69" s="66"/>
      <c r="G69" s="8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  <c r="S69" s="84"/>
      <c r="T69" s="85"/>
      <c r="U69" s="85"/>
      <c r="V69" s="85"/>
      <c r="W69" s="85"/>
      <c r="X69" s="93"/>
      <c r="Y69" s="93"/>
      <c r="Z69" s="93"/>
      <c r="AA69" s="93"/>
      <c r="AB69" s="93"/>
      <c r="AC69" s="93"/>
      <c r="AD69" s="88"/>
      <c r="AE69" s="92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88"/>
      <c r="AQ69" s="92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88"/>
      <c r="BC69" s="92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88"/>
      <c r="BO69" s="84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  <c r="CA69" s="141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6"/>
    </row>
    <row r="70" spans="1:90" ht="15" customHeight="1" thickBot="1" x14ac:dyDescent="0.35">
      <c r="A70" s="207"/>
      <c r="B70" s="212"/>
      <c r="C70" s="58"/>
      <c r="D70" s="58"/>
      <c r="E70" s="41" t="s">
        <v>160</v>
      </c>
      <c r="F70" s="47">
        <f>SUM(F63:F69)</f>
        <v>50000000</v>
      </c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8"/>
      <c r="S70" s="96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8"/>
      <c r="AE70" s="96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8"/>
      <c r="AQ70" s="96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8"/>
      <c r="BC70" s="96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8"/>
      <c r="BO70" s="96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8"/>
      <c r="CA70" s="142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8"/>
    </row>
    <row r="71" spans="1:90" ht="15" customHeight="1" x14ac:dyDescent="0.3">
      <c r="A71" s="178" t="s">
        <v>464</v>
      </c>
      <c r="B71" s="209">
        <v>347</v>
      </c>
      <c r="C71" s="112" t="s">
        <v>299</v>
      </c>
      <c r="D71" s="56" t="s">
        <v>112</v>
      </c>
      <c r="E71" s="56"/>
      <c r="F71" s="65"/>
      <c r="G71" s="152">
        <v>1</v>
      </c>
      <c r="H71" s="131">
        <v>2</v>
      </c>
      <c r="I71" s="131">
        <v>3</v>
      </c>
      <c r="J71" s="131">
        <v>4</v>
      </c>
      <c r="K71" s="131">
        <v>5</v>
      </c>
      <c r="L71" s="131">
        <v>6</v>
      </c>
      <c r="M71" s="131">
        <v>7</v>
      </c>
      <c r="N71" s="131">
        <v>8</v>
      </c>
      <c r="O71" s="131">
        <v>9</v>
      </c>
      <c r="P71" s="131">
        <v>10</v>
      </c>
      <c r="Q71" s="131">
        <v>11</v>
      </c>
      <c r="R71" s="147">
        <v>12</v>
      </c>
      <c r="S71" s="152">
        <v>1</v>
      </c>
      <c r="T71" s="131">
        <v>2</v>
      </c>
      <c r="U71" s="131">
        <v>3</v>
      </c>
      <c r="V71" s="131">
        <v>4</v>
      </c>
      <c r="W71" s="131">
        <v>5</v>
      </c>
      <c r="X71" s="131">
        <v>6</v>
      </c>
      <c r="Y71" s="131">
        <v>7</v>
      </c>
      <c r="Z71" s="131">
        <v>8</v>
      </c>
      <c r="AA71" s="131">
        <v>9</v>
      </c>
      <c r="AB71" s="131">
        <v>10</v>
      </c>
      <c r="AC71" s="131">
        <v>11</v>
      </c>
      <c r="AD71" s="147">
        <v>12</v>
      </c>
      <c r="AE71" s="152">
        <v>1</v>
      </c>
      <c r="AF71" s="131">
        <v>2</v>
      </c>
      <c r="AG71" s="131">
        <v>3</v>
      </c>
      <c r="AH71" s="131">
        <v>4</v>
      </c>
      <c r="AI71" s="131">
        <v>5</v>
      </c>
      <c r="AJ71" s="131">
        <v>6</v>
      </c>
      <c r="AK71" s="131">
        <v>7</v>
      </c>
      <c r="AL71" s="131">
        <v>8</v>
      </c>
      <c r="AM71" s="131">
        <v>9</v>
      </c>
      <c r="AN71" s="131">
        <v>10</v>
      </c>
      <c r="AO71" s="131">
        <v>11</v>
      </c>
      <c r="AP71" s="147">
        <v>12</v>
      </c>
      <c r="AQ71" s="152">
        <v>1</v>
      </c>
      <c r="AR71" s="131">
        <v>2</v>
      </c>
      <c r="AS71" s="131">
        <v>3</v>
      </c>
      <c r="AT71" s="131">
        <v>4</v>
      </c>
      <c r="AU71" s="131">
        <v>5</v>
      </c>
      <c r="AV71" s="131">
        <v>6</v>
      </c>
      <c r="AW71" s="131">
        <v>7</v>
      </c>
      <c r="AX71" s="131">
        <v>8</v>
      </c>
      <c r="AY71" s="131">
        <v>9</v>
      </c>
      <c r="AZ71" s="131">
        <v>10</v>
      </c>
      <c r="BA71" s="131">
        <v>11</v>
      </c>
      <c r="BB71" s="147">
        <v>12</v>
      </c>
      <c r="BC71" s="152">
        <v>1</v>
      </c>
      <c r="BD71" s="131">
        <v>2</v>
      </c>
      <c r="BE71" s="131">
        <v>3</v>
      </c>
      <c r="BF71" s="131">
        <v>4</v>
      </c>
      <c r="BG71" s="131">
        <v>5</v>
      </c>
      <c r="BH71" s="131">
        <v>6</v>
      </c>
      <c r="BI71" s="131">
        <v>7</v>
      </c>
      <c r="BJ71" s="131">
        <v>8</v>
      </c>
      <c r="BK71" s="131">
        <v>9</v>
      </c>
      <c r="BL71" s="131">
        <v>10</v>
      </c>
      <c r="BM71" s="131">
        <v>11</v>
      </c>
      <c r="BN71" s="147">
        <v>12</v>
      </c>
      <c r="BO71" s="152">
        <v>1</v>
      </c>
      <c r="BP71" s="131">
        <v>2</v>
      </c>
      <c r="BQ71" s="131">
        <v>3</v>
      </c>
      <c r="BR71" s="131">
        <v>4</v>
      </c>
      <c r="BS71" s="131">
        <v>5</v>
      </c>
      <c r="BT71" s="131">
        <v>6</v>
      </c>
      <c r="BU71" s="131">
        <v>7</v>
      </c>
      <c r="BV71" s="131">
        <v>8</v>
      </c>
      <c r="BW71" s="131">
        <v>9</v>
      </c>
      <c r="BX71" s="131">
        <v>10</v>
      </c>
      <c r="BY71" s="131">
        <v>11</v>
      </c>
      <c r="BZ71" s="147">
        <v>12</v>
      </c>
      <c r="CA71" s="139">
        <v>1</v>
      </c>
      <c r="CB71" s="131">
        <v>2</v>
      </c>
      <c r="CC71" s="131">
        <v>3</v>
      </c>
      <c r="CD71" s="131">
        <v>4</v>
      </c>
      <c r="CE71" s="131">
        <v>5</v>
      </c>
      <c r="CF71" s="131">
        <v>6</v>
      </c>
      <c r="CG71" s="131">
        <v>7</v>
      </c>
      <c r="CH71" s="131">
        <v>8</v>
      </c>
      <c r="CI71" s="131">
        <v>9</v>
      </c>
      <c r="CJ71" s="131">
        <v>10</v>
      </c>
      <c r="CK71" s="131">
        <v>11</v>
      </c>
      <c r="CL71" s="131">
        <v>12</v>
      </c>
    </row>
    <row r="72" spans="1:90" ht="15" customHeight="1" x14ac:dyDescent="0.3">
      <c r="A72" s="206"/>
      <c r="C72" s="113"/>
      <c r="D72" s="60"/>
      <c r="E72" s="60" t="s">
        <v>300</v>
      </c>
      <c r="F72" s="66">
        <v>0</v>
      </c>
      <c r="G72" s="92"/>
      <c r="H72" s="93"/>
      <c r="I72" s="93"/>
      <c r="J72" s="93"/>
      <c r="K72" s="93"/>
      <c r="L72" s="93"/>
      <c r="M72" s="93"/>
      <c r="N72" s="93"/>
      <c r="O72" s="93"/>
      <c r="P72" s="93"/>
      <c r="Q72" s="82"/>
      <c r="R72" s="83"/>
      <c r="S72" s="87"/>
      <c r="T72" s="82"/>
      <c r="U72" s="85"/>
      <c r="V72" s="85"/>
      <c r="W72" s="85"/>
      <c r="X72" s="85"/>
      <c r="Y72" s="85"/>
      <c r="Z72" s="85"/>
      <c r="AA72" s="85"/>
      <c r="AB72" s="85"/>
      <c r="AC72" s="85"/>
      <c r="AD72" s="86"/>
      <c r="AE72" s="84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6"/>
      <c r="AQ72" s="84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84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6"/>
      <c r="BO72" s="84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  <c r="CA72" s="141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6"/>
    </row>
    <row r="73" spans="1:90" ht="15" customHeight="1" x14ac:dyDescent="0.3">
      <c r="A73" s="206"/>
      <c r="C73" s="60"/>
      <c r="D73" s="60"/>
      <c r="E73" s="60" t="s">
        <v>169</v>
      </c>
      <c r="F73" s="66">
        <v>150000</v>
      </c>
      <c r="G73" s="92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86"/>
      <c r="S73" s="84"/>
      <c r="T73" s="82"/>
      <c r="U73" s="82"/>
      <c r="V73" s="82"/>
      <c r="W73" s="82"/>
      <c r="X73" s="85"/>
      <c r="Y73" s="85"/>
      <c r="Z73" s="85"/>
      <c r="AA73" s="85"/>
      <c r="AB73" s="85"/>
      <c r="AC73" s="85"/>
      <c r="AD73" s="86"/>
      <c r="AE73" s="84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6"/>
      <c r="AQ73" s="84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84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6"/>
      <c r="BO73" s="84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  <c r="CA73" s="141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6"/>
    </row>
    <row r="74" spans="1:90" ht="15" customHeight="1" x14ac:dyDescent="0.3">
      <c r="A74" s="206"/>
      <c r="C74" s="60"/>
      <c r="D74" s="60"/>
      <c r="E74" s="60" t="s">
        <v>179</v>
      </c>
      <c r="F74" s="66">
        <v>70000</v>
      </c>
      <c r="G74" s="92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86"/>
      <c r="S74" s="84"/>
      <c r="T74" s="85"/>
      <c r="U74" s="85"/>
      <c r="V74" s="85"/>
      <c r="W74" s="82"/>
      <c r="X74" s="82"/>
      <c r="Y74" s="82"/>
      <c r="Z74" s="85"/>
      <c r="AA74" s="85"/>
      <c r="AB74" s="85"/>
      <c r="AC74" s="85"/>
      <c r="AD74" s="86"/>
      <c r="AE74" s="84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6"/>
      <c r="AQ74" s="84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84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6"/>
      <c r="BO74" s="84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  <c r="CA74" s="141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6"/>
    </row>
    <row r="75" spans="1:90" ht="15" customHeight="1" x14ac:dyDescent="0.3">
      <c r="A75" s="206"/>
      <c r="C75" s="60"/>
      <c r="D75" s="60"/>
      <c r="E75" s="62" t="s">
        <v>170</v>
      </c>
      <c r="F75" s="66">
        <v>0</v>
      </c>
      <c r="G75" s="84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6"/>
      <c r="S75" s="84"/>
      <c r="T75" s="85"/>
      <c r="U75" s="85"/>
      <c r="V75" s="85"/>
      <c r="W75" s="85"/>
      <c r="X75" s="85"/>
      <c r="Y75" s="82"/>
      <c r="Z75" s="82"/>
      <c r="AA75" s="82"/>
      <c r="AB75" s="82"/>
      <c r="AC75" s="82"/>
      <c r="AD75" s="83"/>
      <c r="AE75" s="84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6"/>
      <c r="AQ75" s="84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84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6"/>
      <c r="BO75" s="84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  <c r="CA75" s="141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6"/>
    </row>
    <row r="76" spans="1:90" ht="15" customHeight="1" x14ac:dyDescent="0.3">
      <c r="A76" s="206"/>
      <c r="C76" s="60"/>
      <c r="D76" s="60"/>
      <c r="E76" s="62" t="s">
        <v>180</v>
      </c>
      <c r="F76" s="66">
        <v>0</v>
      </c>
      <c r="G76" s="84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6"/>
      <c r="S76" s="84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6"/>
      <c r="AE76" s="87"/>
      <c r="AF76" s="82"/>
      <c r="AG76" s="85"/>
      <c r="AH76" s="85"/>
      <c r="AI76" s="85"/>
      <c r="AJ76" s="85"/>
      <c r="AK76" s="85"/>
      <c r="AL76" s="85"/>
      <c r="AM76" s="85"/>
      <c r="AN76" s="85"/>
      <c r="AO76" s="85"/>
      <c r="AP76" s="86"/>
      <c r="AQ76" s="84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84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6"/>
      <c r="BO76" s="84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  <c r="CA76" s="141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6"/>
    </row>
    <row r="77" spans="1:90" ht="15" customHeight="1" x14ac:dyDescent="0.3">
      <c r="A77" s="206"/>
      <c r="C77" s="49" t="s">
        <v>301</v>
      </c>
      <c r="D77" s="60" t="s">
        <v>113</v>
      </c>
      <c r="E77" s="60"/>
      <c r="F77" s="66"/>
      <c r="G77" s="84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84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6"/>
      <c r="AE77" s="84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6"/>
      <c r="AQ77" s="84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84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6"/>
      <c r="BO77" s="84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  <c r="CA77" s="141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6"/>
    </row>
    <row r="78" spans="1:90" ht="15" customHeight="1" x14ac:dyDescent="0.3">
      <c r="A78" s="206"/>
      <c r="C78" s="60" t="s">
        <v>302</v>
      </c>
      <c r="D78" s="60"/>
      <c r="E78" s="62" t="s">
        <v>303</v>
      </c>
      <c r="F78" s="66">
        <v>0</v>
      </c>
      <c r="G78" s="84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6"/>
      <c r="S78" s="84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6"/>
      <c r="AE78" s="84"/>
      <c r="AF78" s="90"/>
      <c r="AG78" s="90"/>
      <c r="AH78" s="90"/>
      <c r="AI78" s="85"/>
      <c r="AJ78" s="85"/>
      <c r="AK78" s="85"/>
      <c r="AL78" s="85"/>
      <c r="AM78" s="85"/>
      <c r="AN78" s="85"/>
      <c r="AO78" s="85"/>
      <c r="AP78" s="86"/>
      <c r="AQ78" s="84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84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6"/>
      <c r="BO78" s="84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  <c r="CA78" s="141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6"/>
    </row>
    <row r="79" spans="1:90" ht="15" customHeight="1" x14ac:dyDescent="0.3">
      <c r="A79" s="206"/>
      <c r="C79" s="50" t="s">
        <v>304</v>
      </c>
      <c r="D79" s="60"/>
      <c r="E79" s="62" t="s">
        <v>305</v>
      </c>
      <c r="F79" s="66">
        <v>3780000</v>
      </c>
      <c r="G79" s="84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  <c r="S79" s="84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6"/>
      <c r="AE79" s="84"/>
      <c r="AF79" s="85"/>
      <c r="AG79" s="85"/>
      <c r="AH79" s="90"/>
      <c r="AI79" s="90"/>
      <c r="AJ79" s="90"/>
      <c r="AK79" s="90"/>
      <c r="AL79" s="90"/>
      <c r="AM79" s="90"/>
      <c r="AN79" s="90"/>
      <c r="AO79" s="85"/>
      <c r="AP79" s="86"/>
      <c r="AQ79" s="84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84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6"/>
      <c r="BO79" s="84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  <c r="CA79" s="141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6"/>
    </row>
    <row r="80" spans="1:90" ht="15" customHeight="1" x14ac:dyDescent="0.3">
      <c r="A80" s="206"/>
      <c r="C80" s="51" t="s">
        <v>306</v>
      </c>
      <c r="D80" s="60"/>
      <c r="E80" s="62" t="s">
        <v>187</v>
      </c>
      <c r="F80" s="66">
        <v>0</v>
      </c>
      <c r="G80" s="84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6"/>
      <c r="S80" s="84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6"/>
      <c r="AE80" s="84"/>
      <c r="AF80" s="85"/>
      <c r="AG80" s="85"/>
      <c r="AH80" s="85"/>
      <c r="AI80" s="85"/>
      <c r="AJ80" s="85"/>
      <c r="AK80" s="85"/>
      <c r="AL80" s="85"/>
      <c r="AM80" s="85"/>
      <c r="AN80" s="85"/>
      <c r="AO80" s="90"/>
      <c r="AP80" s="91"/>
      <c r="AQ80" s="84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84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6"/>
      <c r="BO80" s="84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  <c r="CA80" s="141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6"/>
    </row>
    <row r="81" spans="1:90" ht="15" customHeight="1" thickBot="1" x14ac:dyDescent="0.35">
      <c r="A81" s="207"/>
      <c r="B81" s="212"/>
      <c r="C81" s="58"/>
      <c r="D81" s="58"/>
      <c r="E81" s="41" t="s">
        <v>160</v>
      </c>
      <c r="F81" s="47">
        <f>SUM(F72:F80)</f>
        <v>4000000</v>
      </c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8"/>
      <c r="S81" s="96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8"/>
      <c r="AE81" s="96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8"/>
      <c r="AQ81" s="96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8"/>
      <c r="BC81" s="96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8"/>
      <c r="BO81" s="96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8"/>
      <c r="CA81" s="142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8"/>
    </row>
    <row r="82" spans="1:90" ht="15" customHeight="1" x14ac:dyDescent="0.3">
      <c r="A82" s="178" t="s">
        <v>461</v>
      </c>
      <c r="B82" s="209">
        <v>75</v>
      </c>
      <c r="C82" s="52" t="s">
        <v>307</v>
      </c>
      <c r="D82" s="56" t="s">
        <v>112</v>
      </c>
      <c r="E82" s="56"/>
      <c r="F82" s="65"/>
      <c r="G82" s="152">
        <v>1</v>
      </c>
      <c r="H82" s="131">
        <v>2</v>
      </c>
      <c r="I82" s="131">
        <v>3</v>
      </c>
      <c r="J82" s="131">
        <v>4</v>
      </c>
      <c r="K82" s="131">
        <v>5</v>
      </c>
      <c r="L82" s="131">
        <v>6</v>
      </c>
      <c r="M82" s="131">
        <v>7</v>
      </c>
      <c r="N82" s="131">
        <v>8</v>
      </c>
      <c r="O82" s="131">
        <v>9</v>
      </c>
      <c r="P82" s="131">
        <v>10</v>
      </c>
      <c r="Q82" s="131">
        <v>11</v>
      </c>
      <c r="R82" s="147">
        <v>12</v>
      </c>
      <c r="S82" s="152">
        <v>1</v>
      </c>
      <c r="T82" s="131">
        <v>2</v>
      </c>
      <c r="U82" s="131">
        <v>3</v>
      </c>
      <c r="V82" s="131">
        <v>4</v>
      </c>
      <c r="W82" s="131">
        <v>5</v>
      </c>
      <c r="X82" s="131">
        <v>6</v>
      </c>
      <c r="Y82" s="131">
        <v>7</v>
      </c>
      <c r="Z82" s="131">
        <v>8</v>
      </c>
      <c r="AA82" s="131">
        <v>9</v>
      </c>
      <c r="AB82" s="131">
        <v>10</v>
      </c>
      <c r="AC82" s="131">
        <v>11</v>
      </c>
      <c r="AD82" s="147">
        <v>12</v>
      </c>
      <c r="AE82" s="152">
        <v>1</v>
      </c>
      <c r="AF82" s="131">
        <v>2</v>
      </c>
      <c r="AG82" s="131">
        <v>3</v>
      </c>
      <c r="AH82" s="131">
        <v>4</v>
      </c>
      <c r="AI82" s="131">
        <v>5</v>
      </c>
      <c r="AJ82" s="131">
        <v>6</v>
      </c>
      <c r="AK82" s="131">
        <v>7</v>
      </c>
      <c r="AL82" s="131">
        <v>8</v>
      </c>
      <c r="AM82" s="131">
        <v>9</v>
      </c>
      <c r="AN82" s="131">
        <v>10</v>
      </c>
      <c r="AO82" s="131">
        <v>11</v>
      </c>
      <c r="AP82" s="147">
        <v>12</v>
      </c>
      <c r="AQ82" s="152">
        <v>1</v>
      </c>
      <c r="AR82" s="131">
        <v>2</v>
      </c>
      <c r="AS82" s="131">
        <v>3</v>
      </c>
      <c r="AT82" s="131">
        <v>4</v>
      </c>
      <c r="AU82" s="131">
        <v>5</v>
      </c>
      <c r="AV82" s="131">
        <v>6</v>
      </c>
      <c r="AW82" s="131">
        <v>7</v>
      </c>
      <c r="AX82" s="131">
        <v>8</v>
      </c>
      <c r="AY82" s="131">
        <v>9</v>
      </c>
      <c r="AZ82" s="131">
        <v>10</v>
      </c>
      <c r="BA82" s="131">
        <v>11</v>
      </c>
      <c r="BB82" s="147">
        <v>12</v>
      </c>
      <c r="BC82" s="152">
        <v>1</v>
      </c>
      <c r="BD82" s="131">
        <v>2</v>
      </c>
      <c r="BE82" s="131">
        <v>3</v>
      </c>
      <c r="BF82" s="131">
        <v>4</v>
      </c>
      <c r="BG82" s="131">
        <v>5</v>
      </c>
      <c r="BH82" s="131">
        <v>6</v>
      </c>
      <c r="BI82" s="131">
        <v>7</v>
      </c>
      <c r="BJ82" s="131">
        <v>8</v>
      </c>
      <c r="BK82" s="131">
        <v>9</v>
      </c>
      <c r="BL82" s="131">
        <v>10</v>
      </c>
      <c r="BM82" s="131">
        <v>11</v>
      </c>
      <c r="BN82" s="147">
        <v>12</v>
      </c>
      <c r="BO82" s="152">
        <v>1</v>
      </c>
      <c r="BP82" s="131">
        <v>2</v>
      </c>
      <c r="BQ82" s="131">
        <v>3</v>
      </c>
      <c r="BR82" s="131">
        <v>4</v>
      </c>
      <c r="BS82" s="131">
        <v>5</v>
      </c>
      <c r="BT82" s="131">
        <v>6</v>
      </c>
      <c r="BU82" s="131">
        <v>7</v>
      </c>
      <c r="BV82" s="131">
        <v>8</v>
      </c>
      <c r="BW82" s="131">
        <v>9</v>
      </c>
      <c r="BX82" s="131">
        <v>10</v>
      </c>
      <c r="BY82" s="131">
        <v>11</v>
      </c>
      <c r="BZ82" s="147">
        <v>12</v>
      </c>
      <c r="CA82" s="139">
        <v>1</v>
      </c>
      <c r="CB82" s="131">
        <v>2</v>
      </c>
      <c r="CC82" s="131">
        <v>3</v>
      </c>
      <c r="CD82" s="131">
        <v>4</v>
      </c>
      <c r="CE82" s="131">
        <v>5</v>
      </c>
      <c r="CF82" s="131">
        <v>6</v>
      </c>
      <c r="CG82" s="131">
        <v>7</v>
      </c>
      <c r="CH82" s="131">
        <v>8</v>
      </c>
      <c r="CI82" s="131">
        <v>9</v>
      </c>
      <c r="CJ82" s="131">
        <v>10</v>
      </c>
      <c r="CK82" s="131">
        <v>11</v>
      </c>
      <c r="CL82" s="131">
        <v>12</v>
      </c>
    </row>
    <row r="83" spans="1:90" ht="15" customHeight="1" x14ac:dyDescent="0.3">
      <c r="A83" s="206"/>
      <c r="C83" s="53"/>
      <c r="D83" s="60"/>
      <c r="E83" s="60" t="s">
        <v>300</v>
      </c>
      <c r="F83" s="66">
        <v>0</v>
      </c>
      <c r="G83" s="84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6"/>
      <c r="S83" s="84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6"/>
      <c r="AE83" s="92"/>
      <c r="AF83" s="93"/>
      <c r="AG83" s="93"/>
      <c r="AH83" s="93"/>
      <c r="AI83" s="93"/>
      <c r="AJ83" s="93"/>
      <c r="AK83" s="93"/>
      <c r="AL83" s="93"/>
      <c r="AM83" s="93"/>
      <c r="AN83" s="82"/>
      <c r="AO83" s="82"/>
      <c r="AP83" s="83"/>
      <c r="AQ83" s="84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84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6"/>
      <c r="BO83" s="84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6"/>
      <c r="CA83" s="141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6"/>
    </row>
    <row r="84" spans="1:90" ht="15" customHeight="1" x14ac:dyDescent="0.3">
      <c r="A84" s="206"/>
      <c r="C84" s="60"/>
      <c r="D84" s="60"/>
      <c r="E84" s="60" t="s">
        <v>169</v>
      </c>
      <c r="F84" s="66">
        <v>700000</v>
      </c>
      <c r="G84" s="84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6"/>
      <c r="S84" s="84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6"/>
      <c r="AE84" s="92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86"/>
      <c r="AQ84" s="87"/>
      <c r="AR84" s="82"/>
      <c r="AS84" s="82"/>
      <c r="AT84" s="82"/>
      <c r="AU84" s="82"/>
      <c r="AV84" s="82"/>
      <c r="AW84" s="85"/>
      <c r="AX84" s="85"/>
      <c r="AY84" s="85"/>
      <c r="AZ84" s="85"/>
      <c r="BA84" s="85"/>
      <c r="BB84" s="86"/>
      <c r="BC84" s="84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6"/>
      <c r="BO84" s="84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6"/>
      <c r="CA84" s="141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6"/>
    </row>
    <row r="85" spans="1:90" ht="15" customHeight="1" x14ac:dyDescent="0.3">
      <c r="A85" s="206"/>
      <c r="C85" s="60"/>
      <c r="D85" s="60"/>
      <c r="E85" s="60" t="s">
        <v>179</v>
      </c>
      <c r="F85" s="66">
        <v>70000</v>
      </c>
      <c r="G85" s="84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6"/>
      <c r="S85" s="84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6"/>
      <c r="AE85" s="92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86"/>
      <c r="AQ85" s="84"/>
      <c r="AR85" s="85"/>
      <c r="AS85" s="85"/>
      <c r="AT85" s="85"/>
      <c r="AU85" s="82"/>
      <c r="AV85" s="82"/>
      <c r="AW85" s="82"/>
      <c r="AX85" s="85"/>
      <c r="AY85" s="85"/>
      <c r="AZ85" s="85"/>
      <c r="BA85" s="85"/>
      <c r="BB85" s="86"/>
      <c r="BC85" s="84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6"/>
      <c r="BO85" s="84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6"/>
      <c r="CA85" s="141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6"/>
    </row>
    <row r="86" spans="1:90" ht="15" customHeight="1" x14ac:dyDescent="0.3">
      <c r="A86" s="206"/>
      <c r="C86" s="60"/>
      <c r="D86" s="60"/>
      <c r="E86" s="62" t="s">
        <v>170</v>
      </c>
      <c r="F86" s="66">
        <v>0</v>
      </c>
      <c r="G86" s="84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6"/>
      <c r="S86" s="84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6"/>
      <c r="AE86" s="84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6"/>
      <c r="AQ86" s="84"/>
      <c r="AR86" s="85"/>
      <c r="AS86" s="85"/>
      <c r="AT86" s="85"/>
      <c r="AU86" s="85"/>
      <c r="AV86" s="85"/>
      <c r="AW86" s="82"/>
      <c r="AX86" s="82"/>
      <c r="AY86" s="82"/>
      <c r="AZ86" s="82"/>
      <c r="BA86" s="82"/>
      <c r="BB86" s="83"/>
      <c r="BC86" s="84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6"/>
      <c r="BO86" s="84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6"/>
      <c r="CA86" s="141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6"/>
    </row>
    <row r="87" spans="1:90" ht="15" customHeight="1" x14ac:dyDescent="0.3">
      <c r="A87" s="206"/>
      <c r="C87" s="60"/>
      <c r="D87" s="60"/>
      <c r="E87" s="62" t="s">
        <v>180</v>
      </c>
      <c r="F87" s="66">
        <v>0</v>
      </c>
      <c r="G87" s="84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6"/>
      <c r="S87" s="84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6"/>
      <c r="AE87" s="84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6"/>
      <c r="AQ87" s="84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87"/>
      <c r="BD87" s="82"/>
      <c r="BE87" s="85"/>
      <c r="BF87" s="85"/>
      <c r="BG87" s="85"/>
      <c r="BH87" s="85"/>
      <c r="BI87" s="85"/>
      <c r="BJ87" s="85"/>
      <c r="BK87" s="85"/>
      <c r="BL87" s="85"/>
      <c r="BM87" s="85"/>
      <c r="BN87" s="86"/>
      <c r="BO87" s="84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6"/>
      <c r="CA87" s="141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6"/>
    </row>
    <row r="88" spans="1:90" ht="15" customHeight="1" x14ac:dyDescent="0.3">
      <c r="A88" s="206"/>
      <c r="C88" s="49" t="s">
        <v>301</v>
      </c>
      <c r="D88" s="60" t="s">
        <v>113</v>
      </c>
      <c r="E88" s="60"/>
      <c r="F88" s="66"/>
      <c r="G88" s="8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6"/>
      <c r="S88" s="84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6"/>
      <c r="AE88" s="84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6"/>
      <c r="AQ88" s="84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84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6"/>
      <c r="BO88" s="84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6"/>
      <c r="CA88" s="141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6"/>
    </row>
    <row r="89" spans="1:90" ht="15" customHeight="1" x14ac:dyDescent="0.3">
      <c r="A89" s="206"/>
      <c r="C89" s="60" t="s">
        <v>302</v>
      </c>
      <c r="D89" s="60"/>
      <c r="E89" s="62" t="s">
        <v>308</v>
      </c>
      <c r="F89" s="66">
        <v>0</v>
      </c>
      <c r="G89" s="8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6"/>
      <c r="S89" s="84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6"/>
      <c r="AE89" s="84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6"/>
      <c r="AQ89" s="84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84"/>
      <c r="BD89" s="90"/>
      <c r="BE89" s="90"/>
      <c r="BF89" s="90"/>
      <c r="BG89" s="85"/>
      <c r="BH89" s="85"/>
      <c r="BI89" s="85"/>
      <c r="BJ89" s="85"/>
      <c r="BK89" s="85"/>
      <c r="BL89" s="85"/>
      <c r="BM89" s="85"/>
      <c r="BN89" s="86"/>
      <c r="BO89" s="84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6"/>
      <c r="CA89" s="141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6"/>
    </row>
    <row r="90" spans="1:90" ht="15" customHeight="1" x14ac:dyDescent="0.3">
      <c r="A90" s="206"/>
      <c r="C90" s="50" t="s">
        <v>304</v>
      </c>
      <c r="D90" s="60"/>
      <c r="E90" s="62" t="s">
        <v>309</v>
      </c>
      <c r="F90" s="66">
        <v>13630000</v>
      </c>
      <c r="G90" s="8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6"/>
      <c r="S90" s="84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6"/>
      <c r="AE90" s="84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6"/>
      <c r="AQ90" s="84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84"/>
      <c r="BD90" s="85"/>
      <c r="BE90" s="85"/>
      <c r="BF90" s="90"/>
      <c r="BG90" s="90"/>
      <c r="BH90" s="90"/>
      <c r="BI90" s="90"/>
      <c r="BJ90" s="90"/>
      <c r="BK90" s="90"/>
      <c r="BL90" s="90"/>
      <c r="BM90" s="85"/>
      <c r="BN90" s="86"/>
      <c r="BO90" s="84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6"/>
      <c r="CA90" s="141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6"/>
    </row>
    <row r="91" spans="1:90" ht="15" customHeight="1" x14ac:dyDescent="0.3">
      <c r="A91" s="206"/>
      <c r="C91" s="51" t="s">
        <v>306</v>
      </c>
      <c r="D91" s="60"/>
      <c r="E91" s="62" t="s">
        <v>187</v>
      </c>
      <c r="F91" s="66">
        <v>0</v>
      </c>
      <c r="G91" s="8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84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6"/>
      <c r="AE91" s="84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6"/>
      <c r="AQ91" s="84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84"/>
      <c r="BD91" s="85"/>
      <c r="BE91" s="85"/>
      <c r="BF91" s="85"/>
      <c r="BG91" s="85"/>
      <c r="BH91" s="85"/>
      <c r="BI91" s="85"/>
      <c r="BJ91" s="85"/>
      <c r="BK91" s="85"/>
      <c r="BL91" s="85"/>
      <c r="BM91" s="90"/>
      <c r="BN91" s="91"/>
      <c r="BO91" s="84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6"/>
      <c r="CA91" s="141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6"/>
    </row>
    <row r="92" spans="1:90" ht="15" customHeight="1" thickBot="1" x14ac:dyDescent="0.35">
      <c r="A92" s="207"/>
      <c r="B92" s="212"/>
      <c r="C92" s="58"/>
      <c r="D92" s="58"/>
      <c r="E92" s="41" t="s">
        <v>160</v>
      </c>
      <c r="F92" s="47">
        <f>SUM(F83:F91)</f>
        <v>14400000</v>
      </c>
      <c r="G92" s="9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8"/>
      <c r="S92" s="96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8"/>
      <c r="AE92" s="96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8"/>
      <c r="AQ92" s="96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8"/>
      <c r="BC92" s="96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8"/>
      <c r="BO92" s="96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8"/>
      <c r="CA92" s="142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8"/>
    </row>
    <row r="93" spans="1:90" ht="15" customHeight="1" x14ac:dyDescent="0.3">
      <c r="A93" s="178" t="s">
        <v>465</v>
      </c>
      <c r="B93" s="209">
        <v>85</v>
      </c>
      <c r="C93" s="112" t="s">
        <v>310</v>
      </c>
      <c r="D93" s="56" t="s">
        <v>112</v>
      </c>
      <c r="E93" s="56"/>
      <c r="F93" s="65"/>
      <c r="G93" s="152">
        <v>1</v>
      </c>
      <c r="H93" s="131">
        <v>2</v>
      </c>
      <c r="I93" s="131">
        <v>3</v>
      </c>
      <c r="J93" s="131">
        <v>4</v>
      </c>
      <c r="K93" s="131">
        <v>5</v>
      </c>
      <c r="L93" s="131">
        <v>6</v>
      </c>
      <c r="M93" s="131">
        <v>7</v>
      </c>
      <c r="N93" s="131">
        <v>8</v>
      </c>
      <c r="O93" s="131">
        <v>9</v>
      </c>
      <c r="P93" s="131">
        <v>10</v>
      </c>
      <c r="Q93" s="131">
        <v>11</v>
      </c>
      <c r="R93" s="147">
        <v>12</v>
      </c>
      <c r="S93" s="152">
        <v>1</v>
      </c>
      <c r="T93" s="131">
        <v>2</v>
      </c>
      <c r="U93" s="131">
        <v>3</v>
      </c>
      <c r="V93" s="131">
        <v>4</v>
      </c>
      <c r="W93" s="131">
        <v>5</v>
      </c>
      <c r="X93" s="131">
        <v>6</v>
      </c>
      <c r="Y93" s="131">
        <v>7</v>
      </c>
      <c r="Z93" s="131">
        <v>8</v>
      </c>
      <c r="AA93" s="131">
        <v>9</v>
      </c>
      <c r="AB93" s="131">
        <v>10</v>
      </c>
      <c r="AC93" s="131">
        <v>11</v>
      </c>
      <c r="AD93" s="147">
        <v>12</v>
      </c>
      <c r="AE93" s="152">
        <v>1</v>
      </c>
      <c r="AF93" s="131">
        <v>2</v>
      </c>
      <c r="AG93" s="131">
        <v>3</v>
      </c>
      <c r="AH93" s="131">
        <v>4</v>
      </c>
      <c r="AI93" s="131">
        <v>5</v>
      </c>
      <c r="AJ93" s="131">
        <v>6</v>
      </c>
      <c r="AK93" s="131">
        <v>7</v>
      </c>
      <c r="AL93" s="131">
        <v>8</v>
      </c>
      <c r="AM93" s="131">
        <v>9</v>
      </c>
      <c r="AN93" s="131">
        <v>10</v>
      </c>
      <c r="AO93" s="131">
        <v>11</v>
      </c>
      <c r="AP93" s="147">
        <v>12</v>
      </c>
      <c r="AQ93" s="152">
        <v>1</v>
      </c>
      <c r="AR93" s="131">
        <v>2</v>
      </c>
      <c r="AS93" s="131">
        <v>3</v>
      </c>
      <c r="AT93" s="131">
        <v>4</v>
      </c>
      <c r="AU93" s="131">
        <v>5</v>
      </c>
      <c r="AV93" s="131">
        <v>6</v>
      </c>
      <c r="AW93" s="131">
        <v>7</v>
      </c>
      <c r="AX93" s="131">
        <v>8</v>
      </c>
      <c r="AY93" s="131">
        <v>9</v>
      </c>
      <c r="AZ93" s="131">
        <v>10</v>
      </c>
      <c r="BA93" s="131">
        <v>11</v>
      </c>
      <c r="BB93" s="147">
        <v>12</v>
      </c>
      <c r="BC93" s="152">
        <v>1</v>
      </c>
      <c r="BD93" s="131">
        <v>2</v>
      </c>
      <c r="BE93" s="131">
        <v>3</v>
      </c>
      <c r="BF93" s="131">
        <v>4</v>
      </c>
      <c r="BG93" s="131">
        <v>5</v>
      </c>
      <c r="BH93" s="131">
        <v>6</v>
      </c>
      <c r="BI93" s="131">
        <v>7</v>
      </c>
      <c r="BJ93" s="131">
        <v>8</v>
      </c>
      <c r="BK93" s="131">
        <v>9</v>
      </c>
      <c r="BL93" s="131">
        <v>10</v>
      </c>
      <c r="BM93" s="131">
        <v>11</v>
      </c>
      <c r="BN93" s="147">
        <v>12</v>
      </c>
      <c r="BO93" s="152">
        <v>1</v>
      </c>
      <c r="BP93" s="131">
        <v>2</v>
      </c>
      <c r="BQ93" s="131">
        <v>3</v>
      </c>
      <c r="BR93" s="131">
        <v>4</v>
      </c>
      <c r="BS93" s="131">
        <v>5</v>
      </c>
      <c r="BT93" s="131">
        <v>6</v>
      </c>
      <c r="BU93" s="131">
        <v>7</v>
      </c>
      <c r="BV93" s="131">
        <v>8</v>
      </c>
      <c r="BW93" s="131">
        <v>9</v>
      </c>
      <c r="BX93" s="131">
        <v>10</v>
      </c>
      <c r="BY93" s="131">
        <v>11</v>
      </c>
      <c r="BZ93" s="147">
        <v>12</v>
      </c>
      <c r="CA93" s="139">
        <v>1</v>
      </c>
      <c r="CB93" s="131">
        <v>2</v>
      </c>
      <c r="CC93" s="131">
        <v>3</v>
      </c>
      <c r="CD93" s="131">
        <v>4</v>
      </c>
      <c r="CE93" s="131">
        <v>5</v>
      </c>
      <c r="CF93" s="131">
        <v>6</v>
      </c>
      <c r="CG93" s="131">
        <v>7</v>
      </c>
      <c r="CH93" s="131">
        <v>8</v>
      </c>
      <c r="CI93" s="131">
        <v>9</v>
      </c>
      <c r="CJ93" s="131">
        <v>10</v>
      </c>
      <c r="CK93" s="131">
        <v>11</v>
      </c>
      <c r="CL93" s="131">
        <v>12</v>
      </c>
    </row>
    <row r="94" spans="1:90" ht="15" customHeight="1" x14ac:dyDescent="0.3">
      <c r="A94" s="206"/>
      <c r="C94" s="113"/>
      <c r="D94" s="60"/>
      <c r="E94" s="60" t="s">
        <v>300</v>
      </c>
      <c r="F94" s="66">
        <v>0</v>
      </c>
      <c r="G94" s="8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6"/>
      <c r="S94" s="84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6"/>
      <c r="AE94" s="87"/>
      <c r="AF94" s="82"/>
      <c r="AG94" s="82"/>
      <c r="AH94" s="82"/>
      <c r="AI94" s="85"/>
      <c r="AJ94" s="85"/>
      <c r="AK94" s="85"/>
      <c r="AL94" s="85"/>
      <c r="AM94" s="85"/>
      <c r="AN94" s="85"/>
      <c r="AO94" s="85"/>
      <c r="AP94" s="86"/>
      <c r="AQ94" s="84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84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6"/>
      <c r="BO94" s="84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6"/>
      <c r="CA94" s="141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6"/>
    </row>
    <row r="95" spans="1:90" ht="15" customHeight="1" x14ac:dyDescent="0.3">
      <c r="A95" s="206"/>
      <c r="C95" s="60"/>
      <c r="D95" s="60"/>
      <c r="E95" s="60" t="s">
        <v>169</v>
      </c>
      <c r="F95" s="66">
        <v>500000</v>
      </c>
      <c r="G95" s="8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6"/>
      <c r="S95" s="84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6"/>
      <c r="AE95" s="84"/>
      <c r="AF95" s="85"/>
      <c r="AG95" s="85"/>
      <c r="AH95" s="85"/>
      <c r="AI95" s="82"/>
      <c r="AJ95" s="82"/>
      <c r="AK95" s="82"/>
      <c r="AL95" s="82"/>
      <c r="AM95" s="82"/>
      <c r="AN95" s="82"/>
      <c r="AO95" s="82"/>
      <c r="AP95" s="83"/>
      <c r="AQ95" s="87"/>
      <c r="AR95" s="82"/>
      <c r="AS95" s="82"/>
      <c r="AT95" s="85"/>
      <c r="AU95" s="85"/>
      <c r="AV95" s="85"/>
      <c r="AW95" s="85"/>
      <c r="AX95" s="85"/>
      <c r="AY95" s="85"/>
      <c r="AZ95" s="85"/>
      <c r="BA95" s="85"/>
      <c r="BB95" s="86"/>
      <c r="BC95" s="84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6"/>
      <c r="BO95" s="84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6"/>
      <c r="CA95" s="141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6"/>
    </row>
    <row r="96" spans="1:90" ht="15" customHeight="1" x14ac:dyDescent="0.3">
      <c r="A96" s="206"/>
      <c r="C96" s="60"/>
      <c r="D96" s="60"/>
      <c r="E96" s="60" t="s">
        <v>179</v>
      </c>
      <c r="F96" s="66">
        <v>70000</v>
      </c>
      <c r="G96" s="8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6"/>
      <c r="S96" s="84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6"/>
      <c r="AE96" s="84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6"/>
      <c r="AQ96" s="84"/>
      <c r="AR96" s="82"/>
      <c r="AS96" s="82"/>
      <c r="AT96" s="82"/>
      <c r="AU96" s="82"/>
      <c r="AV96" s="85"/>
      <c r="AW96" s="85"/>
      <c r="AX96" s="85"/>
      <c r="AY96" s="85"/>
      <c r="AZ96" s="85"/>
      <c r="BA96" s="85"/>
      <c r="BB96" s="86"/>
      <c r="BC96" s="84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6"/>
      <c r="BO96" s="84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6"/>
      <c r="CA96" s="141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6"/>
    </row>
    <row r="97" spans="1:90" ht="15" customHeight="1" x14ac:dyDescent="0.3">
      <c r="A97" s="206"/>
      <c r="C97" s="60"/>
      <c r="D97" s="60"/>
      <c r="E97" s="62" t="s">
        <v>170</v>
      </c>
      <c r="F97" s="66">
        <v>0</v>
      </c>
      <c r="G97" s="8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84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6"/>
      <c r="AE97" s="84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6"/>
      <c r="AQ97" s="84"/>
      <c r="AR97" s="85"/>
      <c r="AS97" s="85"/>
      <c r="AT97" s="85"/>
      <c r="AU97" s="82"/>
      <c r="AV97" s="82"/>
      <c r="AW97" s="82"/>
      <c r="AX97" s="82"/>
      <c r="AY97" s="82"/>
      <c r="AZ97" s="82"/>
      <c r="BA97" s="82"/>
      <c r="BB97" s="83"/>
      <c r="BC97" s="84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6"/>
      <c r="BO97" s="84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6"/>
      <c r="CA97" s="141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6"/>
    </row>
    <row r="98" spans="1:90" ht="15" customHeight="1" x14ac:dyDescent="0.3">
      <c r="A98" s="206"/>
      <c r="C98" s="60"/>
      <c r="D98" s="60"/>
      <c r="E98" s="62" t="s">
        <v>180</v>
      </c>
      <c r="F98" s="66">
        <v>0</v>
      </c>
      <c r="G98" s="8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6"/>
      <c r="S98" s="84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6"/>
      <c r="AE98" s="84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6"/>
      <c r="AQ98" s="84"/>
      <c r="AR98" s="85"/>
      <c r="AS98" s="85"/>
      <c r="AT98" s="85"/>
      <c r="AU98" s="85"/>
      <c r="AV98" s="85"/>
      <c r="AW98" s="85"/>
      <c r="AX98" s="85"/>
      <c r="AY98" s="85"/>
      <c r="AZ98" s="85"/>
      <c r="BA98" s="82"/>
      <c r="BB98" s="83"/>
      <c r="BC98" s="84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6"/>
      <c r="BO98" s="84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6"/>
      <c r="CA98" s="141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6"/>
    </row>
    <row r="99" spans="1:90" ht="15" customHeight="1" x14ac:dyDescent="0.3">
      <c r="A99" s="206"/>
      <c r="C99" s="49" t="s">
        <v>301</v>
      </c>
      <c r="D99" s="60" t="s">
        <v>113</v>
      </c>
      <c r="E99" s="60"/>
      <c r="F99" s="66"/>
      <c r="G99" s="8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6"/>
      <c r="S99" s="84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6"/>
      <c r="AE99" s="84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6"/>
      <c r="AQ99" s="84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84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6"/>
      <c r="BO99" s="84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6"/>
      <c r="CA99" s="141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6"/>
    </row>
    <row r="100" spans="1:90" ht="15" customHeight="1" x14ac:dyDescent="0.3">
      <c r="A100" s="206"/>
      <c r="C100" s="60" t="s">
        <v>302</v>
      </c>
      <c r="D100" s="60"/>
      <c r="E100" s="62" t="s">
        <v>308</v>
      </c>
      <c r="F100" s="66">
        <v>0</v>
      </c>
      <c r="G100" s="8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6"/>
      <c r="S100" s="84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6"/>
      <c r="AE100" s="84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6"/>
      <c r="AQ100" s="84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91"/>
      <c r="BC100" s="89"/>
      <c r="BD100" s="90"/>
      <c r="BE100" s="85"/>
      <c r="BF100" s="85"/>
      <c r="BG100" s="85"/>
      <c r="BH100" s="85"/>
      <c r="BI100" s="85"/>
      <c r="BJ100" s="85"/>
      <c r="BK100" s="85"/>
      <c r="BL100" s="85"/>
      <c r="BM100" s="85"/>
      <c r="BN100" s="86"/>
      <c r="BO100" s="84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6"/>
      <c r="CA100" s="141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6"/>
    </row>
    <row r="101" spans="1:90" ht="15" customHeight="1" x14ac:dyDescent="0.3">
      <c r="A101" s="206"/>
      <c r="C101" s="50" t="s">
        <v>304</v>
      </c>
      <c r="D101" s="60"/>
      <c r="E101" s="62" t="s">
        <v>309</v>
      </c>
      <c r="F101" s="66">
        <v>69430000</v>
      </c>
      <c r="G101" s="8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84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6"/>
      <c r="AE101" s="84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6"/>
      <c r="AQ101" s="84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84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86"/>
      <c r="BO101" s="84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6"/>
      <c r="CA101" s="141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6"/>
    </row>
    <row r="102" spans="1:90" ht="15" customHeight="1" x14ac:dyDescent="0.3">
      <c r="A102" s="206"/>
      <c r="C102" s="51" t="s">
        <v>306</v>
      </c>
      <c r="D102" s="60"/>
      <c r="E102" s="62" t="s">
        <v>187</v>
      </c>
      <c r="F102" s="66">
        <v>0</v>
      </c>
      <c r="G102" s="8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6"/>
      <c r="S102" s="84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6"/>
      <c r="AE102" s="84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6"/>
      <c r="AQ102" s="84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84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91"/>
      <c r="BO102" s="89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6"/>
      <c r="CA102" s="141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6"/>
    </row>
    <row r="103" spans="1:90" ht="15" customHeight="1" thickBot="1" x14ac:dyDescent="0.35">
      <c r="A103" s="207"/>
      <c r="B103" s="212"/>
      <c r="C103" s="58"/>
      <c r="D103" s="58"/>
      <c r="E103" s="41" t="s">
        <v>160</v>
      </c>
      <c r="F103" s="47">
        <f>SUM(F94:F102)</f>
        <v>70000000</v>
      </c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8"/>
      <c r="S103" s="96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8"/>
      <c r="AE103" s="96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8"/>
      <c r="AQ103" s="96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8"/>
      <c r="BC103" s="96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8"/>
      <c r="BO103" s="96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8"/>
      <c r="CA103" s="142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8"/>
    </row>
    <row r="104" spans="1:90" ht="15" customHeight="1" x14ac:dyDescent="0.3">
      <c r="A104" s="178" t="s">
        <v>466</v>
      </c>
      <c r="B104" s="209">
        <v>83</v>
      </c>
      <c r="C104" s="112" t="s">
        <v>311</v>
      </c>
      <c r="D104" s="56" t="s">
        <v>112</v>
      </c>
      <c r="E104" s="56"/>
      <c r="F104" s="65"/>
      <c r="G104" s="152">
        <v>1</v>
      </c>
      <c r="H104" s="131">
        <v>2</v>
      </c>
      <c r="I104" s="131">
        <v>3</v>
      </c>
      <c r="J104" s="131">
        <v>4</v>
      </c>
      <c r="K104" s="131">
        <v>5</v>
      </c>
      <c r="L104" s="131">
        <v>6</v>
      </c>
      <c r="M104" s="131">
        <v>7</v>
      </c>
      <c r="N104" s="131">
        <v>8</v>
      </c>
      <c r="O104" s="131">
        <v>9</v>
      </c>
      <c r="P104" s="131">
        <v>10</v>
      </c>
      <c r="Q104" s="131">
        <v>11</v>
      </c>
      <c r="R104" s="147">
        <v>12</v>
      </c>
      <c r="S104" s="152">
        <v>1</v>
      </c>
      <c r="T104" s="131">
        <v>2</v>
      </c>
      <c r="U104" s="131">
        <v>3</v>
      </c>
      <c r="V104" s="131">
        <v>4</v>
      </c>
      <c r="W104" s="131">
        <v>5</v>
      </c>
      <c r="X104" s="131">
        <v>6</v>
      </c>
      <c r="Y104" s="131">
        <v>7</v>
      </c>
      <c r="Z104" s="131">
        <v>8</v>
      </c>
      <c r="AA104" s="131">
        <v>9</v>
      </c>
      <c r="AB104" s="131">
        <v>10</v>
      </c>
      <c r="AC104" s="131">
        <v>11</v>
      </c>
      <c r="AD104" s="147">
        <v>12</v>
      </c>
      <c r="AE104" s="152">
        <v>1</v>
      </c>
      <c r="AF104" s="131">
        <v>2</v>
      </c>
      <c r="AG104" s="131">
        <v>3</v>
      </c>
      <c r="AH104" s="131">
        <v>4</v>
      </c>
      <c r="AI104" s="131">
        <v>5</v>
      </c>
      <c r="AJ104" s="131">
        <v>6</v>
      </c>
      <c r="AK104" s="131">
        <v>7</v>
      </c>
      <c r="AL104" s="131">
        <v>8</v>
      </c>
      <c r="AM104" s="131">
        <v>9</v>
      </c>
      <c r="AN104" s="131">
        <v>10</v>
      </c>
      <c r="AO104" s="131">
        <v>11</v>
      </c>
      <c r="AP104" s="147">
        <v>12</v>
      </c>
      <c r="AQ104" s="152">
        <v>1</v>
      </c>
      <c r="AR104" s="131">
        <v>2</v>
      </c>
      <c r="AS104" s="131">
        <v>3</v>
      </c>
      <c r="AT104" s="131">
        <v>4</v>
      </c>
      <c r="AU104" s="131">
        <v>5</v>
      </c>
      <c r="AV104" s="131">
        <v>6</v>
      </c>
      <c r="AW104" s="131">
        <v>7</v>
      </c>
      <c r="AX104" s="131">
        <v>8</v>
      </c>
      <c r="AY104" s="131">
        <v>9</v>
      </c>
      <c r="AZ104" s="131">
        <v>10</v>
      </c>
      <c r="BA104" s="131">
        <v>11</v>
      </c>
      <c r="BB104" s="147">
        <v>12</v>
      </c>
      <c r="BC104" s="152">
        <v>1</v>
      </c>
      <c r="BD104" s="131">
        <v>2</v>
      </c>
      <c r="BE104" s="131">
        <v>3</v>
      </c>
      <c r="BF104" s="131">
        <v>4</v>
      </c>
      <c r="BG104" s="131">
        <v>5</v>
      </c>
      <c r="BH104" s="131">
        <v>6</v>
      </c>
      <c r="BI104" s="131">
        <v>7</v>
      </c>
      <c r="BJ104" s="131">
        <v>8</v>
      </c>
      <c r="BK104" s="131">
        <v>9</v>
      </c>
      <c r="BL104" s="131">
        <v>10</v>
      </c>
      <c r="BM104" s="131">
        <v>11</v>
      </c>
      <c r="BN104" s="147">
        <v>12</v>
      </c>
      <c r="BO104" s="152">
        <v>1</v>
      </c>
      <c r="BP104" s="131">
        <v>2</v>
      </c>
      <c r="BQ104" s="131">
        <v>3</v>
      </c>
      <c r="BR104" s="131">
        <v>4</v>
      </c>
      <c r="BS104" s="131">
        <v>5</v>
      </c>
      <c r="BT104" s="131">
        <v>6</v>
      </c>
      <c r="BU104" s="131">
        <v>7</v>
      </c>
      <c r="BV104" s="131">
        <v>8</v>
      </c>
      <c r="BW104" s="131">
        <v>9</v>
      </c>
      <c r="BX104" s="131">
        <v>10</v>
      </c>
      <c r="BY104" s="131">
        <v>11</v>
      </c>
      <c r="BZ104" s="147">
        <v>12</v>
      </c>
      <c r="CA104" s="139">
        <v>1</v>
      </c>
      <c r="CB104" s="131">
        <v>2</v>
      </c>
      <c r="CC104" s="131">
        <v>3</v>
      </c>
      <c r="CD104" s="131">
        <v>4</v>
      </c>
      <c r="CE104" s="131">
        <v>5</v>
      </c>
      <c r="CF104" s="131">
        <v>6</v>
      </c>
      <c r="CG104" s="131">
        <v>7</v>
      </c>
      <c r="CH104" s="131">
        <v>8</v>
      </c>
      <c r="CI104" s="131">
        <v>9</v>
      </c>
      <c r="CJ104" s="131">
        <v>10</v>
      </c>
      <c r="CK104" s="131">
        <v>11</v>
      </c>
      <c r="CL104" s="131">
        <v>12</v>
      </c>
    </row>
    <row r="105" spans="1:90" ht="15" customHeight="1" x14ac:dyDescent="0.3">
      <c r="A105" s="206"/>
      <c r="C105" s="113"/>
      <c r="D105" s="60"/>
      <c r="E105" s="60" t="s">
        <v>312</v>
      </c>
      <c r="F105" s="66">
        <v>418660</v>
      </c>
      <c r="G105" s="8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8"/>
      <c r="S105" s="92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86"/>
      <c r="AE105" s="84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6"/>
      <c r="AQ105" s="84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84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6"/>
      <c r="BO105" s="84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6"/>
      <c r="CA105" s="141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6"/>
    </row>
    <row r="106" spans="1:90" ht="15" customHeight="1" x14ac:dyDescent="0.3">
      <c r="A106" s="206"/>
      <c r="C106" s="60"/>
      <c r="D106" s="60"/>
      <c r="E106" s="60" t="s">
        <v>313</v>
      </c>
      <c r="F106" s="66">
        <v>70000</v>
      </c>
      <c r="G106" s="8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3"/>
      <c r="S106" s="87"/>
      <c r="T106" s="82"/>
      <c r="U106" s="82"/>
      <c r="V106" s="82"/>
      <c r="W106" s="82"/>
      <c r="X106" s="82"/>
      <c r="Y106" s="93"/>
      <c r="Z106" s="93"/>
      <c r="AA106" s="93"/>
      <c r="AB106" s="93"/>
      <c r="AC106" s="93"/>
      <c r="AD106" s="86"/>
      <c r="AE106" s="84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6"/>
      <c r="AQ106" s="84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84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6"/>
      <c r="BO106" s="84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6"/>
      <c r="CA106" s="141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6"/>
    </row>
    <row r="107" spans="1:90" ht="15" customHeight="1" x14ac:dyDescent="0.3">
      <c r="A107" s="206"/>
      <c r="C107" s="60"/>
      <c r="D107" s="60"/>
      <c r="E107" s="62" t="s">
        <v>170</v>
      </c>
      <c r="F107" s="66">
        <v>0</v>
      </c>
      <c r="G107" s="84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6"/>
      <c r="S107" s="92"/>
      <c r="T107" s="93"/>
      <c r="U107" s="93"/>
      <c r="V107" s="93"/>
      <c r="W107" s="93"/>
      <c r="X107" s="93"/>
      <c r="Y107" s="82"/>
      <c r="Z107" s="82"/>
      <c r="AA107" s="82"/>
      <c r="AB107" s="82"/>
      <c r="AC107" s="82"/>
      <c r="AD107" s="83"/>
      <c r="AE107" s="84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6"/>
      <c r="AQ107" s="84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84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6"/>
      <c r="BO107" s="84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6"/>
      <c r="CA107" s="141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6"/>
    </row>
    <row r="108" spans="1:90" ht="15" customHeight="1" x14ac:dyDescent="0.3">
      <c r="A108" s="206"/>
      <c r="C108" s="49" t="s">
        <v>301</v>
      </c>
      <c r="D108" s="60"/>
      <c r="E108" s="62" t="s">
        <v>314</v>
      </c>
      <c r="F108" s="66">
        <v>0</v>
      </c>
      <c r="G108" s="8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8"/>
      <c r="S108" s="92"/>
      <c r="T108" s="93"/>
      <c r="U108" s="93"/>
      <c r="V108" s="93"/>
      <c r="W108" s="93"/>
      <c r="X108" s="93"/>
      <c r="Y108" s="93"/>
      <c r="Z108" s="93"/>
      <c r="AA108" s="93"/>
      <c r="AB108" s="93"/>
      <c r="AC108" s="82"/>
      <c r="AD108" s="83"/>
      <c r="AE108" s="87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6"/>
      <c r="AQ108" s="84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84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6"/>
      <c r="BO108" s="84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6"/>
      <c r="CA108" s="141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6"/>
    </row>
    <row r="109" spans="1:90" ht="15" customHeight="1" x14ac:dyDescent="0.3">
      <c r="A109" s="206"/>
      <c r="C109" s="60" t="s">
        <v>302</v>
      </c>
      <c r="D109" s="60" t="s">
        <v>113</v>
      </c>
      <c r="E109" s="60"/>
      <c r="F109" s="66"/>
      <c r="G109" s="8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8"/>
      <c r="S109" s="92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86"/>
      <c r="AE109" s="84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6"/>
      <c r="AQ109" s="84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84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6"/>
      <c r="BO109" s="84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6"/>
      <c r="CA109" s="141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6"/>
    </row>
    <row r="110" spans="1:90" ht="15" customHeight="1" x14ac:dyDescent="0.3">
      <c r="A110" s="206"/>
      <c r="C110" s="50" t="s">
        <v>304</v>
      </c>
      <c r="D110" s="60"/>
      <c r="E110" s="62" t="s">
        <v>303</v>
      </c>
      <c r="F110" s="66">
        <v>0</v>
      </c>
      <c r="G110" s="8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8"/>
      <c r="S110" s="92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88"/>
      <c r="AE110" s="89"/>
      <c r="AF110" s="90"/>
      <c r="AG110" s="90"/>
      <c r="AH110" s="90"/>
      <c r="AI110" s="85"/>
      <c r="AJ110" s="85"/>
      <c r="AK110" s="85"/>
      <c r="AL110" s="85"/>
      <c r="AM110" s="85"/>
      <c r="AN110" s="85"/>
      <c r="AO110" s="85"/>
      <c r="AP110" s="86"/>
      <c r="AQ110" s="84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84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6"/>
      <c r="BO110" s="84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6"/>
      <c r="CA110" s="141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6"/>
    </row>
    <row r="111" spans="1:90" ht="15" customHeight="1" x14ac:dyDescent="0.3">
      <c r="A111" s="206"/>
      <c r="C111" s="51" t="s">
        <v>306</v>
      </c>
      <c r="D111" s="60"/>
      <c r="E111" s="62" t="s">
        <v>305</v>
      </c>
      <c r="F111" s="66">
        <v>7511340</v>
      </c>
      <c r="G111" s="8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8"/>
      <c r="S111" s="92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88"/>
      <c r="AE111" s="92"/>
      <c r="AF111" s="93"/>
      <c r="AG111" s="93"/>
      <c r="AH111" s="90"/>
      <c r="AI111" s="90"/>
      <c r="AJ111" s="90"/>
      <c r="AK111" s="90"/>
      <c r="AL111" s="90"/>
      <c r="AM111" s="90"/>
      <c r="AN111" s="90"/>
      <c r="AO111" s="90"/>
      <c r="AP111" s="88"/>
      <c r="AQ111" s="84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84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6"/>
      <c r="BO111" s="84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6"/>
      <c r="CA111" s="141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6"/>
    </row>
    <row r="112" spans="1:90" ht="15" customHeight="1" x14ac:dyDescent="0.3">
      <c r="A112" s="206"/>
      <c r="C112" s="50"/>
      <c r="D112" s="60"/>
      <c r="E112" s="62" t="s">
        <v>187</v>
      </c>
      <c r="F112" s="66">
        <v>0</v>
      </c>
      <c r="G112" s="8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8"/>
      <c r="S112" s="92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88"/>
      <c r="AE112" s="92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1"/>
      <c r="AQ112" s="89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84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6"/>
      <c r="BO112" s="84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6"/>
      <c r="CA112" s="141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6"/>
    </row>
    <row r="113" spans="1:90" ht="15" customHeight="1" thickBot="1" x14ac:dyDescent="0.35">
      <c r="A113" s="207"/>
      <c r="B113" s="212"/>
      <c r="C113" s="58"/>
      <c r="D113" s="58"/>
      <c r="E113" s="41" t="s">
        <v>160</v>
      </c>
      <c r="F113" s="47">
        <f>SUM(F105:F112)</f>
        <v>8000000</v>
      </c>
      <c r="G113" s="96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8"/>
      <c r="S113" s="96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8"/>
      <c r="AE113" s="96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8"/>
      <c r="AQ113" s="96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8"/>
      <c r="BC113" s="96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8"/>
      <c r="BO113" s="96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8"/>
      <c r="CA113" s="142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8"/>
    </row>
    <row r="114" spans="1:90" ht="15" customHeight="1" x14ac:dyDescent="0.3">
      <c r="A114" s="178" t="s">
        <v>467</v>
      </c>
      <c r="B114" s="209">
        <v>393</v>
      </c>
      <c r="C114" s="112" t="s">
        <v>315</v>
      </c>
      <c r="D114" s="56" t="s">
        <v>112</v>
      </c>
      <c r="E114" s="56"/>
      <c r="F114" s="65"/>
      <c r="G114" s="152">
        <v>1</v>
      </c>
      <c r="H114" s="131">
        <v>2</v>
      </c>
      <c r="I114" s="131">
        <v>3</v>
      </c>
      <c r="J114" s="131">
        <v>4</v>
      </c>
      <c r="K114" s="131">
        <v>5</v>
      </c>
      <c r="L114" s="131">
        <v>6</v>
      </c>
      <c r="M114" s="131">
        <v>7</v>
      </c>
      <c r="N114" s="131">
        <v>8</v>
      </c>
      <c r="O114" s="131">
        <v>9</v>
      </c>
      <c r="P114" s="131">
        <v>10</v>
      </c>
      <c r="Q114" s="131">
        <v>11</v>
      </c>
      <c r="R114" s="147">
        <v>12</v>
      </c>
      <c r="S114" s="152">
        <v>1</v>
      </c>
      <c r="T114" s="131">
        <v>2</v>
      </c>
      <c r="U114" s="131">
        <v>3</v>
      </c>
      <c r="V114" s="131">
        <v>4</v>
      </c>
      <c r="W114" s="131">
        <v>5</v>
      </c>
      <c r="X114" s="131">
        <v>6</v>
      </c>
      <c r="Y114" s="131">
        <v>7</v>
      </c>
      <c r="Z114" s="131">
        <v>8</v>
      </c>
      <c r="AA114" s="131">
        <v>9</v>
      </c>
      <c r="AB114" s="131">
        <v>10</v>
      </c>
      <c r="AC114" s="131">
        <v>11</v>
      </c>
      <c r="AD114" s="147">
        <v>12</v>
      </c>
      <c r="AE114" s="152">
        <v>1</v>
      </c>
      <c r="AF114" s="131">
        <v>2</v>
      </c>
      <c r="AG114" s="131">
        <v>3</v>
      </c>
      <c r="AH114" s="131">
        <v>4</v>
      </c>
      <c r="AI114" s="131">
        <v>5</v>
      </c>
      <c r="AJ114" s="131">
        <v>6</v>
      </c>
      <c r="AK114" s="131">
        <v>7</v>
      </c>
      <c r="AL114" s="131">
        <v>8</v>
      </c>
      <c r="AM114" s="131">
        <v>9</v>
      </c>
      <c r="AN114" s="131">
        <v>10</v>
      </c>
      <c r="AO114" s="131">
        <v>11</v>
      </c>
      <c r="AP114" s="147">
        <v>12</v>
      </c>
      <c r="AQ114" s="152">
        <v>1</v>
      </c>
      <c r="AR114" s="131">
        <v>2</v>
      </c>
      <c r="AS114" s="131">
        <v>3</v>
      </c>
      <c r="AT114" s="131">
        <v>4</v>
      </c>
      <c r="AU114" s="131">
        <v>5</v>
      </c>
      <c r="AV114" s="131">
        <v>6</v>
      </c>
      <c r="AW114" s="131">
        <v>7</v>
      </c>
      <c r="AX114" s="131">
        <v>8</v>
      </c>
      <c r="AY114" s="131">
        <v>9</v>
      </c>
      <c r="AZ114" s="131">
        <v>10</v>
      </c>
      <c r="BA114" s="131">
        <v>11</v>
      </c>
      <c r="BB114" s="147">
        <v>12</v>
      </c>
      <c r="BC114" s="152">
        <v>1</v>
      </c>
      <c r="BD114" s="131">
        <v>2</v>
      </c>
      <c r="BE114" s="131">
        <v>3</v>
      </c>
      <c r="BF114" s="131">
        <v>4</v>
      </c>
      <c r="BG114" s="131">
        <v>5</v>
      </c>
      <c r="BH114" s="131">
        <v>6</v>
      </c>
      <c r="BI114" s="131">
        <v>7</v>
      </c>
      <c r="BJ114" s="131">
        <v>8</v>
      </c>
      <c r="BK114" s="131">
        <v>9</v>
      </c>
      <c r="BL114" s="131">
        <v>10</v>
      </c>
      <c r="BM114" s="131">
        <v>11</v>
      </c>
      <c r="BN114" s="147">
        <v>12</v>
      </c>
      <c r="BO114" s="152">
        <v>1</v>
      </c>
      <c r="BP114" s="131">
        <v>2</v>
      </c>
      <c r="BQ114" s="131">
        <v>3</v>
      </c>
      <c r="BR114" s="131">
        <v>4</v>
      </c>
      <c r="BS114" s="131">
        <v>5</v>
      </c>
      <c r="BT114" s="131">
        <v>6</v>
      </c>
      <c r="BU114" s="131">
        <v>7</v>
      </c>
      <c r="BV114" s="131">
        <v>8</v>
      </c>
      <c r="BW114" s="131">
        <v>9</v>
      </c>
      <c r="BX114" s="131">
        <v>10</v>
      </c>
      <c r="BY114" s="131">
        <v>11</v>
      </c>
      <c r="BZ114" s="147">
        <v>12</v>
      </c>
      <c r="CA114" s="139">
        <v>1</v>
      </c>
      <c r="CB114" s="131">
        <v>2</v>
      </c>
      <c r="CC114" s="131">
        <v>3</v>
      </c>
      <c r="CD114" s="131">
        <v>4</v>
      </c>
      <c r="CE114" s="131">
        <v>5</v>
      </c>
      <c r="CF114" s="131">
        <v>6</v>
      </c>
      <c r="CG114" s="131">
        <v>7</v>
      </c>
      <c r="CH114" s="131">
        <v>8</v>
      </c>
      <c r="CI114" s="131">
        <v>9</v>
      </c>
      <c r="CJ114" s="131">
        <v>10</v>
      </c>
      <c r="CK114" s="131">
        <v>11</v>
      </c>
      <c r="CL114" s="131">
        <v>12</v>
      </c>
    </row>
    <row r="115" spans="1:90" ht="15" customHeight="1" x14ac:dyDescent="0.3">
      <c r="A115" s="206"/>
      <c r="C115" s="113"/>
      <c r="D115" s="60"/>
      <c r="E115" s="60" t="s">
        <v>169</v>
      </c>
      <c r="F115" s="66">
        <v>56870</v>
      </c>
      <c r="G115" s="84"/>
      <c r="H115" s="85"/>
      <c r="I115" s="85"/>
      <c r="J115" s="82"/>
      <c r="K115" s="82"/>
      <c r="L115" s="82"/>
      <c r="M115" s="82"/>
      <c r="N115" s="82"/>
      <c r="O115" s="82"/>
      <c r="P115" s="85"/>
      <c r="Q115" s="85"/>
      <c r="R115" s="88"/>
      <c r="S115" s="92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86"/>
      <c r="AE115" s="84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6"/>
      <c r="AQ115" s="84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84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6"/>
      <c r="BO115" s="84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6"/>
      <c r="CA115" s="141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6"/>
    </row>
    <row r="116" spans="1:90" ht="15" customHeight="1" x14ac:dyDescent="0.3">
      <c r="A116" s="206"/>
      <c r="C116" s="60"/>
      <c r="D116" s="60"/>
      <c r="E116" s="60" t="s">
        <v>313</v>
      </c>
      <c r="F116" s="66">
        <v>70000</v>
      </c>
      <c r="G116" s="84"/>
      <c r="H116" s="85"/>
      <c r="I116" s="85"/>
      <c r="J116" s="85"/>
      <c r="K116" s="85"/>
      <c r="L116" s="85"/>
      <c r="M116" s="85"/>
      <c r="N116" s="85"/>
      <c r="O116" s="85"/>
      <c r="P116" s="82"/>
      <c r="Q116" s="82"/>
      <c r="R116" s="83"/>
      <c r="S116" s="87"/>
      <c r="T116" s="82"/>
      <c r="U116" s="82"/>
      <c r="V116" s="82"/>
      <c r="W116" s="82"/>
      <c r="X116" s="82"/>
      <c r="Y116" s="93"/>
      <c r="Z116" s="93"/>
      <c r="AA116" s="93"/>
      <c r="AB116" s="93"/>
      <c r="AC116" s="93"/>
      <c r="AD116" s="86"/>
      <c r="AE116" s="84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6"/>
      <c r="AQ116" s="84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84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6"/>
      <c r="BO116" s="84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6"/>
      <c r="CA116" s="141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6"/>
    </row>
    <row r="117" spans="1:90" ht="15" customHeight="1" x14ac:dyDescent="0.3">
      <c r="A117" s="206"/>
      <c r="C117" s="60"/>
      <c r="D117" s="60"/>
      <c r="E117" s="62" t="s">
        <v>170</v>
      </c>
      <c r="F117" s="66">
        <v>0</v>
      </c>
      <c r="G117" s="8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8"/>
      <c r="S117" s="92"/>
      <c r="T117" s="85"/>
      <c r="U117" s="85"/>
      <c r="V117" s="85"/>
      <c r="W117" s="85"/>
      <c r="X117" s="85"/>
      <c r="Y117" s="82"/>
      <c r="Z117" s="82"/>
      <c r="AA117" s="82"/>
      <c r="AB117" s="82"/>
      <c r="AC117" s="82"/>
      <c r="AD117" s="83"/>
      <c r="AE117" s="87"/>
      <c r="AF117" s="82"/>
      <c r="AG117" s="85"/>
      <c r="AH117" s="85"/>
      <c r="AI117" s="85"/>
      <c r="AJ117" s="85"/>
      <c r="AK117" s="85"/>
      <c r="AL117" s="85"/>
      <c r="AM117" s="85"/>
      <c r="AN117" s="85"/>
      <c r="AO117" s="85"/>
      <c r="AP117" s="86"/>
      <c r="AQ117" s="84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84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6"/>
      <c r="BO117" s="84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6"/>
      <c r="CA117" s="141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6"/>
    </row>
    <row r="118" spans="1:90" ht="15" customHeight="1" x14ac:dyDescent="0.3">
      <c r="A118" s="206"/>
      <c r="C118" s="60"/>
      <c r="D118" s="60"/>
      <c r="E118" s="62" t="s">
        <v>314</v>
      </c>
      <c r="F118" s="66">
        <v>0</v>
      </c>
      <c r="G118" s="8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8"/>
      <c r="S118" s="92"/>
      <c r="T118" s="85"/>
      <c r="U118" s="85"/>
      <c r="V118" s="85"/>
      <c r="W118" s="85"/>
      <c r="X118" s="85"/>
      <c r="Y118" s="93"/>
      <c r="Z118" s="93"/>
      <c r="AA118" s="93"/>
      <c r="AB118" s="93"/>
      <c r="AC118" s="93"/>
      <c r="AD118" s="83"/>
      <c r="AE118" s="87"/>
      <c r="AF118" s="82"/>
      <c r="AG118" s="82"/>
      <c r="AH118" s="85"/>
      <c r="AI118" s="85"/>
      <c r="AJ118" s="85"/>
      <c r="AK118" s="85"/>
      <c r="AL118" s="85"/>
      <c r="AM118" s="85"/>
      <c r="AN118" s="85"/>
      <c r="AO118" s="85"/>
      <c r="AP118" s="86"/>
      <c r="AQ118" s="84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84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6"/>
      <c r="BO118" s="84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6"/>
      <c r="CA118" s="141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6"/>
    </row>
    <row r="119" spans="1:90" ht="15" customHeight="1" x14ac:dyDescent="0.3">
      <c r="A119" s="206"/>
      <c r="C119" s="49" t="s">
        <v>301</v>
      </c>
      <c r="D119" s="60" t="s">
        <v>113</v>
      </c>
      <c r="E119" s="60"/>
      <c r="F119" s="66"/>
      <c r="G119" s="8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8"/>
      <c r="S119" s="92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88"/>
      <c r="AE119" s="92"/>
      <c r="AF119" s="93"/>
      <c r="AG119" s="93"/>
      <c r="AH119" s="93"/>
      <c r="AI119" s="93"/>
      <c r="AJ119" s="93"/>
      <c r="AK119" s="93"/>
      <c r="AL119" s="93"/>
      <c r="AM119" s="93"/>
      <c r="AN119" s="85"/>
      <c r="AO119" s="85"/>
      <c r="AP119" s="88"/>
      <c r="AQ119" s="84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84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6"/>
      <c r="BO119" s="84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6"/>
      <c r="CA119" s="141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6"/>
    </row>
    <row r="120" spans="1:90" ht="15" customHeight="1" x14ac:dyDescent="0.3">
      <c r="A120" s="206"/>
      <c r="C120" s="60" t="s">
        <v>302</v>
      </c>
      <c r="D120" s="60"/>
      <c r="E120" s="62" t="s">
        <v>303</v>
      </c>
      <c r="F120" s="66">
        <v>0</v>
      </c>
      <c r="G120" s="8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8"/>
      <c r="S120" s="92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88"/>
      <c r="AE120" s="92"/>
      <c r="AF120" s="93"/>
      <c r="AG120" s="90"/>
      <c r="AH120" s="90"/>
      <c r="AI120" s="90"/>
      <c r="AJ120" s="90"/>
      <c r="AK120" s="93"/>
      <c r="AL120" s="93"/>
      <c r="AM120" s="93"/>
      <c r="AN120" s="85"/>
      <c r="AO120" s="85"/>
      <c r="AP120" s="88"/>
      <c r="AQ120" s="84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84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6"/>
      <c r="BO120" s="84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6"/>
      <c r="CA120" s="141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6"/>
    </row>
    <row r="121" spans="1:90" ht="15" customHeight="1" x14ac:dyDescent="0.3">
      <c r="A121" s="206"/>
      <c r="C121" s="50" t="s">
        <v>304</v>
      </c>
      <c r="D121" s="60"/>
      <c r="E121" s="62" t="s">
        <v>305</v>
      </c>
      <c r="F121" s="66">
        <v>1973130</v>
      </c>
      <c r="G121" s="8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8"/>
      <c r="S121" s="92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88"/>
      <c r="AE121" s="92"/>
      <c r="AF121" s="93"/>
      <c r="AG121" s="93"/>
      <c r="AH121" s="93"/>
      <c r="AI121" s="93"/>
      <c r="AJ121" s="90"/>
      <c r="AK121" s="90"/>
      <c r="AL121" s="90"/>
      <c r="AM121" s="90"/>
      <c r="AN121" s="90"/>
      <c r="AO121" s="85"/>
      <c r="AP121" s="88"/>
      <c r="AQ121" s="84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4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6"/>
      <c r="BO121" s="84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6"/>
      <c r="CA121" s="141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6"/>
    </row>
    <row r="122" spans="1:90" ht="15" customHeight="1" x14ac:dyDescent="0.3">
      <c r="A122" s="206"/>
      <c r="C122" s="51" t="s">
        <v>306</v>
      </c>
      <c r="D122" s="60"/>
      <c r="E122" s="62" t="s">
        <v>187</v>
      </c>
      <c r="F122" s="66">
        <v>0</v>
      </c>
      <c r="G122" s="8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8"/>
      <c r="S122" s="92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88"/>
      <c r="AE122" s="92"/>
      <c r="AF122" s="93"/>
      <c r="AG122" s="93"/>
      <c r="AH122" s="93"/>
      <c r="AI122" s="93"/>
      <c r="AJ122" s="93"/>
      <c r="AK122" s="93"/>
      <c r="AL122" s="93"/>
      <c r="AM122" s="93"/>
      <c r="AN122" s="93"/>
      <c r="AO122" s="90"/>
      <c r="AP122" s="91"/>
      <c r="AQ122" s="84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84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6"/>
      <c r="BO122" s="84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6"/>
      <c r="CA122" s="141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6"/>
    </row>
    <row r="123" spans="1:90" ht="15" customHeight="1" thickBot="1" x14ac:dyDescent="0.35">
      <c r="A123" s="207"/>
      <c r="B123" s="212"/>
      <c r="C123" s="58"/>
      <c r="D123" s="58"/>
      <c r="E123" s="41" t="s">
        <v>160</v>
      </c>
      <c r="F123" s="47">
        <f>SUM(F115:F122)</f>
        <v>2100000</v>
      </c>
      <c r="G123" s="96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8"/>
      <c r="S123" s="96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8"/>
      <c r="AE123" s="96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8"/>
      <c r="AQ123" s="96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8"/>
      <c r="BC123" s="96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8"/>
      <c r="BO123" s="96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8"/>
      <c r="CA123" s="142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8"/>
    </row>
    <row r="124" spans="1:90" ht="15" customHeight="1" x14ac:dyDescent="0.3">
      <c r="A124" s="178" t="s">
        <v>467</v>
      </c>
      <c r="B124" s="209">
        <v>402</v>
      </c>
      <c r="C124" s="112" t="s">
        <v>316</v>
      </c>
      <c r="D124" s="56" t="s">
        <v>112</v>
      </c>
      <c r="E124" s="56"/>
      <c r="F124" s="65"/>
      <c r="G124" s="152">
        <v>1</v>
      </c>
      <c r="H124" s="131">
        <v>2</v>
      </c>
      <c r="I124" s="131">
        <v>3</v>
      </c>
      <c r="J124" s="131">
        <v>4</v>
      </c>
      <c r="K124" s="131">
        <v>5</v>
      </c>
      <c r="L124" s="131">
        <v>6</v>
      </c>
      <c r="M124" s="131">
        <v>7</v>
      </c>
      <c r="N124" s="131">
        <v>8</v>
      </c>
      <c r="O124" s="131">
        <v>9</v>
      </c>
      <c r="P124" s="131">
        <v>10</v>
      </c>
      <c r="Q124" s="131">
        <v>11</v>
      </c>
      <c r="R124" s="147">
        <v>12</v>
      </c>
      <c r="S124" s="152">
        <v>1</v>
      </c>
      <c r="T124" s="131">
        <v>2</v>
      </c>
      <c r="U124" s="131">
        <v>3</v>
      </c>
      <c r="V124" s="131">
        <v>4</v>
      </c>
      <c r="W124" s="131">
        <v>5</v>
      </c>
      <c r="X124" s="131">
        <v>6</v>
      </c>
      <c r="Y124" s="131">
        <v>7</v>
      </c>
      <c r="Z124" s="131">
        <v>8</v>
      </c>
      <c r="AA124" s="131">
        <v>9</v>
      </c>
      <c r="AB124" s="131">
        <v>10</v>
      </c>
      <c r="AC124" s="131">
        <v>11</v>
      </c>
      <c r="AD124" s="147">
        <v>12</v>
      </c>
      <c r="AE124" s="152">
        <v>1</v>
      </c>
      <c r="AF124" s="131">
        <v>2</v>
      </c>
      <c r="AG124" s="131">
        <v>3</v>
      </c>
      <c r="AH124" s="131">
        <v>4</v>
      </c>
      <c r="AI124" s="131">
        <v>5</v>
      </c>
      <c r="AJ124" s="131">
        <v>6</v>
      </c>
      <c r="AK124" s="131">
        <v>7</v>
      </c>
      <c r="AL124" s="131">
        <v>8</v>
      </c>
      <c r="AM124" s="131">
        <v>9</v>
      </c>
      <c r="AN124" s="131">
        <v>10</v>
      </c>
      <c r="AO124" s="131">
        <v>11</v>
      </c>
      <c r="AP124" s="147">
        <v>12</v>
      </c>
      <c r="AQ124" s="152">
        <v>1</v>
      </c>
      <c r="AR124" s="131">
        <v>2</v>
      </c>
      <c r="AS124" s="131">
        <v>3</v>
      </c>
      <c r="AT124" s="131">
        <v>4</v>
      </c>
      <c r="AU124" s="131">
        <v>5</v>
      </c>
      <c r="AV124" s="131">
        <v>6</v>
      </c>
      <c r="AW124" s="131">
        <v>7</v>
      </c>
      <c r="AX124" s="131">
        <v>8</v>
      </c>
      <c r="AY124" s="131">
        <v>9</v>
      </c>
      <c r="AZ124" s="131">
        <v>10</v>
      </c>
      <c r="BA124" s="131">
        <v>11</v>
      </c>
      <c r="BB124" s="147">
        <v>12</v>
      </c>
      <c r="BC124" s="152">
        <v>1</v>
      </c>
      <c r="BD124" s="131">
        <v>2</v>
      </c>
      <c r="BE124" s="131">
        <v>3</v>
      </c>
      <c r="BF124" s="131">
        <v>4</v>
      </c>
      <c r="BG124" s="131">
        <v>5</v>
      </c>
      <c r="BH124" s="131">
        <v>6</v>
      </c>
      <c r="BI124" s="131">
        <v>7</v>
      </c>
      <c r="BJ124" s="131">
        <v>8</v>
      </c>
      <c r="BK124" s="131">
        <v>9</v>
      </c>
      <c r="BL124" s="131">
        <v>10</v>
      </c>
      <c r="BM124" s="131">
        <v>11</v>
      </c>
      <c r="BN124" s="147">
        <v>12</v>
      </c>
      <c r="BO124" s="152">
        <v>1</v>
      </c>
      <c r="BP124" s="131">
        <v>2</v>
      </c>
      <c r="BQ124" s="131">
        <v>3</v>
      </c>
      <c r="BR124" s="131">
        <v>4</v>
      </c>
      <c r="BS124" s="131">
        <v>5</v>
      </c>
      <c r="BT124" s="131">
        <v>6</v>
      </c>
      <c r="BU124" s="131">
        <v>7</v>
      </c>
      <c r="BV124" s="131">
        <v>8</v>
      </c>
      <c r="BW124" s="131">
        <v>9</v>
      </c>
      <c r="BX124" s="131">
        <v>10</v>
      </c>
      <c r="BY124" s="131">
        <v>11</v>
      </c>
      <c r="BZ124" s="147">
        <v>12</v>
      </c>
      <c r="CA124" s="139">
        <v>1</v>
      </c>
      <c r="CB124" s="131">
        <v>2</v>
      </c>
      <c r="CC124" s="131">
        <v>3</v>
      </c>
      <c r="CD124" s="131">
        <v>4</v>
      </c>
      <c r="CE124" s="131">
        <v>5</v>
      </c>
      <c r="CF124" s="131">
        <v>6</v>
      </c>
      <c r="CG124" s="131">
        <v>7</v>
      </c>
      <c r="CH124" s="131">
        <v>8</v>
      </c>
      <c r="CI124" s="131">
        <v>9</v>
      </c>
      <c r="CJ124" s="131">
        <v>10</v>
      </c>
      <c r="CK124" s="131">
        <v>11</v>
      </c>
      <c r="CL124" s="131">
        <v>12</v>
      </c>
    </row>
    <row r="125" spans="1:90" ht="15" customHeight="1" x14ac:dyDescent="0.3">
      <c r="A125" s="206"/>
      <c r="C125" s="113"/>
      <c r="D125" s="60"/>
      <c r="E125" s="60" t="s">
        <v>169</v>
      </c>
      <c r="F125" s="66">
        <v>52030</v>
      </c>
      <c r="G125" s="84"/>
      <c r="H125" s="85"/>
      <c r="I125" s="85"/>
      <c r="J125" s="82"/>
      <c r="K125" s="82"/>
      <c r="L125" s="82"/>
      <c r="M125" s="82"/>
      <c r="N125" s="82"/>
      <c r="O125" s="82"/>
      <c r="P125" s="85"/>
      <c r="Q125" s="85"/>
      <c r="R125" s="88"/>
      <c r="S125" s="92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86"/>
      <c r="AE125" s="84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6"/>
      <c r="AQ125" s="84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84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6"/>
      <c r="BO125" s="84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6"/>
      <c r="CA125" s="141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6"/>
    </row>
    <row r="126" spans="1:90" ht="15" customHeight="1" x14ac:dyDescent="0.3">
      <c r="A126" s="206"/>
      <c r="C126" s="60"/>
      <c r="D126" s="60"/>
      <c r="E126" s="60" t="s">
        <v>313</v>
      </c>
      <c r="F126" s="66">
        <v>70000</v>
      </c>
      <c r="G126" s="84"/>
      <c r="H126" s="85"/>
      <c r="I126" s="85"/>
      <c r="J126" s="85"/>
      <c r="K126" s="85"/>
      <c r="L126" s="85"/>
      <c r="M126" s="85"/>
      <c r="N126" s="85"/>
      <c r="O126" s="85"/>
      <c r="P126" s="82"/>
      <c r="Q126" s="82"/>
      <c r="R126" s="83"/>
      <c r="S126" s="87"/>
      <c r="T126" s="82"/>
      <c r="U126" s="82"/>
      <c r="V126" s="82"/>
      <c r="W126" s="82"/>
      <c r="X126" s="82"/>
      <c r="Y126" s="93"/>
      <c r="Z126" s="93"/>
      <c r="AA126" s="93"/>
      <c r="AB126" s="93"/>
      <c r="AC126" s="93"/>
      <c r="AD126" s="86"/>
      <c r="AE126" s="84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6"/>
      <c r="AQ126" s="84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4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6"/>
      <c r="BO126" s="84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6"/>
      <c r="CA126" s="141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6"/>
    </row>
    <row r="127" spans="1:90" ht="15" customHeight="1" x14ac:dyDescent="0.3">
      <c r="A127" s="206"/>
      <c r="C127" s="60"/>
      <c r="D127" s="60"/>
      <c r="E127" s="62" t="s">
        <v>170</v>
      </c>
      <c r="F127" s="66">
        <v>0</v>
      </c>
      <c r="G127" s="8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8"/>
      <c r="S127" s="92"/>
      <c r="T127" s="85"/>
      <c r="U127" s="85"/>
      <c r="V127" s="85"/>
      <c r="W127" s="85"/>
      <c r="X127" s="85"/>
      <c r="Y127" s="82"/>
      <c r="Z127" s="82"/>
      <c r="AA127" s="82"/>
      <c r="AB127" s="82"/>
      <c r="AC127" s="82"/>
      <c r="AD127" s="83"/>
      <c r="AE127" s="87"/>
      <c r="AF127" s="82"/>
      <c r="AG127" s="85"/>
      <c r="AH127" s="85"/>
      <c r="AI127" s="85"/>
      <c r="AJ127" s="85"/>
      <c r="AK127" s="85"/>
      <c r="AL127" s="85"/>
      <c r="AM127" s="85"/>
      <c r="AN127" s="85"/>
      <c r="AO127" s="85"/>
      <c r="AP127" s="86"/>
      <c r="AQ127" s="84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4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6"/>
      <c r="BO127" s="84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6"/>
      <c r="CA127" s="141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6"/>
    </row>
    <row r="128" spans="1:90" ht="15" customHeight="1" x14ac:dyDescent="0.3">
      <c r="A128" s="206"/>
      <c r="C128" s="60"/>
      <c r="D128" s="60"/>
      <c r="E128" s="62" t="s">
        <v>314</v>
      </c>
      <c r="F128" s="66">
        <v>0</v>
      </c>
      <c r="G128" s="8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8"/>
      <c r="S128" s="92"/>
      <c r="T128" s="85"/>
      <c r="U128" s="85"/>
      <c r="V128" s="85"/>
      <c r="W128" s="85"/>
      <c r="X128" s="85"/>
      <c r="Y128" s="93"/>
      <c r="Z128" s="93"/>
      <c r="AA128" s="93"/>
      <c r="AB128" s="93"/>
      <c r="AC128" s="93"/>
      <c r="AD128" s="83"/>
      <c r="AE128" s="87"/>
      <c r="AF128" s="82"/>
      <c r="AG128" s="82"/>
      <c r="AH128" s="85"/>
      <c r="AI128" s="85"/>
      <c r="AJ128" s="85"/>
      <c r="AK128" s="85"/>
      <c r="AL128" s="85"/>
      <c r="AM128" s="85"/>
      <c r="AN128" s="85"/>
      <c r="AO128" s="85"/>
      <c r="AP128" s="86"/>
      <c r="AQ128" s="84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84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6"/>
      <c r="BO128" s="84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6"/>
      <c r="CA128" s="141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6"/>
    </row>
    <row r="129" spans="1:90" ht="15" customHeight="1" x14ac:dyDescent="0.3">
      <c r="A129" s="206"/>
      <c r="C129" s="49" t="s">
        <v>301</v>
      </c>
      <c r="D129" s="60" t="s">
        <v>113</v>
      </c>
      <c r="E129" s="60"/>
      <c r="F129" s="66"/>
      <c r="G129" s="8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8"/>
      <c r="S129" s="92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88"/>
      <c r="AE129" s="92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88"/>
      <c r="AQ129" s="84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84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6"/>
      <c r="BO129" s="84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6"/>
      <c r="CA129" s="141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6"/>
    </row>
    <row r="130" spans="1:90" ht="15" customHeight="1" x14ac:dyDescent="0.3">
      <c r="A130" s="206"/>
      <c r="C130" s="60" t="s">
        <v>302</v>
      </c>
      <c r="D130" s="60"/>
      <c r="E130" s="62" t="s">
        <v>303</v>
      </c>
      <c r="F130" s="66">
        <v>0</v>
      </c>
      <c r="G130" s="8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8"/>
      <c r="S130" s="92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88"/>
      <c r="AE130" s="92"/>
      <c r="AF130" s="93"/>
      <c r="AG130" s="90"/>
      <c r="AH130" s="90"/>
      <c r="AI130" s="90"/>
      <c r="AJ130" s="90"/>
      <c r="AK130" s="93"/>
      <c r="AL130" s="93"/>
      <c r="AM130" s="93"/>
      <c r="AN130" s="93"/>
      <c r="AO130" s="93"/>
      <c r="AP130" s="88"/>
      <c r="AQ130" s="84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84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6"/>
      <c r="BO130" s="84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6"/>
      <c r="CA130" s="141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6"/>
    </row>
    <row r="131" spans="1:90" ht="15" customHeight="1" x14ac:dyDescent="0.3">
      <c r="A131" s="206"/>
      <c r="C131" s="50" t="s">
        <v>304</v>
      </c>
      <c r="D131" s="60"/>
      <c r="E131" s="62" t="s">
        <v>305</v>
      </c>
      <c r="F131" s="66">
        <v>2377970</v>
      </c>
      <c r="G131" s="84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8"/>
      <c r="S131" s="92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88"/>
      <c r="AE131" s="92"/>
      <c r="AF131" s="93"/>
      <c r="AG131" s="93"/>
      <c r="AH131" s="93"/>
      <c r="AI131" s="93"/>
      <c r="AJ131" s="90"/>
      <c r="AK131" s="90"/>
      <c r="AL131" s="90"/>
      <c r="AM131" s="90"/>
      <c r="AN131" s="90"/>
      <c r="AO131" s="93"/>
      <c r="AP131" s="88"/>
      <c r="AQ131" s="84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84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6"/>
      <c r="BO131" s="84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6"/>
      <c r="CA131" s="141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6"/>
    </row>
    <row r="132" spans="1:90" ht="15" customHeight="1" x14ac:dyDescent="0.3">
      <c r="A132" s="206"/>
      <c r="C132" s="51" t="s">
        <v>306</v>
      </c>
      <c r="D132" s="60"/>
      <c r="E132" s="62" t="s">
        <v>187</v>
      </c>
      <c r="F132" s="66">
        <v>0</v>
      </c>
      <c r="G132" s="8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8"/>
      <c r="S132" s="92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88"/>
      <c r="AE132" s="92"/>
      <c r="AF132" s="93"/>
      <c r="AG132" s="93"/>
      <c r="AH132" s="93"/>
      <c r="AI132" s="93"/>
      <c r="AJ132" s="93"/>
      <c r="AK132" s="93"/>
      <c r="AL132" s="93"/>
      <c r="AM132" s="93"/>
      <c r="AN132" s="93"/>
      <c r="AO132" s="90"/>
      <c r="AP132" s="91"/>
      <c r="AQ132" s="84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84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6"/>
      <c r="BO132" s="84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6"/>
      <c r="CA132" s="141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6"/>
    </row>
    <row r="133" spans="1:90" ht="15" customHeight="1" x14ac:dyDescent="0.3">
      <c r="A133" s="206"/>
      <c r="C133" s="60"/>
      <c r="D133" s="60"/>
      <c r="E133" s="62"/>
      <c r="F133" s="66"/>
      <c r="G133" s="8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8"/>
      <c r="S133" s="92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88"/>
      <c r="AE133" s="92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88"/>
      <c r="AQ133" s="84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84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6"/>
      <c r="BO133" s="84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6"/>
      <c r="CA133" s="141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6"/>
    </row>
    <row r="134" spans="1:90" ht="15" customHeight="1" thickBot="1" x14ac:dyDescent="0.35">
      <c r="A134" s="207"/>
      <c r="B134" s="212"/>
      <c r="C134" s="58"/>
      <c r="D134" s="58"/>
      <c r="E134" s="41" t="s">
        <v>160</v>
      </c>
      <c r="F134" s="47">
        <f>SUM(F125:F133)</f>
        <v>2500000</v>
      </c>
      <c r="G134" s="96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8"/>
      <c r="S134" s="96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8"/>
      <c r="AE134" s="96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8"/>
      <c r="AQ134" s="96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8"/>
      <c r="BC134" s="96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8"/>
      <c r="BO134" s="96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8"/>
      <c r="CA134" s="142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8"/>
    </row>
    <row r="135" spans="1:90" ht="15" customHeight="1" x14ac:dyDescent="0.3">
      <c r="A135" s="178" t="s">
        <v>467</v>
      </c>
      <c r="B135" s="209">
        <v>400</v>
      </c>
      <c r="C135" s="112" t="s">
        <v>317</v>
      </c>
      <c r="D135" s="56" t="s">
        <v>112</v>
      </c>
      <c r="E135" s="56"/>
      <c r="F135" s="65"/>
      <c r="G135" s="152">
        <v>1</v>
      </c>
      <c r="H135" s="131">
        <v>2</v>
      </c>
      <c r="I135" s="131">
        <v>3</v>
      </c>
      <c r="J135" s="131">
        <v>4</v>
      </c>
      <c r="K135" s="131">
        <v>5</v>
      </c>
      <c r="L135" s="131">
        <v>6</v>
      </c>
      <c r="M135" s="131">
        <v>7</v>
      </c>
      <c r="N135" s="131">
        <v>8</v>
      </c>
      <c r="O135" s="131">
        <v>9</v>
      </c>
      <c r="P135" s="131">
        <v>10</v>
      </c>
      <c r="Q135" s="131">
        <v>11</v>
      </c>
      <c r="R135" s="147">
        <v>12</v>
      </c>
      <c r="S135" s="152">
        <v>1</v>
      </c>
      <c r="T135" s="131">
        <v>2</v>
      </c>
      <c r="U135" s="131">
        <v>3</v>
      </c>
      <c r="V135" s="131">
        <v>4</v>
      </c>
      <c r="W135" s="131">
        <v>5</v>
      </c>
      <c r="X135" s="131">
        <v>6</v>
      </c>
      <c r="Y135" s="131">
        <v>7</v>
      </c>
      <c r="Z135" s="131">
        <v>8</v>
      </c>
      <c r="AA135" s="131">
        <v>9</v>
      </c>
      <c r="AB135" s="131">
        <v>10</v>
      </c>
      <c r="AC135" s="131">
        <v>11</v>
      </c>
      <c r="AD135" s="147">
        <v>12</v>
      </c>
      <c r="AE135" s="152">
        <v>1</v>
      </c>
      <c r="AF135" s="131">
        <v>2</v>
      </c>
      <c r="AG135" s="131">
        <v>3</v>
      </c>
      <c r="AH135" s="131">
        <v>4</v>
      </c>
      <c r="AI135" s="131">
        <v>5</v>
      </c>
      <c r="AJ135" s="131">
        <v>6</v>
      </c>
      <c r="AK135" s="131">
        <v>7</v>
      </c>
      <c r="AL135" s="131">
        <v>8</v>
      </c>
      <c r="AM135" s="131">
        <v>9</v>
      </c>
      <c r="AN135" s="131">
        <v>10</v>
      </c>
      <c r="AO135" s="131">
        <v>11</v>
      </c>
      <c r="AP135" s="147">
        <v>12</v>
      </c>
      <c r="AQ135" s="152">
        <v>1</v>
      </c>
      <c r="AR135" s="131">
        <v>2</v>
      </c>
      <c r="AS135" s="131">
        <v>3</v>
      </c>
      <c r="AT135" s="131">
        <v>4</v>
      </c>
      <c r="AU135" s="131">
        <v>5</v>
      </c>
      <c r="AV135" s="131">
        <v>6</v>
      </c>
      <c r="AW135" s="131">
        <v>7</v>
      </c>
      <c r="AX135" s="131">
        <v>8</v>
      </c>
      <c r="AY135" s="131">
        <v>9</v>
      </c>
      <c r="AZ135" s="131">
        <v>10</v>
      </c>
      <c r="BA135" s="131">
        <v>11</v>
      </c>
      <c r="BB135" s="147">
        <v>12</v>
      </c>
      <c r="BC135" s="152">
        <v>1</v>
      </c>
      <c r="BD135" s="131">
        <v>2</v>
      </c>
      <c r="BE135" s="131">
        <v>3</v>
      </c>
      <c r="BF135" s="131">
        <v>4</v>
      </c>
      <c r="BG135" s="131">
        <v>5</v>
      </c>
      <c r="BH135" s="131">
        <v>6</v>
      </c>
      <c r="BI135" s="131">
        <v>7</v>
      </c>
      <c r="BJ135" s="131">
        <v>8</v>
      </c>
      <c r="BK135" s="131">
        <v>9</v>
      </c>
      <c r="BL135" s="131">
        <v>10</v>
      </c>
      <c r="BM135" s="131">
        <v>11</v>
      </c>
      <c r="BN135" s="147">
        <v>12</v>
      </c>
      <c r="BO135" s="152">
        <v>1</v>
      </c>
      <c r="BP135" s="131">
        <v>2</v>
      </c>
      <c r="BQ135" s="131">
        <v>3</v>
      </c>
      <c r="BR135" s="131">
        <v>4</v>
      </c>
      <c r="BS135" s="131">
        <v>5</v>
      </c>
      <c r="BT135" s="131">
        <v>6</v>
      </c>
      <c r="BU135" s="131">
        <v>7</v>
      </c>
      <c r="BV135" s="131">
        <v>8</v>
      </c>
      <c r="BW135" s="131">
        <v>9</v>
      </c>
      <c r="BX135" s="131">
        <v>10</v>
      </c>
      <c r="BY135" s="131">
        <v>11</v>
      </c>
      <c r="BZ135" s="147">
        <v>12</v>
      </c>
      <c r="CA135" s="139">
        <v>1</v>
      </c>
      <c r="CB135" s="131">
        <v>2</v>
      </c>
      <c r="CC135" s="131">
        <v>3</v>
      </c>
      <c r="CD135" s="131">
        <v>4</v>
      </c>
      <c r="CE135" s="131">
        <v>5</v>
      </c>
      <c r="CF135" s="131">
        <v>6</v>
      </c>
      <c r="CG135" s="131">
        <v>7</v>
      </c>
      <c r="CH135" s="131">
        <v>8</v>
      </c>
      <c r="CI135" s="131">
        <v>9</v>
      </c>
      <c r="CJ135" s="131">
        <v>10</v>
      </c>
      <c r="CK135" s="131">
        <v>11</v>
      </c>
      <c r="CL135" s="131">
        <v>12</v>
      </c>
    </row>
    <row r="136" spans="1:90" ht="15" customHeight="1" x14ac:dyDescent="0.3">
      <c r="A136" s="206"/>
      <c r="C136" s="113"/>
      <c r="D136" s="60"/>
      <c r="E136" s="60" t="s">
        <v>169</v>
      </c>
      <c r="F136" s="66">
        <v>59290</v>
      </c>
      <c r="G136" s="84"/>
      <c r="H136" s="85"/>
      <c r="I136" s="85"/>
      <c r="J136" s="82"/>
      <c r="K136" s="82"/>
      <c r="L136" s="82"/>
      <c r="M136" s="82"/>
      <c r="N136" s="82"/>
      <c r="O136" s="82"/>
      <c r="P136" s="85"/>
      <c r="Q136" s="85"/>
      <c r="R136" s="88"/>
      <c r="S136" s="92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86"/>
      <c r="AE136" s="84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6"/>
      <c r="AQ136" s="84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84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6"/>
      <c r="BO136" s="84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6"/>
      <c r="CA136" s="141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6"/>
    </row>
    <row r="137" spans="1:90" ht="15" customHeight="1" x14ac:dyDescent="0.3">
      <c r="A137" s="206"/>
      <c r="C137" s="60"/>
      <c r="D137" s="60"/>
      <c r="E137" s="60" t="s">
        <v>313</v>
      </c>
      <c r="F137" s="66">
        <v>70000</v>
      </c>
      <c r="G137" s="84"/>
      <c r="H137" s="85"/>
      <c r="I137" s="85"/>
      <c r="J137" s="85"/>
      <c r="K137" s="85"/>
      <c r="L137" s="85"/>
      <c r="M137" s="85"/>
      <c r="N137" s="85"/>
      <c r="O137" s="85"/>
      <c r="P137" s="82"/>
      <c r="Q137" s="82"/>
      <c r="R137" s="83"/>
      <c r="S137" s="87"/>
      <c r="T137" s="82"/>
      <c r="U137" s="82"/>
      <c r="V137" s="82"/>
      <c r="W137" s="82"/>
      <c r="X137" s="82"/>
      <c r="Y137" s="93"/>
      <c r="Z137" s="93"/>
      <c r="AA137" s="93"/>
      <c r="AB137" s="93"/>
      <c r="AC137" s="93"/>
      <c r="AD137" s="86"/>
      <c r="AE137" s="84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6"/>
      <c r="AQ137" s="84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84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6"/>
      <c r="BO137" s="84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6"/>
      <c r="CA137" s="141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6"/>
    </row>
    <row r="138" spans="1:90" ht="15" customHeight="1" x14ac:dyDescent="0.3">
      <c r="A138" s="206"/>
      <c r="C138" s="60"/>
      <c r="D138" s="60"/>
      <c r="E138" s="62" t="s">
        <v>170</v>
      </c>
      <c r="F138" s="66">
        <v>0</v>
      </c>
      <c r="G138" s="84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8"/>
      <c r="S138" s="92"/>
      <c r="T138" s="85"/>
      <c r="U138" s="85"/>
      <c r="V138" s="85"/>
      <c r="W138" s="85"/>
      <c r="X138" s="85"/>
      <c r="Y138" s="82"/>
      <c r="Z138" s="82"/>
      <c r="AA138" s="82"/>
      <c r="AB138" s="82"/>
      <c r="AC138" s="82"/>
      <c r="AD138" s="83"/>
      <c r="AE138" s="87"/>
      <c r="AF138" s="82"/>
      <c r="AG138" s="85"/>
      <c r="AH138" s="85"/>
      <c r="AI138" s="85"/>
      <c r="AJ138" s="85"/>
      <c r="AK138" s="85"/>
      <c r="AL138" s="85"/>
      <c r="AM138" s="85"/>
      <c r="AN138" s="85"/>
      <c r="AO138" s="85"/>
      <c r="AP138" s="86"/>
      <c r="AQ138" s="84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84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6"/>
      <c r="BO138" s="84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6"/>
      <c r="CA138" s="141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6"/>
    </row>
    <row r="139" spans="1:90" ht="15" customHeight="1" x14ac:dyDescent="0.3">
      <c r="A139" s="206"/>
      <c r="C139" s="60"/>
      <c r="D139" s="60"/>
      <c r="E139" s="62" t="s">
        <v>314</v>
      </c>
      <c r="F139" s="66">
        <v>0</v>
      </c>
      <c r="G139" s="8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8"/>
      <c r="S139" s="92"/>
      <c r="T139" s="85"/>
      <c r="U139" s="85"/>
      <c r="V139" s="85"/>
      <c r="W139" s="85"/>
      <c r="X139" s="85"/>
      <c r="Y139" s="93"/>
      <c r="Z139" s="93"/>
      <c r="AA139" s="93"/>
      <c r="AB139" s="93"/>
      <c r="AC139" s="93"/>
      <c r="AD139" s="83"/>
      <c r="AE139" s="87"/>
      <c r="AF139" s="82"/>
      <c r="AG139" s="82"/>
      <c r="AH139" s="85"/>
      <c r="AI139" s="85"/>
      <c r="AJ139" s="85"/>
      <c r="AK139" s="85"/>
      <c r="AL139" s="85"/>
      <c r="AM139" s="85"/>
      <c r="AN139" s="85"/>
      <c r="AO139" s="85"/>
      <c r="AP139" s="86"/>
      <c r="AQ139" s="84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84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6"/>
      <c r="BO139" s="84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6"/>
      <c r="CA139" s="141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6"/>
    </row>
    <row r="140" spans="1:90" ht="15" customHeight="1" x14ac:dyDescent="0.3">
      <c r="A140" s="206"/>
      <c r="C140" s="49" t="s">
        <v>301</v>
      </c>
      <c r="D140" s="60" t="s">
        <v>113</v>
      </c>
      <c r="E140" s="60"/>
      <c r="F140" s="66"/>
      <c r="G140" s="84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8"/>
      <c r="S140" s="92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88"/>
      <c r="AE140" s="92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88"/>
      <c r="AQ140" s="84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84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6"/>
      <c r="BO140" s="84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6"/>
      <c r="CA140" s="141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6"/>
    </row>
    <row r="141" spans="1:90" ht="15" customHeight="1" x14ac:dyDescent="0.3">
      <c r="A141" s="206"/>
      <c r="C141" s="60" t="s">
        <v>302</v>
      </c>
      <c r="D141" s="60"/>
      <c r="E141" s="62" t="s">
        <v>303</v>
      </c>
      <c r="F141" s="66">
        <v>0</v>
      </c>
      <c r="G141" s="84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8"/>
      <c r="S141" s="92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88"/>
      <c r="AE141" s="92"/>
      <c r="AF141" s="93"/>
      <c r="AG141" s="90"/>
      <c r="AH141" s="90"/>
      <c r="AI141" s="90"/>
      <c r="AJ141" s="90"/>
      <c r="AK141" s="93"/>
      <c r="AL141" s="93"/>
      <c r="AM141" s="93"/>
      <c r="AN141" s="93"/>
      <c r="AO141" s="93"/>
      <c r="AP141" s="88"/>
      <c r="AQ141" s="84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84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6"/>
      <c r="BO141" s="84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6"/>
      <c r="CA141" s="141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6"/>
    </row>
    <row r="142" spans="1:90" ht="15" customHeight="1" x14ac:dyDescent="0.3">
      <c r="A142" s="206"/>
      <c r="C142" s="50" t="s">
        <v>304</v>
      </c>
      <c r="D142" s="60"/>
      <c r="E142" s="62" t="s">
        <v>305</v>
      </c>
      <c r="F142" s="66">
        <v>2270710</v>
      </c>
      <c r="G142" s="84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8"/>
      <c r="S142" s="92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88"/>
      <c r="AE142" s="92"/>
      <c r="AF142" s="93"/>
      <c r="AG142" s="93"/>
      <c r="AH142" s="93"/>
      <c r="AI142" s="93"/>
      <c r="AJ142" s="90"/>
      <c r="AK142" s="90"/>
      <c r="AL142" s="90"/>
      <c r="AM142" s="90"/>
      <c r="AN142" s="90"/>
      <c r="AO142" s="93"/>
      <c r="AP142" s="88"/>
      <c r="AQ142" s="84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84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6"/>
      <c r="BO142" s="84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6"/>
      <c r="CA142" s="141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6"/>
    </row>
    <row r="143" spans="1:90" ht="15" customHeight="1" x14ac:dyDescent="0.3">
      <c r="A143" s="206"/>
      <c r="C143" s="51" t="s">
        <v>306</v>
      </c>
      <c r="D143" s="60"/>
      <c r="E143" s="62" t="s">
        <v>187</v>
      </c>
      <c r="F143" s="66">
        <v>0</v>
      </c>
      <c r="G143" s="84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8"/>
      <c r="S143" s="92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88"/>
      <c r="AE143" s="92"/>
      <c r="AF143" s="93"/>
      <c r="AG143" s="93"/>
      <c r="AH143" s="93"/>
      <c r="AI143" s="93"/>
      <c r="AJ143" s="93"/>
      <c r="AK143" s="93"/>
      <c r="AL143" s="93"/>
      <c r="AM143" s="93"/>
      <c r="AN143" s="93"/>
      <c r="AO143" s="90"/>
      <c r="AP143" s="91"/>
      <c r="AQ143" s="84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4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6"/>
      <c r="BO143" s="84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6"/>
      <c r="CA143" s="141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6"/>
    </row>
    <row r="144" spans="1:90" ht="15" customHeight="1" x14ac:dyDescent="0.3">
      <c r="A144" s="206"/>
      <c r="C144" s="60"/>
      <c r="D144" s="60"/>
      <c r="E144" s="62"/>
      <c r="F144" s="66"/>
      <c r="G144" s="84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8"/>
      <c r="S144" s="92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88"/>
      <c r="AE144" s="92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88"/>
      <c r="AQ144" s="84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84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6"/>
      <c r="BO144" s="84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6"/>
      <c r="CA144" s="141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6"/>
    </row>
    <row r="145" spans="1:90" ht="15" customHeight="1" thickBot="1" x14ac:dyDescent="0.35">
      <c r="A145" s="207"/>
      <c r="B145" s="212"/>
      <c r="C145" s="58"/>
      <c r="D145" s="58"/>
      <c r="E145" s="41" t="s">
        <v>160</v>
      </c>
      <c r="F145" s="47">
        <f>SUM(F136:F144)</f>
        <v>2400000</v>
      </c>
      <c r="G145" s="96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8"/>
      <c r="S145" s="96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8"/>
      <c r="AE145" s="96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8"/>
      <c r="AQ145" s="96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8"/>
      <c r="BC145" s="96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8"/>
      <c r="BO145" s="96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8"/>
      <c r="CA145" s="142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8"/>
    </row>
    <row r="146" spans="1:90" ht="15" customHeight="1" x14ac:dyDescent="0.3">
      <c r="A146" s="178" t="s">
        <v>467</v>
      </c>
      <c r="B146" s="209">
        <v>403</v>
      </c>
      <c r="C146" s="112" t="s">
        <v>318</v>
      </c>
      <c r="D146" s="56" t="s">
        <v>112</v>
      </c>
      <c r="E146" s="56"/>
      <c r="F146" s="65"/>
      <c r="G146" s="152">
        <v>1</v>
      </c>
      <c r="H146" s="131">
        <v>2</v>
      </c>
      <c r="I146" s="131">
        <v>3</v>
      </c>
      <c r="J146" s="131">
        <v>4</v>
      </c>
      <c r="K146" s="131">
        <v>5</v>
      </c>
      <c r="L146" s="131">
        <v>6</v>
      </c>
      <c r="M146" s="131">
        <v>7</v>
      </c>
      <c r="N146" s="131">
        <v>8</v>
      </c>
      <c r="O146" s="131">
        <v>9</v>
      </c>
      <c r="P146" s="131">
        <v>10</v>
      </c>
      <c r="Q146" s="131">
        <v>11</v>
      </c>
      <c r="R146" s="147">
        <v>12</v>
      </c>
      <c r="S146" s="152">
        <v>1</v>
      </c>
      <c r="T146" s="131">
        <v>2</v>
      </c>
      <c r="U146" s="131">
        <v>3</v>
      </c>
      <c r="V146" s="131">
        <v>4</v>
      </c>
      <c r="W146" s="131">
        <v>5</v>
      </c>
      <c r="X146" s="131">
        <v>6</v>
      </c>
      <c r="Y146" s="131">
        <v>7</v>
      </c>
      <c r="Z146" s="131">
        <v>8</v>
      </c>
      <c r="AA146" s="131">
        <v>9</v>
      </c>
      <c r="AB146" s="131">
        <v>10</v>
      </c>
      <c r="AC146" s="131">
        <v>11</v>
      </c>
      <c r="AD146" s="147">
        <v>12</v>
      </c>
      <c r="AE146" s="152">
        <v>1</v>
      </c>
      <c r="AF146" s="131">
        <v>2</v>
      </c>
      <c r="AG146" s="131">
        <v>3</v>
      </c>
      <c r="AH146" s="131">
        <v>4</v>
      </c>
      <c r="AI146" s="131">
        <v>5</v>
      </c>
      <c r="AJ146" s="131">
        <v>6</v>
      </c>
      <c r="AK146" s="131">
        <v>7</v>
      </c>
      <c r="AL146" s="131">
        <v>8</v>
      </c>
      <c r="AM146" s="131">
        <v>9</v>
      </c>
      <c r="AN146" s="131">
        <v>10</v>
      </c>
      <c r="AO146" s="131">
        <v>11</v>
      </c>
      <c r="AP146" s="147">
        <v>12</v>
      </c>
      <c r="AQ146" s="152">
        <v>1</v>
      </c>
      <c r="AR146" s="131">
        <v>2</v>
      </c>
      <c r="AS146" s="131">
        <v>3</v>
      </c>
      <c r="AT146" s="131">
        <v>4</v>
      </c>
      <c r="AU146" s="131">
        <v>5</v>
      </c>
      <c r="AV146" s="131">
        <v>6</v>
      </c>
      <c r="AW146" s="131">
        <v>7</v>
      </c>
      <c r="AX146" s="131">
        <v>8</v>
      </c>
      <c r="AY146" s="131">
        <v>9</v>
      </c>
      <c r="AZ146" s="131">
        <v>10</v>
      </c>
      <c r="BA146" s="131">
        <v>11</v>
      </c>
      <c r="BB146" s="147">
        <v>12</v>
      </c>
      <c r="BC146" s="152">
        <v>1</v>
      </c>
      <c r="BD146" s="131">
        <v>2</v>
      </c>
      <c r="BE146" s="131">
        <v>3</v>
      </c>
      <c r="BF146" s="131">
        <v>4</v>
      </c>
      <c r="BG146" s="131">
        <v>5</v>
      </c>
      <c r="BH146" s="131">
        <v>6</v>
      </c>
      <c r="BI146" s="131">
        <v>7</v>
      </c>
      <c r="BJ146" s="131">
        <v>8</v>
      </c>
      <c r="BK146" s="131">
        <v>9</v>
      </c>
      <c r="BL146" s="131">
        <v>10</v>
      </c>
      <c r="BM146" s="131">
        <v>11</v>
      </c>
      <c r="BN146" s="147">
        <v>12</v>
      </c>
      <c r="BO146" s="152">
        <v>1</v>
      </c>
      <c r="BP146" s="131">
        <v>2</v>
      </c>
      <c r="BQ146" s="131">
        <v>3</v>
      </c>
      <c r="BR146" s="131">
        <v>4</v>
      </c>
      <c r="BS146" s="131">
        <v>5</v>
      </c>
      <c r="BT146" s="131">
        <v>6</v>
      </c>
      <c r="BU146" s="131">
        <v>7</v>
      </c>
      <c r="BV146" s="131">
        <v>8</v>
      </c>
      <c r="BW146" s="131">
        <v>9</v>
      </c>
      <c r="BX146" s="131">
        <v>10</v>
      </c>
      <c r="BY146" s="131">
        <v>11</v>
      </c>
      <c r="BZ146" s="147">
        <v>12</v>
      </c>
      <c r="CA146" s="139">
        <v>1</v>
      </c>
      <c r="CB146" s="131">
        <v>2</v>
      </c>
      <c r="CC146" s="131">
        <v>3</v>
      </c>
      <c r="CD146" s="131">
        <v>4</v>
      </c>
      <c r="CE146" s="131">
        <v>5</v>
      </c>
      <c r="CF146" s="131">
        <v>6</v>
      </c>
      <c r="CG146" s="131">
        <v>7</v>
      </c>
      <c r="CH146" s="131">
        <v>8</v>
      </c>
      <c r="CI146" s="131">
        <v>9</v>
      </c>
      <c r="CJ146" s="131">
        <v>10</v>
      </c>
      <c r="CK146" s="131">
        <v>11</v>
      </c>
      <c r="CL146" s="131">
        <v>12</v>
      </c>
    </row>
    <row r="147" spans="1:90" ht="15" customHeight="1" x14ac:dyDescent="0.3">
      <c r="A147" s="206"/>
      <c r="C147" s="113"/>
      <c r="D147" s="60"/>
      <c r="E147" s="60" t="s">
        <v>169</v>
      </c>
      <c r="F147" s="66">
        <v>42350</v>
      </c>
      <c r="G147" s="84"/>
      <c r="H147" s="85"/>
      <c r="I147" s="85"/>
      <c r="J147" s="82"/>
      <c r="K147" s="82"/>
      <c r="L147" s="82"/>
      <c r="M147" s="82"/>
      <c r="N147" s="82"/>
      <c r="O147" s="82"/>
      <c r="P147" s="85"/>
      <c r="Q147" s="85"/>
      <c r="R147" s="88"/>
      <c r="S147" s="92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86"/>
      <c r="AE147" s="84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6"/>
      <c r="AQ147" s="84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84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6"/>
      <c r="BO147" s="84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6"/>
      <c r="CA147" s="141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6"/>
    </row>
    <row r="148" spans="1:90" ht="15" customHeight="1" x14ac:dyDescent="0.3">
      <c r="A148" s="206"/>
      <c r="C148" s="60"/>
      <c r="D148" s="60"/>
      <c r="E148" s="60" t="s">
        <v>313</v>
      </c>
      <c r="F148" s="66">
        <v>70000</v>
      </c>
      <c r="G148" s="84"/>
      <c r="H148" s="85"/>
      <c r="I148" s="85"/>
      <c r="J148" s="85"/>
      <c r="K148" s="85"/>
      <c r="L148" s="85"/>
      <c r="M148" s="85"/>
      <c r="N148" s="85"/>
      <c r="O148" s="85"/>
      <c r="P148" s="82"/>
      <c r="Q148" s="82"/>
      <c r="R148" s="83"/>
      <c r="S148" s="87"/>
      <c r="T148" s="82"/>
      <c r="U148" s="82"/>
      <c r="V148" s="82"/>
      <c r="W148" s="82"/>
      <c r="X148" s="82"/>
      <c r="Y148" s="93"/>
      <c r="Z148" s="93"/>
      <c r="AA148" s="93"/>
      <c r="AB148" s="93"/>
      <c r="AC148" s="93"/>
      <c r="AD148" s="86"/>
      <c r="AE148" s="84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6"/>
      <c r="AQ148" s="84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84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6"/>
      <c r="BO148" s="84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6"/>
      <c r="CA148" s="141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6"/>
    </row>
    <row r="149" spans="1:90" ht="15" customHeight="1" x14ac:dyDescent="0.3">
      <c r="A149" s="206"/>
      <c r="C149" s="60"/>
      <c r="D149" s="60"/>
      <c r="E149" s="62" t="s">
        <v>170</v>
      </c>
      <c r="F149" s="66">
        <v>0</v>
      </c>
      <c r="G149" s="84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8"/>
      <c r="S149" s="92"/>
      <c r="T149" s="85"/>
      <c r="U149" s="85"/>
      <c r="V149" s="85"/>
      <c r="W149" s="85"/>
      <c r="X149" s="85"/>
      <c r="Y149" s="82"/>
      <c r="Z149" s="82"/>
      <c r="AA149" s="82"/>
      <c r="AB149" s="82"/>
      <c r="AC149" s="82"/>
      <c r="AD149" s="83"/>
      <c r="AE149" s="87"/>
      <c r="AF149" s="82"/>
      <c r="AG149" s="85"/>
      <c r="AH149" s="85"/>
      <c r="AI149" s="85"/>
      <c r="AJ149" s="85"/>
      <c r="AK149" s="85"/>
      <c r="AL149" s="85"/>
      <c r="AM149" s="85"/>
      <c r="AN149" s="85"/>
      <c r="AO149" s="85"/>
      <c r="AP149" s="86"/>
      <c r="AQ149" s="84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84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6"/>
      <c r="BO149" s="84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6"/>
      <c r="CA149" s="141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6"/>
    </row>
    <row r="150" spans="1:90" ht="15" customHeight="1" x14ac:dyDescent="0.3">
      <c r="A150" s="206"/>
      <c r="C150" s="60"/>
      <c r="D150" s="60"/>
      <c r="E150" s="62" t="s">
        <v>314</v>
      </c>
      <c r="F150" s="66">
        <v>0</v>
      </c>
      <c r="G150" s="84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8"/>
      <c r="S150" s="92"/>
      <c r="T150" s="85"/>
      <c r="U150" s="85"/>
      <c r="V150" s="85"/>
      <c r="W150" s="85"/>
      <c r="X150" s="85"/>
      <c r="Y150" s="93"/>
      <c r="Z150" s="93"/>
      <c r="AA150" s="93"/>
      <c r="AB150" s="93"/>
      <c r="AC150" s="93"/>
      <c r="AD150" s="83"/>
      <c r="AE150" s="87"/>
      <c r="AF150" s="82"/>
      <c r="AG150" s="82"/>
      <c r="AH150" s="85"/>
      <c r="AI150" s="85"/>
      <c r="AJ150" s="85"/>
      <c r="AK150" s="85"/>
      <c r="AL150" s="85"/>
      <c r="AM150" s="85"/>
      <c r="AN150" s="85"/>
      <c r="AO150" s="85"/>
      <c r="AP150" s="86"/>
      <c r="AQ150" s="84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84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6"/>
      <c r="BO150" s="84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6"/>
      <c r="CA150" s="141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6"/>
    </row>
    <row r="151" spans="1:90" ht="15" customHeight="1" x14ac:dyDescent="0.3">
      <c r="A151" s="206"/>
      <c r="C151" s="49" t="s">
        <v>301</v>
      </c>
      <c r="D151" s="60" t="s">
        <v>113</v>
      </c>
      <c r="E151" s="60"/>
      <c r="F151" s="66"/>
      <c r="G151" s="84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8"/>
      <c r="S151" s="92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88"/>
      <c r="AE151" s="92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88"/>
      <c r="AQ151" s="84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4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6"/>
      <c r="BO151" s="84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6"/>
      <c r="CA151" s="141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6"/>
    </row>
    <row r="152" spans="1:90" ht="15" customHeight="1" x14ac:dyDescent="0.3">
      <c r="A152" s="206"/>
      <c r="C152" s="60" t="s">
        <v>302</v>
      </c>
      <c r="D152" s="60"/>
      <c r="E152" s="62" t="s">
        <v>303</v>
      </c>
      <c r="F152" s="66">
        <v>0</v>
      </c>
      <c r="G152" s="84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8"/>
      <c r="S152" s="92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88"/>
      <c r="AE152" s="92"/>
      <c r="AF152" s="93"/>
      <c r="AG152" s="90"/>
      <c r="AH152" s="90"/>
      <c r="AI152" s="90"/>
      <c r="AJ152" s="90"/>
      <c r="AK152" s="93"/>
      <c r="AL152" s="93"/>
      <c r="AM152" s="93"/>
      <c r="AN152" s="93"/>
      <c r="AO152" s="93"/>
      <c r="AP152" s="88"/>
      <c r="AQ152" s="84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84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6"/>
      <c r="BO152" s="84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6"/>
      <c r="CA152" s="141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6"/>
    </row>
    <row r="153" spans="1:90" ht="15" customHeight="1" x14ac:dyDescent="0.3">
      <c r="A153" s="206"/>
      <c r="C153" s="50" t="s">
        <v>304</v>
      </c>
      <c r="D153" s="60"/>
      <c r="E153" s="62" t="s">
        <v>305</v>
      </c>
      <c r="F153" s="66">
        <v>1487650</v>
      </c>
      <c r="G153" s="84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8"/>
      <c r="S153" s="92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88"/>
      <c r="AE153" s="92"/>
      <c r="AF153" s="93"/>
      <c r="AG153" s="93"/>
      <c r="AH153" s="93"/>
      <c r="AI153" s="93"/>
      <c r="AJ153" s="90"/>
      <c r="AK153" s="90"/>
      <c r="AL153" s="90"/>
      <c r="AM153" s="90"/>
      <c r="AN153" s="90"/>
      <c r="AO153" s="93"/>
      <c r="AP153" s="88"/>
      <c r="AQ153" s="84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84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6"/>
      <c r="BO153" s="84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6"/>
      <c r="CA153" s="141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6"/>
    </row>
    <row r="154" spans="1:90" ht="15" customHeight="1" x14ac:dyDescent="0.3">
      <c r="A154" s="206"/>
      <c r="C154" s="51" t="s">
        <v>306</v>
      </c>
      <c r="D154" s="60"/>
      <c r="E154" s="62" t="s">
        <v>187</v>
      </c>
      <c r="F154" s="66">
        <v>0</v>
      </c>
      <c r="G154" s="84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8"/>
      <c r="S154" s="92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88"/>
      <c r="AE154" s="92"/>
      <c r="AF154" s="93"/>
      <c r="AG154" s="93"/>
      <c r="AH154" s="93"/>
      <c r="AI154" s="93"/>
      <c r="AJ154" s="93"/>
      <c r="AK154" s="93"/>
      <c r="AL154" s="93"/>
      <c r="AM154" s="93"/>
      <c r="AN154" s="93"/>
      <c r="AO154" s="90"/>
      <c r="AP154" s="91"/>
      <c r="AQ154" s="84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84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6"/>
      <c r="BO154" s="84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6"/>
      <c r="CA154" s="141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6"/>
    </row>
    <row r="155" spans="1:90" ht="15" customHeight="1" x14ac:dyDescent="0.3">
      <c r="A155" s="206"/>
      <c r="C155" s="60"/>
      <c r="D155" s="60"/>
      <c r="E155" s="62"/>
      <c r="F155" s="66"/>
      <c r="G155" s="84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8"/>
      <c r="S155" s="92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88"/>
      <c r="AE155" s="92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88"/>
      <c r="AQ155" s="84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84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6"/>
      <c r="BO155" s="84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6"/>
      <c r="CA155" s="141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6"/>
    </row>
    <row r="156" spans="1:90" ht="15" customHeight="1" thickBot="1" x14ac:dyDescent="0.35">
      <c r="A156" s="207"/>
      <c r="B156" s="212"/>
      <c r="C156" s="58"/>
      <c r="D156" s="58"/>
      <c r="E156" s="41" t="s">
        <v>160</v>
      </c>
      <c r="F156" s="47">
        <f>SUM(F147:F155)</f>
        <v>1600000</v>
      </c>
      <c r="G156" s="96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8"/>
      <c r="S156" s="96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8"/>
      <c r="AE156" s="96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8"/>
      <c r="AQ156" s="96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8"/>
      <c r="BC156" s="96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8"/>
      <c r="BO156" s="96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8"/>
      <c r="CA156" s="142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8"/>
    </row>
    <row r="157" spans="1:90" ht="15" customHeight="1" x14ac:dyDescent="0.3">
      <c r="A157" s="178" t="s">
        <v>467</v>
      </c>
      <c r="B157" s="209">
        <v>404</v>
      </c>
      <c r="C157" s="112" t="s">
        <v>319</v>
      </c>
      <c r="D157" s="56" t="s">
        <v>112</v>
      </c>
      <c r="E157" s="56"/>
      <c r="F157" s="65"/>
      <c r="G157" s="152">
        <v>1</v>
      </c>
      <c r="H157" s="131">
        <v>2</v>
      </c>
      <c r="I157" s="131">
        <v>3</v>
      </c>
      <c r="J157" s="131">
        <v>4</v>
      </c>
      <c r="K157" s="131">
        <v>5</v>
      </c>
      <c r="L157" s="131">
        <v>6</v>
      </c>
      <c r="M157" s="131">
        <v>7</v>
      </c>
      <c r="N157" s="131">
        <v>8</v>
      </c>
      <c r="O157" s="131">
        <v>9</v>
      </c>
      <c r="P157" s="131">
        <v>10</v>
      </c>
      <c r="Q157" s="131">
        <v>11</v>
      </c>
      <c r="R157" s="147">
        <v>12</v>
      </c>
      <c r="S157" s="152">
        <v>1</v>
      </c>
      <c r="T157" s="131">
        <v>2</v>
      </c>
      <c r="U157" s="131">
        <v>3</v>
      </c>
      <c r="V157" s="131">
        <v>4</v>
      </c>
      <c r="W157" s="131">
        <v>5</v>
      </c>
      <c r="X157" s="131">
        <v>6</v>
      </c>
      <c r="Y157" s="131">
        <v>7</v>
      </c>
      <c r="Z157" s="131">
        <v>8</v>
      </c>
      <c r="AA157" s="131">
        <v>9</v>
      </c>
      <c r="AB157" s="131">
        <v>10</v>
      </c>
      <c r="AC157" s="131">
        <v>11</v>
      </c>
      <c r="AD157" s="147">
        <v>12</v>
      </c>
      <c r="AE157" s="152">
        <v>1</v>
      </c>
      <c r="AF157" s="131">
        <v>2</v>
      </c>
      <c r="AG157" s="131">
        <v>3</v>
      </c>
      <c r="AH157" s="131">
        <v>4</v>
      </c>
      <c r="AI157" s="131">
        <v>5</v>
      </c>
      <c r="AJ157" s="131">
        <v>6</v>
      </c>
      <c r="AK157" s="131">
        <v>7</v>
      </c>
      <c r="AL157" s="131">
        <v>8</v>
      </c>
      <c r="AM157" s="131">
        <v>9</v>
      </c>
      <c r="AN157" s="131">
        <v>10</v>
      </c>
      <c r="AO157" s="131">
        <v>11</v>
      </c>
      <c r="AP157" s="147">
        <v>12</v>
      </c>
      <c r="AQ157" s="152">
        <v>1</v>
      </c>
      <c r="AR157" s="131">
        <v>2</v>
      </c>
      <c r="AS157" s="131">
        <v>3</v>
      </c>
      <c r="AT157" s="131">
        <v>4</v>
      </c>
      <c r="AU157" s="131">
        <v>5</v>
      </c>
      <c r="AV157" s="131">
        <v>6</v>
      </c>
      <c r="AW157" s="131">
        <v>7</v>
      </c>
      <c r="AX157" s="131">
        <v>8</v>
      </c>
      <c r="AY157" s="131">
        <v>9</v>
      </c>
      <c r="AZ157" s="131">
        <v>10</v>
      </c>
      <c r="BA157" s="131">
        <v>11</v>
      </c>
      <c r="BB157" s="147">
        <v>12</v>
      </c>
      <c r="BC157" s="152">
        <v>1</v>
      </c>
      <c r="BD157" s="131">
        <v>2</v>
      </c>
      <c r="BE157" s="131">
        <v>3</v>
      </c>
      <c r="BF157" s="131">
        <v>4</v>
      </c>
      <c r="BG157" s="131">
        <v>5</v>
      </c>
      <c r="BH157" s="131">
        <v>6</v>
      </c>
      <c r="BI157" s="131">
        <v>7</v>
      </c>
      <c r="BJ157" s="131">
        <v>8</v>
      </c>
      <c r="BK157" s="131">
        <v>9</v>
      </c>
      <c r="BL157" s="131">
        <v>10</v>
      </c>
      <c r="BM157" s="131">
        <v>11</v>
      </c>
      <c r="BN157" s="147">
        <v>12</v>
      </c>
      <c r="BO157" s="152">
        <v>1</v>
      </c>
      <c r="BP157" s="131">
        <v>2</v>
      </c>
      <c r="BQ157" s="131">
        <v>3</v>
      </c>
      <c r="BR157" s="131">
        <v>4</v>
      </c>
      <c r="BS157" s="131">
        <v>5</v>
      </c>
      <c r="BT157" s="131">
        <v>6</v>
      </c>
      <c r="BU157" s="131">
        <v>7</v>
      </c>
      <c r="BV157" s="131">
        <v>8</v>
      </c>
      <c r="BW157" s="131">
        <v>9</v>
      </c>
      <c r="BX157" s="131">
        <v>10</v>
      </c>
      <c r="BY157" s="131">
        <v>11</v>
      </c>
      <c r="BZ157" s="147">
        <v>12</v>
      </c>
      <c r="CA157" s="139">
        <v>1</v>
      </c>
      <c r="CB157" s="131">
        <v>2</v>
      </c>
      <c r="CC157" s="131">
        <v>3</v>
      </c>
      <c r="CD157" s="131">
        <v>4</v>
      </c>
      <c r="CE157" s="131">
        <v>5</v>
      </c>
      <c r="CF157" s="131">
        <v>6</v>
      </c>
      <c r="CG157" s="131">
        <v>7</v>
      </c>
      <c r="CH157" s="131">
        <v>8</v>
      </c>
      <c r="CI157" s="131">
        <v>9</v>
      </c>
      <c r="CJ157" s="131">
        <v>10</v>
      </c>
      <c r="CK157" s="131">
        <v>11</v>
      </c>
      <c r="CL157" s="131">
        <v>12</v>
      </c>
    </row>
    <row r="158" spans="1:90" ht="15" customHeight="1" x14ac:dyDescent="0.3">
      <c r="A158" s="206"/>
      <c r="C158" s="113"/>
      <c r="D158" s="60"/>
      <c r="E158" s="60" t="s">
        <v>169</v>
      </c>
      <c r="F158" s="66">
        <v>60500</v>
      </c>
      <c r="G158" s="84"/>
      <c r="H158" s="85"/>
      <c r="I158" s="85"/>
      <c r="J158" s="82"/>
      <c r="K158" s="82"/>
      <c r="L158" s="82"/>
      <c r="M158" s="82"/>
      <c r="N158" s="82"/>
      <c r="O158" s="82"/>
      <c r="P158" s="85"/>
      <c r="Q158" s="85"/>
      <c r="R158" s="88"/>
      <c r="S158" s="92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86"/>
      <c r="AE158" s="84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6"/>
      <c r="AQ158" s="84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84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6"/>
      <c r="BO158" s="84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6"/>
      <c r="CA158" s="141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6"/>
    </row>
    <row r="159" spans="1:90" ht="15" customHeight="1" x14ac:dyDescent="0.3">
      <c r="A159" s="206"/>
      <c r="C159" s="113"/>
      <c r="D159" s="60"/>
      <c r="E159" s="60" t="s">
        <v>313</v>
      </c>
      <c r="F159" s="66">
        <v>70000</v>
      </c>
      <c r="G159" s="84"/>
      <c r="H159" s="85"/>
      <c r="I159" s="85"/>
      <c r="J159" s="85"/>
      <c r="K159" s="85"/>
      <c r="L159" s="85"/>
      <c r="M159" s="85"/>
      <c r="N159" s="85"/>
      <c r="O159" s="85"/>
      <c r="P159" s="82"/>
      <c r="Q159" s="82"/>
      <c r="R159" s="83"/>
      <c r="S159" s="87"/>
      <c r="T159" s="82"/>
      <c r="U159" s="82"/>
      <c r="V159" s="82"/>
      <c r="W159" s="82"/>
      <c r="X159" s="82"/>
      <c r="Y159" s="93"/>
      <c r="Z159" s="93"/>
      <c r="AA159" s="93"/>
      <c r="AB159" s="93"/>
      <c r="AC159" s="93"/>
      <c r="AD159" s="86"/>
      <c r="AE159" s="84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6"/>
      <c r="AQ159" s="84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84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6"/>
      <c r="BO159" s="84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6"/>
      <c r="CA159" s="141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6"/>
    </row>
    <row r="160" spans="1:90" ht="15" customHeight="1" x14ac:dyDescent="0.3">
      <c r="A160" s="206"/>
      <c r="C160" s="60"/>
      <c r="D160" s="60"/>
      <c r="E160" s="62" t="s">
        <v>170</v>
      </c>
      <c r="F160" s="66">
        <v>0</v>
      </c>
      <c r="G160" s="84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8"/>
      <c r="S160" s="92"/>
      <c r="T160" s="85"/>
      <c r="U160" s="85"/>
      <c r="V160" s="85"/>
      <c r="W160" s="85"/>
      <c r="X160" s="85"/>
      <c r="Y160" s="82"/>
      <c r="Z160" s="82"/>
      <c r="AA160" s="82"/>
      <c r="AB160" s="82"/>
      <c r="AC160" s="82"/>
      <c r="AD160" s="83"/>
      <c r="AE160" s="87"/>
      <c r="AF160" s="82"/>
      <c r="AG160" s="85"/>
      <c r="AH160" s="85"/>
      <c r="AI160" s="85"/>
      <c r="AJ160" s="85"/>
      <c r="AK160" s="85"/>
      <c r="AL160" s="85"/>
      <c r="AM160" s="85"/>
      <c r="AN160" s="85"/>
      <c r="AO160" s="85"/>
      <c r="AP160" s="86"/>
      <c r="AQ160" s="84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84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6"/>
      <c r="BO160" s="84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6"/>
      <c r="CA160" s="141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6"/>
    </row>
    <row r="161" spans="1:90" ht="15" customHeight="1" x14ac:dyDescent="0.3">
      <c r="A161" s="206"/>
      <c r="C161" s="60"/>
      <c r="D161" s="60"/>
      <c r="E161" s="62" t="s">
        <v>314</v>
      </c>
      <c r="F161" s="66">
        <v>0</v>
      </c>
      <c r="G161" s="84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8"/>
      <c r="S161" s="92"/>
      <c r="T161" s="85"/>
      <c r="U161" s="85"/>
      <c r="V161" s="85"/>
      <c r="W161" s="85"/>
      <c r="X161" s="85"/>
      <c r="Y161" s="93"/>
      <c r="Z161" s="93"/>
      <c r="AA161" s="93"/>
      <c r="AB161" s="93"/>
      <c r="AC161" s="93"/>
      <c r="AD161" s="83"/>
      <c r="AE161" s="87"/>
      <c r="AF161" s="82"/>
      <c r="AG161" s="82"/>
      <c r="AH161" s="85"/>
      <c r="AI161" s="85"/>
      <c r="AJ161" s="85"/>
      <c r="AK161" s="85"/>
      <c r="AL161" s="85"/>
      <c r="AM161" s="85"/>
      <c r="AN161" s="85"/>
      <c r="AO161" s="85"/>
      <c r="AP161" s="86"/>
      <c r="AQ161" s="84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84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6"/>
      <c r="BO161" s="84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6"/>
      <c r="CA161" s="141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6"/>
    </row>
    <row r="162" spans="1:90" ht="15" customHeight="1" x14ac:dyDescent="0.3">
      <c r="A162" s="206"/>
      <c r="C162" s="49" t="s">
        <v>301</v>
      </c>
      <c r="D162" s="60" t="s">
        <v>113</v>
      </c>
      <c r="E162" s="60"/>
      <c r="F162" s="66"/>
      <c r="G162" s="84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8"/>
      <c r="S162" s="92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88"/>
      <c r="AE162" s="92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88"/>
      <c r="AQ162" s="84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84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6"/>
      <c r="BO162" s="84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6"/>
      <c r="CA162" s="141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6"/>
    </row>
    <row r="163" spans="1:90" ht="15" customHeight="1" x14ac:dyDescent="0.3">
      <c r="A163" s="206"/>
      <c r="C163" s="60" t="s">
        <v>302</v>
      </c>
      <c r="D163" s="60"/>
      <c r="E163" s="62" t="s">
        <v>303</v>
      </c>
      <c r="F163" s="66">
        <v>0</v>
      </c>
      <c r="G163" s="84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8"/>
      <c r="S163" s="92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88"/>
      <c r="AE163" s="92"/>
      <c r="AF163" s="93"/>
      <c r="AG163" s="90"/>
      <c r="AH163" s="90"/>
      <c r="AI163" s="90"/>
      <c r="AJ163" s="90"/>
      <c r="AK163" s="93"/>
      <c r="AL163" s="93"/>
      <c r="AM163" s="93"/>
      <c r="AN163" s="93"/>
      <c r="AO163" s="93"/>
      <c r="AP163" s="88"/>
      <c r="AQ163" s="84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84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6"/>
      <c r="BO163" s="84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6"/>
      <c r="CA163" s="141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6"/>
    </row>
    <row r="164" spans="1:90" ht="15" customHeight="1" x14ac:dyDescent="0.3">
      <c r="A164" s="206"/>
      <c r="C164" s="50" t="s">
        <v>304</v>
      </c>
      <c r="D164" s="60"/>
      <c r="E164" s="62" t="s">
        <v>305</v>
      </c>
      <c r="F164" s="66">
        <v>1969500</v>
      </c>
      <c r="G164" s="84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8"/>
      <c r="S164" s="92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88"/>
      <c r="AE164" s="92"/>
      <c r="AF164" s="93"/>
      <c r="AG164" s="93"/>
      <c r="AH164" s="93"/>
      <c r="AI164" s="93"/>
      <c r="AJ164" s="90"/>
      <c r="AK164" s="90"/>
      <c r="AL164" s="90"/>
      <c r="AM164" s="90"/>
      <c r="AN164" s="90"/>
      <c r="AO164" s="93"/>
      <c r="AP164" s="88"/>
      <c r="AQ164" s="84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84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6"/>
      <c r="BO164" s="84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6"/>
      <c r="CA164" s="141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6"/>
    </row>
    <row r="165" spans="1:90" ht="15" customHeight="1" x14ac:dyDescent="0.3">
      <c r="A165" s="206"/>
      <c r="C165" s="51" t="s">
        <v>306</v>
      </c>
      <c r="D165" s="60"/>
      <c r="E165" s="62" t="s">
        <v>187</v>
      </c>
      <c r="F165" s="66">
        <v>0</v>
      </c>
      <c r="G165" s="84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8"/>
      <c r="S165" s="92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88"/>
      <c r="AE165" s="92"/>
      <c r="AF165" s="93"/>
      <c r="AG165" s="93"/>
      <c r="AH165" s="93"/>
      <c r="AI165" s="93"/>
      <c r="AJ165" s="93"/>
      <c r="AK165" s="93"/>
      <c r="AL165" s="93"/>
      <c r="AM165" s="93"/>
      <c r="AN165" s="93"/>
      <c r="AO165" s="90"/>
      <c r="AP165" s="91"/>
      <c r="AQ165" s="84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84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6"/>
      <c r="BO165" s="84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6"/>
      <c r="CA165" s="141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6"/>
    </row>
    <row r="166" spans="1:90" ht="15" customHeight="1" x14ac:dyDescent="0.3">
      <c r="A166" s="206"/>
      <c r="C166" s="60"/>
      <c r="D166" s="60"/>
      <c r="E166" s="62"/>
      <c r="F166" s="66"/>
      <c r="G166" s="84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8"/>
      <c r="S166" s="92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88"/>
      <c r="AE166" s="92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88"/>
      <c r="AQ166" s="84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84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6"/>
      <c r="BO166" s="84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6"/>
      <c r="CA166" s="141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6"/>
    </row>
    <row r="167" spans="1:90" ht="15" customHeight="1" thickBot="1" x14ac:dyDescent="0.35">
      <c r="A167" s="207"/>
      <c r="B167" s="212"/>
      <c r="C167" s="58"/>
      <c r="D167" s="58"/>
      <c r="E167" s="41" t="s">
        <v>160</v>
      </c>
      <c r="F167" s="47">
        <f>SUM(F158:F166)</f>
        <v>2100000</v>
      </c>
      <c r="G167" s="96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8"/>
      <c r="S167" s="96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8"/>
      <c r="AE167" s="96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8"/>
      <c r="AQ167" s="96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96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8"/>
      <c r="BO167" s="96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8"/>
      <c r="CA167" s="142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8"/>
    </row>
    <row r="168" spans="1:90" ht="15" customHeight="1" x14ac:dyDescent="0.3">
      <c r="A168" s="178" t="s">
        <v>467</v>
      </c>
      <c r="B168" s="209">
        <v>395</v>
      </c>
      <c r="C168" s="112" t="s">
        <v>320</v>
      </c>
      <c r="D168" s="56" t="s">
        <v>112</v>
      </c>
      <c r="E168" s="56"/>
      <c r="F168" s="65"/>
      <c r="G168" s="152">
        <v>1</v>
      </c>
      <c r="H168" s="131">
        <v>2</v>
      </c>
      <c r="I168" s="131">
        <v>3</v>
      </c>
      <c r="J168" s="131">
        <v>4</v>
      </c>
      <c r="K168" s="131">
        <v>5</v>
      </c>
      <c r="L168" s="131">
        <v>6</v>
      </c>
      <c r="M168" s="131">
        <v>7</v>
      </c>
      <c r="N168" s="131">
        <v>8</v>
      </c>
      <c r="O168" s="131">
        <v>9</v>
      </c>
      <c r="P168" s="131">
        <v>10</v>
      </c>
      <c r="Q168" s="131">
        <v>11</v>
      </c>
      <c r="R168" s="147">
        <v>12</v>
      </c>
      <c r="S168" s="152">
        <v>1</v>
      </c>
      <c r="T168" s="131">
        <v>2</v>
      </c>
      <c r="U168" s="131">
        <v>3</v>
      </c>
      <c r="V168" s="131">
        <v>4</v>
      </c>
      <c r="W168" s="131">
        <v>5</v>
      </c>
      <c r="X168" s="131">
        <v>6</v>
      </c>
      <c r="Y168" s="131">
        <v>7</v>
      </c>
      <c r="Z168" s="131">
        <v>8</v>
      </c>
      <c r="AA168" s="131">
        <v>9</v>
      </c>
      <c r="AB168" s="131">
        <v>10</v>
      </c>
      <c r="AC168" s="131">
        <v>11</v>
      </c>
      <c r="AD168" s="147">
        <v>12</v>
      </c>
      <c r="AE168" s="152">
        <v>1</v>
      </c>
      <c r="AF168" s="131">
        <v>2</v>
      </c>
      <c r="AG168" s="131">
        <v>3</v>
      </c>
      <c r="AH168" s="131">
        <v>4</v>
      </c>
      <c r="AI168" s="131">
        <v>5</v>
      </c>
      <c r="AJ168" s="131">
        <v>6</v>
      </c>
      <c r="AK168" s="131">
        <v>7</v>
      </c>
      <c r="AL168" s="131">
        <v>8</v>
      </c>
      <c r="AM168" s="131">
        <v>9</v>
      </c>
      <c r="AN168" s="131">
        <v>10</v>
      </c>
      <c r="AO168" s="131">
        <v>11</v>
      </c>
      <c r="AP168" s="147">
        <v>12</v>
      </c>
      <c r="AQ168" s="152">
        <v>1</v>
      </c>
      <c r="AR168" s="131">
        <v>2</v>
      </c>
      <c r="AS168" s="131">
        <v>3</v>
      </c>
      <c r="AT168" s="131">
        <v>4</v>
      </c>
      <c r="AU168" s="131">
        <v>5</v>
      </c>
      <c r="AV168" s="131">
        <v>6</v>
      </c>
      <c r="AW168" s="131">
        <v>7</v>
      </c>
      <c r="AX168" s="131">
        <v>8</v>
      </c>
      <c r="AY168" s="131">
        <v>9</v>
      </c>
      <c r="AZ168" s="131">
        <v>10</v>
      </c>
      <c r="BA168" s="131">
        <v>11</v>
      </c>
      <c r="BB168" s="147">
        <v>12</v>
      </c>
      <c r="BC168" s="152">
        <v>1</v>
      </c>
      <c r="BD168" s="131">
        <v>2</v>
      </c>
      <c r="BE168" s="131">
        <v>3</v>
      </c>
      <c r="BF168" s="131">
        <v>4</v>
      </c>
      <c r="BG168" s="131">
        <v>5</v>
      </c>
      <c r="BH168" s="131">
        <v>6</v>
      </c>
      <c r="BI168" s="131">
        <v>7</v>
      </c>
      <c r="BJ168" s="131">
        <v>8</v>
      </c>
      <c r="BK168" s="131">
        <v>9</v>
      </c>
      <c r="BL168" s="131">
        <v>10</v>
      </c>
      <c r="BM168" s="131">
        <v>11</v>
      </c>
      <c r="BN168" s="147">
        <v>12</v>
      </c>
      <c r="BO168" s="152">
        <v>1</v>
      </c>
      <c r="BP168" s="131">
        <v>2</v>
      </c>
      <c r="BQ168" s="131">
        <v>3</v>
      </c>
      <c r="BR168" s="131">
        <v>4</v>
      </c>
      <c r="BS168" s="131">
        <v>5</v>
      </c>
      <c r="BT168" s="131">
        <v>6</v>
      </c>
      <c r="BU168" s="131">
        <v>7</v>
      </c>
      <c r="BV168" s="131">
        <v>8</v>
      </c>
      <c r="BW168" s="131">
        <v>9</v>
      </c>
      <c r="BX168" s="131">
        <v>10</v>
      </c>
      <c r="BY168" s="131">
        <v>11</v>
      </c>
      <c r="BZ168" s="147">
        <v>12</v>
      </c>
      <c r="CA168" s="139">
        <v>1</v>
      </c>
      <c r="CB168" s="131">
        <v>2</v>
      </c>
      <c r="CC168" s="131">
        <v>3</v>
      </c>
      <c r="CD168" s="131">
        <v>4</v>
      </c>
      <c r="CE168" s="131">
        <v>5</v>
      </c>
      <c r="CF168" s="131">
        <v>6</v>
      </c>
      <c r="CG168" s="131">
        <v>7</v>
      </c>
      <c r="CH168" s="131">
        <v>8</v>
      </c>
      <c r="CI168" s="131">
        <v>9</v>
      </c>
      <c r="CJ168" s="131">
        <v>10</v>
      </c>
      <c r="CK168" s="131">
        <v>11</v>
      </c>
      <c r="CL168" s="131">
        <v>12</v>
      </c>
    </row>
    <row r="169" spans="1:90" ht="15" customHeight="1" x14ac:dyDescent="0.3">
      <c r="A169" s="206"/>
      <c r="C169" s="113"/>
      <c r="D169" s="60"/>
      <c r="E169" s="60" t="s">
        <v>169</v>
      </c>
      <c r="F169" s="66">
        <v>52030</v>
      </c>
      <c r="G169" s="84"/>
      <c r="H169" s="85"/>
      <c r="I169" s="85"/>
      <c r="J169" s="82"/>
      <c r="K169" s="82"/>
      <c r="L169" s="82"/>
      <c r="M169" s="82"/>
      <c r="N169" s="82"/>
      <c r="O169" s="82"/>
      <c r="P169" s="85"/>
      <c r="Q169" s="85"/>
      <c r="R169" s="88"/>
      <c r="S169" s="92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86"/>
      <c r="AE169" s="84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6"/>
      <c r="AQ169" s="84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84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6"/>
      <c r="BO169" s="84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6"/>
      <c r="CA169" s="141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6"/>
    </row>
    <row r="170" spans="1:90" ht="15" customHeight="1" x14ac:dyDescent="0.3">
      <c r="A170" s="206"/>
      <c r="C170" s="60"/>
      <c r="D170" s="60"/>
      <c r="E170" s="60" t="s">
        <v>313</v>
      </c>
      <c r="F170" s="66">
        <v>70000</v>
      </c>
      <c r="G170" s="84"/>
      <c r="H170" s="85"/>
      <c r="I170" s="85"/>
      <c r="J170" s="85"/>
      <c r="K170" s="85"/>
      <c r="L170" s="85"/>
      <c r="M170" s="85"/>
      <c r="N170" s="85"/>
      <c r="O170" s="85"/>
      <c r="P170" s="82"/>
      <c r="Q170" s="82"/>
      <c r="R170" s="83"/>
      <c r="S170" s="87"/>
      <c r="T170" s="82"/>
      <c r="U170" s="82"/>
      <c r="V170" s="82"/>
      <c r="W170" s="82"/>
      <c r="X170" s="82"/>
      <c r="Y170" s="93"/>
      <c r="Z170" s="93"/>
      <c r="AA170" s="93"/>
      <c r="AB170" s="93"/>
      <c r="AC170" s="93"/>
      <c r="AD170" s="86"/>
      <c r="AE170" s="84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6"/>
      <c r="AQ170" s="84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84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6"/>
      <c r="BO170" s="84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6"/>
      <c r="CA170" s="141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6"/>
    </row>
    <row r="171" spans="1:90" ht="15" customHeight="1" x14ac:dyDescent="0.3">
      <c r="A171" s="206"/>
      <c r="C171" s="60"/>
      <c r="D171" s="60"/>
      <c r="E171" s="62" t="s">
        <v>170</v>
      </c>
      <c r="F171" s="66">
        <v>0</v>
      </c>
      <c r="G171" s="84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8"/>
      <c r="S171" s="92"/>
      <c r="T171" s="85"/>
      <c r="U171" s="85"/>
      <c r="V171" s="85"/>
      <c r="W171" s="85"/>
      <c r="X171" s="85"/>
      <c r="Y171" s="82"/>
      <c r="Z171" s="82"/>
      <c r="AA171" s="82"/>
      <c r="AB171" s="82"/>
      <c r="AC171" s="82"/>
      <c r="AD171" s="83"/>
      <c r="AE171" s="87"/>
      <c r="AF171" s="82"/>
      <c r="AG171" s="85"/>
      <c r="AH171" s="85"/>
      <c r="AI171" s="85"/>
      <c r="AJ171" s="85"/>
      <c r="AK171" s="85"/>
      <c r="AL171" s="85"/>
      <c r="AM171" s="85"/>
      <c r="AN171" s="85"/>
      <c r="AO171" s="85"/>
      <c r="AP171" s="86"/>
      <c r="AQ171" s="84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84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6"/>
      <c r="BO171" s="84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6"/>
      <c r="CA171" s="141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6"/>
    </row>
    <row r="172" spans="1:90" ht="15" customHeight="1" x14ac:dyDescent="0.3">
      <c r="A172" s="206"/>
      <c r="C172" s="60"/>
      <c r="D172" s="60"/>
      <c r="E172" s="62" t="s">
        <v>314</v>
      </c>
      <c r="F172" s="66">
        <v>0</v>
      </c>
      <c r="G172" s="84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8"/>
      <c r="S172" s="92"/>
      <c r="T172" s="85"/>
      <c r="U172" s="85"/>
      <c r="V172" s="85"/>
      <c r="W172" s="85"/>
      <c r="X172" s="85"/>
      <c r="Y172" s="93"/>
      <c r="Z172" s="93"/>
      <c r="AA172" s="93"/>
      <c r="AB172" s="93"/>
      <c r="AC172" s="93"/>
      <c r="AD172" s="83"/>
      <c r="AE172" s="87"/>
      <c r="AF172" s="82"/>
      <c r="AG172" s="82"/>
      <c r="AH172" s="85"/>
      <c r="AI172" s="85"/>
      <c r="AJ172" s="85"/>
      <c r="AK172" s="85"/>
      <c r="AL172" s="85"/>
      <c r="AM172" s="85"/>
      <c r="AN172" s="85"/>
      <c r="AO172" s="85"/>
      <c r="AP172" s="86"/>
      <c r="AQ172" s="84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84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6"/>
      <c r="BO172" s="84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6"/>
      <c r="CA172" s="141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6"/>
    </row>
    <row r="173" spans="1:90" ht="15" customHeight="1" x14ac:dyDescent="0.3">
      <c r="A173" s="206"/>
      <c r="C173" s="49" t="s">
        <v>301</v>
      </c>
      <c r="D173" s="60" t="s">
        <v>113</v>
      </c>
      <c r="E173" s="60"/>
      <c r="F173" s="66"/>
      <c r="G173" s="84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8"/>
      <c r="S173" s="92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88"/>
      <c r="AE173" s="92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88"/>
      <c r="AQ173" s="84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84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6"/>
      <c r="BO173" s="84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6"/>
      <c r="CA173" s="141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6"/>
    </row>
    <row r="174" spans="1:90" ht="15" customHeight="1" x14ac:dyDescent="0.3">
      <c r="A174" s="206"/>
      <c r="C174" s="60" t="s">
        <v>302</v>
      </c>
      <c r="D174" s="60"/>
      <c r="E174" s="62" t="s">
        <v>303</v>
      </c>
      <c r="F174" s="66">
        <v>0</v>
      </c>
      <c r="G174" s="84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8"/>
      <c r="S174" s="92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88"/>
      <c r="AE174" s="92"/>
      <c r="AF174" s="93"/>
      <c r="AG174" s="90"/>
      <c r="AH174" s="90"/>
      <c r="AI174" s="90"/>
      <c r="AJ174" s="90"/>
      <c r="AK174" s="93"/>
      <c r="AL174" s="93"/>
      <c r="AM174" s="93"/>
      <c r="AN174" s="93"/>
      <c r="AO174" s="93"/>
      <c r="AP174" s="88"/>
      <c r="AQ174" s="84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84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6"/>
      <c r="BO174" s="84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6"/>
      <c r="CA174" s="141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6"/>
    </row>
    <row r="175" spans="1:90" ht="15" customHeight="1" x14ac:dyDescent="0.3">
      <c r="A175" s="206"/>
      <c r="C175" s="50" t="s">
        <v>304</v>
      </c>
      <c r="D175" s="60"/>
      <c r="E175" s="62" t="s">
        <v>305</v>
      </c>
      <c r="F175" s="66">
        <v>1977970</v>
      </c>
      <c r="G175" s="84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8"/>
      <c r="S175" s="92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88"/>
      <c r="AE175" s="92"/>
      <c r="AF175" s="93"/>
      <c r="AG175" s="93"/>
      <c r="AH175" s="93"/>
      <c r="AI175" s="93"/>
      <c r="AJ175" s="90"/>
      <c r="AK175" s="90"/>
      <c r="AL175" s="90"/>
      <c r="AM175" s="90"/>
      <c r="AN175" s="90"/>
      <c r="AO175" s="93"/>
      <c r="AP175" s="88"/>
      <c r="AQ175" s="84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84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6"/>
      <c r="BO175" s="84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6"/>
      <c r="CA175" s="141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6"/>
    </row>
    <row r="176" spans="1:90" ht="15" customHeight="1" x14ac:dyDescent="0.3">
      <c r="A176" s="206"/>
      <c r="C176" s="51" t="s">
        <v>306</v>
      </c>
      <c r="D176" s="60"/>
      <c r="E176" s="62" t="s">
        <v>187</v>
      </c>
      <c r="F176" s="66">
        <v>0</v>
      </c>
      <c r="G176" s="84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8"/>
      <c r="S176" s="92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88"/>
      <c r="AE176" s="92"/>
      <c r="AF176" s="93"/>
      <c r="AG176" s="93"/>
      <c r="AH176" s="93"/>
      <c r="AI176" s="93"/>
      <c r="AJ176" s="93"/>
      <c r="AK176" s="93"/>
      <c r="AL176" s="93"/>
      <c r="AM176" s="93"/>
      <c r="AN176" s="93"/>
      <c r="AO176" s="90"/>
      <c r="AP176" s="91"/>
      <c r="AQ176" s="84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84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6"/>
      <c r="BO176" s="84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6"/>
      <c r="CA176" s="141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6"/>
    </row>
    <row r="177" spans="1:90" ht="15" customHeight="1" x14ac:dyDescent="0.3">
      <c r="A177" s="206"/>
      <c r="C177" s="60"/>
      <c r="D177" s="60"/>
      <c r="E177" s="62"/>
      <c r="F177" s="66"/>
      <c r="G177" s="84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8"/>
      <c r="S177" s="92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88"/>
      <c r="AE177" s="92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88"/>
      <c r="AQ177" s="84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84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6"/>
      <c r="BO177" s="84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6"/>
      <c r="CA177" s="141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6"/>
    </row>
    <row r="178" spans="1:90" ht="15" customHeight="1" thickBot="1" x14ac:dyDescent="0.35">
      <c r="A178" s="207"/>
      <c r="B178" s="212"/>
      <c r="C178" s="58"/>
      <c r="D178" s="58"/>
      <c r="E178" s="41" t="s">
        <v>160</v>
      </c>
      <c r="F178" s="47">
        <f>SUM(F169:F177)</f>
        <v>2100000</v>
      </c>
      <c r="G178" s="96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8"/>
      <c r="S178" s="96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8"/>
      <c r="AE178" s="96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8"/>
      <c r="AQ178" s="96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8"/>
      <c r="BC178" s="96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8"/>
      <c r="BO178" s="96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8"/>
      <c r="CA178" s="142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8"/>
    </row>
    <row r="179" spans="1:90" ht="15" customHeight="1" x14ac:dyDescent="0.3">
      <c r="A179" s="178" t="s">
        <v>467</v>
      </c>
      <c r="B179" s="209">
        <v>396</v>
      </c>
      <c r="C179" s="112" t="s">
        <v>321</v>
      </c>
      <c r="D179" s="56" t="s">
        <v>112</v>
      </c>
      <c r="E179" s="56"/>
      <c r="F179" s="65"/>
      <c r="G179" s="152">
        <v>1</v>
      </c>
      <c r="H179" s="131">
        <v>2</v>
      </c>
      <c r="I179" s="131">
        <v>3</v>
      </c>
      <c r="J179" s="131">
        <v>4</v>
      </c>
      <c r="K179" s="131">
        <v>5</v>
      </c>
      <c r="L179" s="131">
        <v>6</v>
      </c>
      <c r="M179" s="131">
        <v>7</v>
      </c>
      <c r="N179" s="131">
        <v>8</v>
      </c>
      <c r="O179" s="131">
        <v>9</v>
      </c>
      <c r="P179" s="131">
        <v>10</v>
      </c>
      <c r="Q179" s="131">
        <v>11</v>
      </c>
      <c r="R179" s="147">
        <v>12</v>
      </c>
      <c r="S179" s="152">
        <v>1</v>
      </c>
      <c r="T179" s="131">
        <v>2</v>
      </c>
      <c r="U179" s="131">
        <v>3</v>
      </c>
      <c r="V179" s="131">
        <v>4</v>
      </c>
      <c r="W179" s="131">
        <v>5</v>
      </c>
      <c r="X179" s="131">
        <v>6</v>
      </c>
      <c r="Y179" s="131">
        <v>7</v>
      </c>
      <c r="Z179" s="131">
        <v>8</v>
      </c>
      <c r="AA179" s="131">
        <v>9</v>
      </c>
      <c r="AB179" s="131">
        <v>10</v>
      </c>
      <c r="AC179" s="131">
        <v>11</v>
      </c>
      <c r="AD179" s="147">
        <v>12</v>
      </c>
      <c r="AE179" s="152">
        <v>1</v>
      </c>
      <c r="AF179" s="131">
        <v>2</v>
      </c>
      <c r="AG179" s="131">
        <v>3</v>
      </c>
      <c r="AH179" s="131">
        <v>4</v>
      </c>
      <c r="AI179" s="131">
        <v>5</v>
      </c>
      <c r="AJ179" s="131">
        <v>6</v>
      </c>
      <c r="AK179" s="131">
        <v>7</v>
      </c>
      <c r="AL179" s="131">
        <v>8</v>
      </c>
      <c r="AM179" s="131">
        <v>9</v>
      </c>
      <c r="AN179" s="131">
        <v>10</v>
      </c>
      <c r="AO179" s="131">
        <v>11</v>
      </c>
      <c r="AP179" s="147">
        <v>12</v>
      </c>
      <c r="AQ179" s="152">
        <v>1</v>
      </c>
      <c r="AR179" s="131">
        <v>2</v>
      </c>
      <c r="AS179" s="131">
        <v>3</v>
      </c>
      <c r="AT179" s="131">
        <v>4</v>
      </c>
      <c r="AU179" s="131">
        <v>5</v>
      </c>
      <c r="AV179" s="131">
        <v>6</v>
      </c>
      <c r="AW179" s="131">
        <v>7</v>
      </c>
      <c r="AX179" s="131">
        <v>8</v>
      </c>
      <c r="AY179" s="131">
        <v>9</v>
      </c>
      <c r="AZ179" s="131">
        <v>10</v>
      </c>
      <c r="BA179" s="131">
        <v>11</v>
      </c>
      <c r="BB179" s="147">
        <v>12</v>
      </c>
      <c r="BC179" s="152">
        <v>1</v>
      </c>
      <c r="BD179" s="131">
        <v>2</v>
      </c>
      <c r="BE179" s="131">
        <v>3</v>
      </c>
      <c r="BF179" s="131">
        <v>4</v>
      </c>
      <c r="BG179" s="131">
        <v>5</v>
      </c>
      <c r="BH179" s="131">
        <v>6</v>
      </c>
      <c r="BI179" s="131">
        <v>7</v>
      </c>
      <c r="BJ179" s="131">
        <v>8</v>
      </c>
      <c r="BK179" s="131">
        <v>9</v>
      </c>
      <c r="BL179" s="131">
        <v>10</v>
      </c>
      <c r="BM179" s="131">
        <v>11</v>
      </c>
      <c r="BN179" s="147">
        <v>12</v>
      </c>
      <c r="BO179" s="152">
        <v>1</v>
      </c>
      <c r="BP179" s="131">
        <v>2</v>
      </c>
      <c r="BQ179" s="131">
        <v>3</v>
      </c>
      <c r="BR179" s="131">
        <v>4</v>
      </c>
      <c r="BS179" s="131">
        <v>5</v>
      </c>
      <c r="BT179" s="131">
        <v>6</v>
      </c>
      <c r="BU179" s="131">
        <v>7</v>
      </c>
      <c r="BV179" s="131">
        <v>8</v>
      </c>
      <c r="BW179" s="131">
        <v>9</v>
      </c>
      <c r="BX179" s="131">
        <v>10</v>
      </c>
      <c r="BY179" s="131">
        <v>11</v>
      </c>
      <c r="BZ179" s="147">
        <v>12</v>
      </c>
      <c r="CA179" s="139">
        <v>1</v>
      </c>
      <c r="CB179" s="131">
        <v>2</v>
      </c>
      <c r="CC179" s="131">
        <v>3</v>
      </c>
      <c r="CD179" s="131">
        <v>4</v>
      </c>
      <c r="CE179" s="131">
        <v>5</v>
      </c>
      <c r="CF179" s="131">
        <v>6</v>
      </c>
      <c r="CG179" s="131">
        <v>7</v>
      </c>
      <c r="CH179" s="131">
        <v>8</v>
      </c>
      <c r="CI179" s="131">
        <v>9</v>
      </c>
      <c r="CJ179" s="131">
        <v>10</v>
      </c>
      <c r="CK179" s="131">
        <v>11</v>
      </c>
      <c r="CL179" s="131">
        <v>12</v>
      </c>
    </row>
    <row r="180" spans="1:90" ht="15" customHeight="1" x14ac:dyDescent="0.3">
      <c r="A180" s="206"/>
      <c r="C180" s="113"/>
      <c r="D180" s="60"/>
      <c r="E180" s="60" t="s">
        <v>322</v>
      </c>
      <c r="F180" s="66">
        <v>204600</v>
      </c>
      <c r="G180" s="84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8"/>
      <c r="S180" s="92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86"/>
      <c r="AE180" s="84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6"/>
      <c r="AQ180" s="84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84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6"/>
      <c r="BO180" s="84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6"/>
      <c r="CA180" s="141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6"/>
    </row>
    <row r="181" spans="1:90" ht="15" customHeight="1" x14ac:dyDescent="0.3">
      <c r="A181" s="206"/>
      <c r="C181" s="113"/>
      <c r="D181" s="60"/>
      <c r="E181" s="60" t="s">
        <v>313</v>
      </c>
      <c r="F181" s="66">
        <v>70000</v>
      </c>
      <c r="G181" s="84"/>
      <c r="H181" s="85"/>
      <c r="I181" s="85"/>
      <c r="J181" s="85"/>
      <c r="K181" s="85"/>
      <c r="L181" s="85"/>
      <c r="M181" s="85"/>
      <c r="N181" s="85"/>
      <c r="O181" s="85"/>
      <c r="P181" s="82"/>
      <c r="Q181" s="82"/>
      <c r="R181" s="83"/>
      <c r="S181" s="87"/>
      <c r="T181" s="82"/>
      <c r="U181" s="82"/>
      <c r="V181" s="82"/>
      <c r="W181" s="82"/>
      <c r="X181" s="82"/>
      <c r="Y181" s="93"/>
      <c r="Z181" s="93"/>
      <c r="AA181" s="93"/>
      <c r="AB181" s="93"/>
      <c r="AC181" s="93"/>
      <c r="AD181" s="86"/>
      <c r="AE181" s="84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6"/>
      <c r="AQ181" s="84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84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6"/>
      <c r="BO181" s="84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6"/>
      <c r="CA181" s="141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6"/>
    </row>
    <row r="182" spans="1:90" ht="15" customHeight="1" x14ac:dyDescent="0.3">
      <c r="A182" s="206"/>
      <c r="C182" s="113"/>
      <c r="D182" s="60"/>
      <c r="E182" s="62" t="s">
        <v>170</v>
      </c>
      <c r="F182" s="66">
        <v>0</v>
      </c>
      <c r="G182" s="84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8"/>
      <c r="S182" s="92"/>
      <c r="T182" s="85"/>
      <c r="U182" s="85"/>
      <c r="V182" s="85"/>
      <c r="W182" s="85"/>
      <c r="X182" s="85"/>
      <c r="Y182" s="82"/>
      <c r="Z182" s="82"/>
      <c r="AA182" s="82"/>
      <c r="AB182" s="82"/>
      <c r="AC182" s="82"/>
      <c r="AD182" s="83"/>
      <c r="AE182" s="87"/>
      <c r="AF182" s="82"/>
      <c r="AG182" s="85"/>
      <c r="AH182" s="85"/>
      <c r="AI182" s="85"/>
      <c r="AJ182" s="85"/>
      <c r="AK182" s="85"/>
      <c r="AL182" s="85"/>
      <c r="AM182" s="85"/>
      <c r="AN182" s="85"/>
      <c r="AO182" s="85"/>
      <c r="AP182" s="86"/>
      <c r="AQ182" s="84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84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6"/>
      <c r="BO182" s="84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6"/>
      <c r="CA182" s="141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6"/>
    </row>
    <row r="183" spans="1:90" ht="15" customHeight="1" x14ac:dyDescent="0.3">
      <c r="A183" s="206"/>
      <c r="C183" s="113"/>
      <c r="D183" s="60"/>
      <c r="E183" s="62" t="s">
        <v>314</v>
      </c>
      <c r="F183" s="66">
        <v>0</v>
      </c>
      <c r="G183" s="84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8"/>
      <c r="S183" s="92"/>
      <c r="T183" s="85"/>
      <c r="U183" s="85"/>
      <c r="V183" s="85"/>
      <c r="W183" s="85"/>
      <c r="X183" s="85"/>
      <c r="Y183" s="93"/>
      <c r="Z183" s="93"/>
      <c r="AA183" s="93"/>
      <c r="AB183" s="93"/>
      <c r="AC183" s="93"/>
      <c r="AD183" s="83"/>
      <c r="AE183" s="87"/>
      <c r="AF183" s="82"/>
      <c r="AG183" s="82"/>
      <c r="AH183" s="85"/>
      <c r="AI183" s="85"/>
      <c r="AJ183" s="85"/>
      <c r="AK183" s="85"/>
      <c r="AL183" s="85"/>
      <c r="AM183" s="85"/>
      <c r="AN183" s="85"/>
      <c r="AO183" s="85"/>
      <c r="AP183" s="86"/>
      <c r="AQ183" s="84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84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6"/>
      <c r="BO183" s="84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6"/>
      <c r="CA183" s="141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6"/>
    </row>
    <row r="184" spans="1:90" ht="15" customHeight="1" x14ac:dyDescent="0.3">
      <c r="A184" s="206"/>
      <c r="C184" s="49" t="s">
        <v>301</v>
      </c>
      <c r="D184" s="60" t="s">
        <v>113</v>
      </c>
      <c r="E184" s="60"/>
      <c r="F184" s="66"/>
      <c r="G184" s="84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8"/>
      <c r="S184" s="92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88"/>
      <c r="AE184" s="92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88"/>
      <c r="AQ184" s="84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84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6"/>
      <c r="BO184" s="84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6"/>
      <c r="CA184" s="141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6"/>
    </row>
    <row r="185" spans="1:90" ht="15" customHeight="1" x14ac:dyDescent="0.3">
      <c r="A185" s="206"/>
      <c r="C185" s="60" t="s">
        <v>302</v>
      </c>
      <c r="D185" s="60"/>
      <c r="E185" s="62" t="s">
        <v>303</v>
      </c>
      <c r="F185" s="66">
        <v>0</v>
      </c>
      <c r="G185" s="84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8"/>
      <c r="S185" s="92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88"/>
      <c r="AE185" s="92"/>
      <c r="AF185" s="93"/>
      <c r="AG185" s="90"/>
      <c r="AH185" s="90"/>
      <c r="AI185" s="90"/>
      <c r="AJ185" s="90"/>
      <c r="AK185" s="93"/>
      <c r="AL185" s="93"/>
      <c r="AM185" s="93"/>
      <c r="AN185" s="93"/>
      <c r="AO185" s="93"/>
      <c r="AP185" s="88"/>
      <c r="AQ185" s="84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84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6"/>
      <c r="BO185" s="84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6"/>
      <c r="CA185" s="141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6"/>
    </row>
    <row r="186" spans="1:90" ht="15" customHeight="1" x14ac:dyDescent="0.3">
      <c r="A186" s="206"/>
      <c r="C186" s="50" t="s">
        <v>304</v>
      </c>
      <c r="D186" s="60"/>
      <c r="E186" s="62" t="s">
        <v>305</v>
      </c>
      <c r="F186" s="66">
        <v>4325400</v>
      </c>
      <c r="G186" s="84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8"/>
      <c r="S186" s="92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88"/>
      <c r="AE186" s="92"/>
      <c r="AF186" s="93"/>
      <c r="AG186" s="93"/>
      <c r="AH186" s="93"/>
      <c r="AI186" s="93"/>
      <c r="AJ186" s="90"/>
      <c r="AK186" s="90"/>
      <c r="AL186" s="90"/>
      <c r="AM186" s="90"/>
      <c r="AN186" s="90"/>
      <c r="AO186" s="93"/>
      <c r="AP186" s="88"/>
      <c r="AQ186" s="84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84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6"/>
      <c r="BO186" s="84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6"/>
      <c r="CA186" s="141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6"/>
    </row>
    <row r="187" spans="1:90" ht="15" customHeight="1" x14ac:dyDescent="0.3">
      <c r="A187" s="206"/>
      <c r="C187" s="51" t="s">
        <v>306</v>
      </c>
      <c r="D187" s="60"/>
      <c r="E187" s="62" t="s">
        <v>187</v>
      </c>
      <c r="F187" s="66">
        <v>0</v>
      </c>
      <c r="G187" s="84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8"/>
      <c r="S187" s="92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88"/>
      <c r="AE187" s="92"/>
      <c r="AF187" s="93"/>
      <c r="AG187" s="93"/>
      <c r="AH187" s="93"/>
      <c r="AI187" s="93"/>
      <c r="AJ187" s="93"/>
      <c r="AK187" s="93"/>
      <c r="AL187" s="93"/>
      <c r="AM187" s="93"/>
      <c r="AN187" s="93"/>
      <c r="AO187" s="90"/>
      <c r="AP187" s="91"/>
      <c r="AQ187" s="84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84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6"/>
      <c r="BO187" s="84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6"/>
      <c r="CA187" s="141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6"/>
    </row>
    <row r="188" spans="1:90" ht="15" customHeight="1" x14ac:dyDescent="0.3">
      <c r="A188" s="206"/>
      <c r="C188" s="60"/>
      <c r="D188" s="60"/>
      <c r="E188" s="62"/>
      <c r="F188" s="66"/>
      <c r="G188" s="84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8"/>
      <c r="S188" s="92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88"/>
      <c r="AE188" s="92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88"/>
      <c r="AQ188" s="84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84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6"/>
      <c r="BO188" s="84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6"/>
      <c r="CA188" s="141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6"/>
    </row>
    <row r="189" spans="1:90" ht="15" customHeight="1" thickBot="1" x14ac:dyDescent="0.35">
      <c r="A189" s="207"/>
      <c r="B189" s="212"/>
      <c r="C189" s="58"/>
      <c r="D189" s="58"/>
      <c r="E189" s="41" t="s">
        <v>160</v>
      </c>
      <c r="F189" s="47">
        <f>SUM(F180:F188)</f>
        <v>4600000</v>
      </c>
      <c r="G189" s="96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8"/>
      <c r="S189" s="96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8"/>
      <c r="AE189" s="96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8"/>
      <c r="AQ189" s="96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8"/>
      <c r="BC189" s="96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8"/>
      <c r="BO189" s="96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8"/>
      <c r="CA189" s="142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8"/>
    </row>
    <row r="190" spans="1:90" ht="15" customHeight="1" x14ac:dyDescent="0.3">
      <c r="A190" s="178" t="s">
        <v>467</v>
      </c>
      <c r="B190" s="209">
        <v>397</v>
      </c>
      <c r="C190" s="112" t="s">
        <v>323</v>
      </c>
      <c r="D190" s="56" t="s">
        <v>112</v>
      </c>
      <c r="E190" s="56"/>
      <c r="F190" s="65"/>
      <c r="G190" s="152">
        <v>1</v>
      </c>
      <c r="H190" s="131">
        <v>2</v>
      </c>
      <c r="I190" s="131">
        <v>3</v>
      </c>
      <c r="J190" s="131">
        <v>4</v>
      </c>
      <c r="K190" s="131">
        <v>5</v>
      </c>
      <c r="L190" s="131">
        <v>6</v>
      </c>
      <c r="M190" s="131">
        <v>7</v>
      </c>
      <c r="N190" s="131">
        <v>8</v>
      </c>
      <c r="O190" s="131">
        <v>9</v>
      </c>
      <c r="P190" s="131">
        <v>10</v>
      </c>
      <c r="Q190" s="131">
        <v>11</v>
      </c>
      <c r="R190" s="147">
        <v>12</v>
      </c>
      <c r="S190" s="152">
        <v>1</v>
      </c>
      <c r="T190" s="131">
        <v>2</v>
      </c>
      <c r="U190" s="131">
        <v>3</v>
      </c>
      <c r="V190" s="131">
        <v>4</v>
      </c>
      <c r="W190" s="131">
        <v>5</v>
      </c>
      <c r="X190" s="131">
        <v>6</v>
      </c>
      <c r="Y190" s="131">
        <v>7</v>
      </c>
      <c r="Z190" s="131">
        <v>8</v>
      </c>
      <c r="AA190" s="131">
        <v>9</v>
      </c>
      <c r="AB190" s="131">
        <v>10</v>
      </c>
      <c r="AC190" s="131">
        <v>11</v>
      </c>
      <c r="AD190" s="147">
        <v>12</v>
      </c>
      <c r="AE190" s="152">
        <v>1</v>
      </c>
      <c r="AF190" s="131">
        <v>2</v>
      </c>
      <c r="AG190" s="131">
        <v>3</v>
      </c>
      <c r="AH190" s="131">
        <v>4</v>
      </c>
      <c r="AI190" s="131">
        <v>5</v>
      </c>
      <c r="AJ190" s="131">
        <v>6</v>
      </c>
      <c r="AK190" s="131">
        <v>7</v>
      </c>
      <c r="AL190" s="131">
        <v>8</v>
      </c>
      <c r="AM190" s="131">
        <v>9</v>
      </c>
      <c r="AN190" s="131">
        <v>10</v>
      </c>
      <c r="AO190" s="131">
        <v>11</v>
      </c>
      <c r="AP190" s="147">
        <v>12</v>
      </c>
      <c r="AQ190" s="152">
        <v>1</v>
      </c>
      <c r="AR190" s="131">
        <v>2</v>
      </c>
      <c r="AS190" s="131">
        <v>3</v>
      </c>
      <c r="AT190" s="131">
        <v>4</v>
      </c>
      <c r="AU190" s="131">
        <v>5</v>
      </c>
      <c r="AV190" s="131">
        <v>6</v>
      </c>
      <c r="AW190" s="131">
        <v>7</v>
      </c>
      <c r="AX190" s="131">
        <v>8</v>
      </c>
      <c r="AY190" s="131">
        <v>9</v>
      </c>
      <c r="AZ190" s="131">
        <v>10</v>
      </c>
      <c r="BA190" s="131">
        <v>11</v>
      </c>
      <c r="BB190" s="147">
        <v>12</v>
      </c>
      <c r="BC190" s="152">
        <v>1</v>
      </c>
      <c r="BD190" s="131">
        <v>2</v>
      </c>
      <c r="BE190" s="131">
        <v>3</v>
      </c>
      <c r="BF190" s="131">
        <v>4</v>
      </c>
      <c r="BG190" s="131">
        <v>5</v>
      </c>
      <c r="BH190" s="131">
        <v>6</v>
      </c>
      <c r="BI190" s="131">
        <v>7</v>
      </c>
      <c r="BJ190" s="131">
        <v>8</v>
      </c>
      <c r="BK190" s="131">
        <v>9</v>
      </c>
      <c r="BL190" s="131">
        <v>10</v>
      </c>
      <c r="BM190" s="131">
        <v>11</v>
      </c>
      <c r="BN190" s="147">
        <v>12</v>
      </c>
      <c r="BO190" s="152">
        <v>1</v>
      </c>
      <c r="BP190" s="131">
        <v>2</v>
      </c>
      <c r="BQ190" s="131">
        <v>3</v>
      </c>
      <c r="BR190" s="131">
        <v>4</v>
      </c>
      <c r="BS190" s="131">
        <v>5</v>
      </c>
      <c r="BT190" s="131">
        <v>6</v>
      </c>
      <c r="BU190" s="131">
        <v>7</v>
      </c>
      <c r="BV190" s="131">
        <v>8</v>
      </c>
      <c r="BW190" s="131">
        <v>9</v>
      </c>
      <c r="BX190" s="131">
        <v>10</v>
      </c>
      <c r="BY190" s="131">
        <v>11</v>
      </c>
      <c r="BZ190" s="147">
        <v>12</v>
      </c>
      <c r="CA190" s="139">
        <v>1</v>
      </c>
      <c r="CB190" s="131">
        <v>2</v>
      </c>
      <c r="CC190" s="131">
        <v>3</v>
      </c>
      <c r="CD190" s="131">
        <v>4</v>
      </c>
      <c r="CE190" s="131">
        <v>5</v>
      </c>
      <c r="CF190" s="131">
        <v>6</v>
      </c>
      <c r="CG190" s="131">
        <v>7</v>
      </c>
      <c r="CH190" s="131">
        <v>8</v>
      </c>
      <c r="CI190" s="131">
        <v>9</v>
      </c>
      <c r="CJ190" s="131">
        <v>10</v>
      </c>
      <c r="CK190" s="131">
        <v>11</v>
      </c>
      <c r="CL190" s="131">
        <v>12</v>
      </c>
    </row>
    <row r="191" spans="1:90" ht="15" customHeight="1" x14ac:dyDescent="0.3">
      <c r="A191" s="206"/>
      <c r="C191" s="113"/>
      <c r="D191" s="60"/>
      <c r="E191" s="60" t="s">
        <v>322</v>
      </c>
      <c r="F191" s="66">
        <v>204600</v>
      </c>
      <c r="G191" s="84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8"/>
      <c r="S191" s="92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86"/>
      <c r="AE191" s="84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6"/>
      <c r="AQ191" s="84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84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6"/>
      <c r="BO191" s="84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6"/>
      <c r="CA191" s="141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6"/>
    </row>
    <row r="192" spans="1:90" ht="15" customHeight="1" x14ac:dyDescent="0.3">
      <c r="A192" s="206"/>
      <c r="C192" s="113"/>
      <c r="D192" s="60"/>
      <c r="E192" s="60" t="s">
        <v>313</v>
      </c>
      <c r="F192" s="66">
        <v>70000</v>
      </c>
      <c r="G192" s="84"/>
      <c r="H192" s="85"/>
      <c r="I192" s="85"/>
      <c r="J192" s="85"/>
      <c r="K192" s="85"/>
      <c r="L192" s="85"/>
      <c r="M192" s="85"/>
      <c r="N192" s="85"/>
      <c r="O192" s="85"/>
      <c r="P192" s="82"/>
      <c r="Q192" s="82"/>
      <c r="R192" s="83"/>
      <c r="S192" s="87"/>
      <c r="T192" s="82"/>
      <c r="U192" s="82"/>
      <c r="V192" s="82"/>
      <c r="W192" s="82"/>
      <c r="X192" s="82"/>
      <c r="Y192" s="93"/>
      <c r="Z192" s="93"/>
      <c r="AA192" s="93"/>
      <c r="AB192" s="93"/>
      <c r="AC192" s="93"/>
      <c r="AD192" s="86"/>
      <c r="AE192" s="84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6"/>
      <c r="AQ192" s="84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84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6"/>
      <c r="BO192" s="84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6"/>
      <c r="CA192" s="141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6"/>
    </row>
    <row r="193" spans="1:90" ht="15" customHeight="1" x14ac:dyDescent="0.3">
      <c r="A193" s="206"/>
      <c r="C193" s="60"/>
      <c r="D193" s="60"/>
      <c r="E193" s="62" t="s">
        <v>170</v>
      </c>
      <c r="F193" s="66">
        <v>0</v>
      </c>
      <c r="G193" s="84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8"/>
      <c r="S193" s="92"/>
      <c r="T193" s="85"/>
      <c r="U193" s="85"/>
      <c r="V193" s="85"/>
      <c r="W193" s="85"/>
      <c r="X193" s="85"/>
      <c r="Y193" s="82"/>
      <c r="Z193" s="82"/>
      <c r="AA193" s="82"/>
      <c r="AB193" s="82"/>
      <c r="AC193" s="82"/>
      <c r="AD193" s="83"/>
      <c r="AE193" s="87"/>
      <c r="AF193" s="82"/>
      <c r="AG193" s="85"/>
      <c r="AH193" s="85"/>
      <c r="AI193" s="85"/>
      <c r="AJ193" s="85"/>
      <c r="AK193" s="85"/>
      <c r="AL193" s="85"/>
      <c r="AM193" s="85"/>
      <c r="AN193" s="85"/>
      <c r="AO193" s="85"/>
      <c r="AP193" s="86"/>
      <c r="AQ193" s="84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84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6"/>
      <c r="BO193" s="84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6"/>
      <c r="CA193" s="141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6"/>
    </row>
    <row r="194" spans="1:90" ht="15" customHeight="1" x14ac:dyDescent="0.3">
      <c r="A194" s="206"/>
      <c r="C194" s="60"/>
      <c r="D194" s="60"/>
      <c r="E194" s="62" t="s">
        <v>314</v>
      </c>
      <c r="F194" s="66">
        <v>0</v>
      </c>
      <c r="G194" s="84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8"/>
      <c r="S194" s="92"/>
      <c r="T194" s="85"/>
      <c r="U194" s="85"/>
      <c r="V194" s="85"/>
      <c r="W194" s="85"/>
      <c r="X194" s="85"/>
      <c r="Y194" s="93"/>
      <c r="Z194" s="93"/>
      <c r="AA194" s="93"/>
      <c r="AB194" s="93"/>
      <c r="AC194" s="93"/>
      <c r="AD194" s="83"/>
      <c r="AE194" s="87"/>
      <c r="AF194" s="82"/>
      <c r="AG194" s="82"/>
      <c r="AH194" s="85"/>
      <c r="AI194" s="85"/>
      <c r="AJ194" s="85"/>
      <c r="AK194" s="85"/>
      <c r="AL194" s="85"/>
      <c r="AM194" s="85"/>
      <c r="AN194" s="85"/>
      <c r="AO194" s="85"/>
      <c r="AP194" s="86"/>
      <c r="AQ194" s="84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84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6"/>
      <c r="BO194" s="84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6"/>
      <c r="CA194" s="141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6"/>
    </row>
    <row r="195" spans="1:90" ht="15" customHeight="1" x14ac:dyDescent="0.3">
      <c r="A195" s="206"/>
      <c r="C195" s="49" t="s">
        <v>301</v>
      </c>
      <c r="D195" s="60" t="s">
        <v>113</v>
      </c>
      <c r="E195" s="60"/>
      <c r="F195" s="66"/>
      <c r="G195" s="84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8"/>
      <c r="S195" s="92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88"/>
      <c r="AE195" s="92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88"/>
      <c r="AQ195" s="84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84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6"/>
      <c r="BO195" s="84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6"/>
      <c r="CA195" s="141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6"/>
    </row>
    <row r="196" spans="1:90" ht="15" customHeight="1" x14ac:dyDescent="0.3">
      <c r="A196" s="206"/>
      <c r="C196" s="60" t="s">
        <v>302</v>
      </c>
      <c r="D196" s="60"/>
      <c r="E196" s="62" t="s">
        <v>303</v>
      </c>
      <c r="F196" s="66">
        <v>0</v>
      </c>
      <c r="G196" s="84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8"/>
      <c r="S196" s="92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88"/>
      <c r="AE196" s="92"/>
      <c r="AF196" s="93"/>
      <c r="AG196" s="90"/>
      <c r="AH196" s="90"/>
      <c r="AI196" s="90"/>
      <c r="AJ196" s="90"/>
      <c r="AK196" s="93"/>
      <c r="AL196" s="93"/>
      <c r="AM196" s="93"/>
      <c r="AN196" s="93"/>
      <c r="AO196" s="93"/>
      <c r="AP196" s="88"/>
      <c r="AQ196" s="84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84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6"/>
      <c r="BO196" s="84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6"/>
      <c r="CA196" s="141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6"/>
    </row>
    <row r="197" spans="1:90" ht="15" customHeight="1" x14ac:dyDescent="0.3">
      <c r="A197" s="206"/>
      <c r="C197" s="50" t="s">
        <v>304</v>
      </c>
      <c r="D197" s="60"/>
      <c r="E197" s="62" t="s">
        <v>305</v>
      </c>
      <c r="F197" s="66">
        <v>3025400</v>
      </c>
      <c r="G197" s="84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8"/>
      <c r="S197" s="92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88"/>
      <c r="AE197" s="92"/>
      <c r="AF197" s="93"/>
      <c r="AG197" s="93"/>
      <c r="AH197" s="93"/>
      <c r="AI197" s="93"/>
      <c r="AJ197" s="90"/>
      <c r="AK197" s="90"/>
      <c r="AL197" s="90"/>
      <c r="AM197" s="90"/>
      <c r="AN197" s="90"/>
      <c r="AO197" s="93"/>
      <c r="AP197" s="88"/>
      <c r="AQ197" s="84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84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6"/>
      <c r="BO197" s="84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6"/>
      <c r="CA197" s="141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6"/>
    </row>
    <row r="198" spans="1:90" ht="15" customHeight="1" x14ac:dyDescent="0.3">
      <c r="A198" s="206"/>
      <c r="C198" s="51" t="s">
        <v>306</v>
      </c>
      <c r="D198" s="60"/>
      <c r="E198" s="62" t="s">
        <v>187</v>
      </c>
      <c r="F198" s="66">
        <v>0</v>
      </c>
      <c r="G198" s="84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8"/>
      <c r="S198" s="92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88"/>
      <c r="AE198" s="92"/>
      <c r="AF198" s="93"/>
      <c r="AG198" s="93"/>
      <c r="AH198" s="93"/>
      <c r="AI198" s="93"/>
      <c r="AJ198" s="93"/>
      <c r="AK198" s="93"/>
      <c r="AL198" s="93"/>
      <c r="AM198" s="93"/>
      <c r="AN198" s="93"/>
      <c r="AO198" s="90"/>
      <c r="AP198" s="91"/>
      <c r="AQ198" s="84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84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6"/>
      <c r="BO198" s="84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6"/>
      <c r="CA198" s="141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6"/>
    </row>
    <row r="199" spans="1:90" ht="15" customHeight="1" x14ac:dyDescent="0.3">
      <c r="A199" s="206"/>
      <c r="C199" s="60"/>
      <c r="D199" s="60"/>
      <c r="E199" s="62"/>
      <c r="F199" s="66"/>
      <c r="G199" s="84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8"/>
      <c r="S199" s="92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88"/>
      <c r="AE199" s="92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88"/>
      <c r="AQ199" s="84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84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6"/>
      <c r="BO199" s="84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6"/>
      <c r="CA199" s="141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6"/>
    </row>
    <row r="200" spans="1:90" ht="15" customHeight="1" thickBot="1" x14ac:dyDescent="0.35">
      <c r="A200" s="207"/>
      <c r="B200" s="212"/>
      <c r="C200" s="58"/>
      <c r="D200" s="58"/>
      <c r="E200" s="41" t="s">
        <v>160</v>
      </c>
      <c r="F200" s="47">
        <f>SUM(F191:F199)</f>
        <v>3300000</v>
      </c>
      <c r="G200" s="96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8"/>
      <c r="S200" s="96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8"/>
      <c r="AE200" s="96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8"/>
      <c r="AQ200" s="96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8"/>
      <c r="BC200" s="96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8"/>
      <c r="BO200" s="96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8"/>
      <c r="CA200" s="142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8"/>
    </row>
    <row r="201" spans="1:90" ht="15" customHeight="1" x14ac:dyDescent="0.3">
      <c r="A201" s="178" t="s">
        <v>467</v>
      </c>
      <c r="B201" s="209">
        <v>398</v>
      </c>
      <c r="C201" s="112" t="s">
        <v>324</v>
      </c>
      <c r="D201" s="56" t="s">
        <v>112</v>
      </c>
      <c r="E201" s="56"/>
      <c r="F201" s="65"/>
      <c r="G201" s="152">
        <v>1</v>
      </c>
      <c r="H201" s="131">
        <v>2</v>
      </c>
      <c r="I201" s="131">
        <v>3</v>
      </c>
      <c r="J201" s="131">
        <v>4</v>
      </c>
      <c r="K201" s="131">
        <v>5</v>
      </c>
      <c r="L201" s="131">
        <v>6</v>
      </c>
      <c r="M201" s="131">
        <v>7</v>
      </c>
      <c r="N201" s="131">
        <v>8</v>
      </c>
      <c r="O201" s="131">
        <v>9</v>
      </c>
      <c r="P201" s="131">
        <v>10</v>
      </c>
      <c r="Q201" s="131">
        <v>11</v>
      </c>
      <c r="R201" s="147">
        <v>12</v>
      </c>
      <c r="S201" s="152">
        <v>1</v>
      </c>
      <c r="T201" s="131">
        <v>2</v>
      </c>
      <c r="U201" s="131">
        <v>3</v>
      </c>
      <c r="V201" s="131">
        <v>4</v>
      </c>
      <c r="W201" s="131">
        <v>5</v>
      </c>
      <c r="X201" s="131">
        <v>6</v>
      </c>
      <c r="Y201" s="131">
        <v>7</v>
      </c>
      <c r="Z201" s="131">
        <v>8</v>
      </c>
      <c r="AA201" s="131">
        <v>9</v>
      </c>
      <c r="AB201" s="131">
        <v>10</v>
      </c>
      <c r="AC201" s="131">
        <v>11</v>
      </c>
      <c r="AD201" s="147">
        <v>12</v>
      </c>
      <c r="AE201" s="152">
        <v>1</v>
      </c>
      <c r="AF201" s="131">
        <v>2</v>
      </c>
      <c r="AG201" s="131">
        <v>3</v>
      </c>
      <c r="AH201" s="131">
        <v>4</v>
      </c>
      <c r="AI201" s="131">
        <v>5</v>
      </c>
      <c r="AJ201" s="131">
        <v>6</v>
      </c>
      <c r="AK201" s="131">
        <v>7</v>
      </c>
      <c r="AL201" s="131">
        <v>8</v>
      </c>
      <c r="AM201" s="131">
        <v>9</v>
      </c>
      <c r="AN201" s="131">
        <v>10</v>
      </c>
      <c r="AO201" s="131">
        <v>11</v>
      </c>
      <c r="AP201" s="147">
        <v>12</v>
      </c>
      <c r="AQ201" s="152">
        <v>1</v>
      </c>
      <c r="AR201" s="131">
        <v>2</v>
      </c>
      <c r="AS201" s="131">
        <v>3</v>
      </c>
      <c r="AT201" s="131">
        <v>4</v>
      </c>
      <c r="AU201" s="131">
        <v>5</v>
      </c>
      <c r="AV201" s="131">
        <v>6</v>
      </c>
      <c r="AW201" s="131">
        <v>7</v>
      </c>
      <c r="AX201" s="131">
        <v>8</v>
      </c>
      <c r="AY201" s="131">
        <v>9</v>
      </c>
      <c r="AZ201" s="131">
        <v>10</v>
      </c>
      <c r="BA201" s="131">
        <v>11</v>
      </c>
      <c r="BB201" s="147">
        <v>12</v>
      </c>
      <c r="BC201" s="152">
        <v>1</v>
      </c>
      <c r="BD201" s="131">
        <v>2</v>
      </c>
      <c r="BE201" s="131">
        <v>3</v>
      </c>
      <c r="BF201" s="131">
        <v>4</v>
      </c>
      <c r="BG201" s="131">
        <v>5</v>
      </c>
      <c r="BH201" s="131">
        <v>6</v>
      </c>
      <c r="BI201" s="131">
        <v>7</v>
      </c>
      <c r="BJ201" s="131">
        <v>8</v>
      </c>
      <c r="BK201" s="131">
        <v>9</v>
      </c>
      <c r="BL201" s="131">
        <v>10</v>
      </c>
      <c r="BM201" s="131">
        <v>11</v>
      </c>
      <c r="BN201" s="147">
        <v>12</v>
      </c>
      <c r="BO201" s="152">
        <v>1</v>
      </c>
      <c r="BP201" s="131">
        <v>2</v>
      </c>
      <c r="BQ201" s="131">
        <v>3</v>
      </c>
      <c r="BR201" s="131">
        <v>4</v>
      </c>
      <c r="BS201" s="131">
        <v>5</v>
      </c>
      <c r="BT201" s="131">
        <v>6</v>
      </c>
      <c r="BU201" s="131">
        <v>7</v>
      </c>
      <c r="BV201" s="131">
        <v>8</v>
      </c>
      <c r="BW201" s="131">
        <v>9</v>
      </c>
      <c r="BX201" s="131">
        <v>10</v>
      </c>
      <c r="BY201" s="131">
        <v>11</v>
      </c>
      <c r="BZ201" s="147">
        <v>12</v>
      </c>
      <c r="CA201" s="139">
        <v>1</v>
      </c>
      <c r="CB201" s="131">
        <v>2</v>
      </c>
      <c r="CC201" s="131">
        <v>3</v>
      </c>
      <c r="CD201" s="131">
        <v>4</v>
      </c>
      <c r="CE201" s="131">
        <v>5</v>
      </c>
      <c r="CF201" s="131">
        <v>6</v>
      </c>
      <c r="CG201" s="131">
        <v>7</v>
      </c>
      <c r="CH201" s="131">
        <v>8</v>
      </c>
      <c r="CI201" s="131">
        <v>9</v>
      </c>
      <c r="CJ201" s="131">
        <v>10</v>
      </c>
      <c r="CK201" s="131">
        <v>11</v>
      </c>
      <c r="CL201" s="131">
        <v>12</v>
      </c>
    </row>
    <row r="202" spans="1:90" ht="15" customHeight="1" x14ac:dyDescent="0.3">
      <c r="A202" s="206"/>
      <c r="C202" s="113"/>
      <c r="D202" s="60"/>
      <c r="E202" s="60" t="s">
        <v>325</v>
      </c>
      <c r="F202" s="66">
        <v>112772</v>
      </c>
      <c r="G202" s="84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8"/>
      <c r="S202" s="92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86"/>
      <c r="AE202" s="84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6"/>
      <c r="AQ202" s="84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84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6"/>
      <c r="BO202" s="84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6"/>
      <c r="CA202" s="141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6"/>
    </row>
    <row r="203" spans="1:90" ht="15" customHeight="1" x14ac:dyDescent="0.3">
      <c r="A203" s="206"/>
      <c r="C203" s="113"/>
      <c r="D203" s="60"/>
      <c r="E203" s="60" t="s">
        <v>313</v>
      </c>
      <c r="F203" s="66">
        <v>70000</v>
      </c>
      <c r="G203" s="84"/>
      <c r="H203" s="85"/>
      <c r="I203" s="85"/>
      <c r="J203" s="85"/>
      <c r="K203" s="85"/>
      <c r="L203" s="85"/>
      <c r="M203" s="85"/>
      <c r="N203" s="85"/>
      <c r="O203" s="85"/>
      <c r="P203" s="82"/>
      <c r="Q203" s="82"/>
      <c r="R203" s="83"/>
      <c r="S203" s="87"/>
      <c r="T203" s="82"/>
      <c r="U203" s="82"/>
      <c r="V203" s="82"/>
      <c r="W203" s="82"/>
      <c r="X203" s="82"/>
      <c r="Y203" s="93"/>
      <c r="Z203" s="93"/>
      <c r="AA203" s="93"/>
      <c r="AB203" s="93"/>
      <c r="AC203" s="93"/>
      <c r="AD203" s="86"/>
      <c r="AE203" s="84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6"/>
      <c r="AQ203" s="84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84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6"/>
      <c r="BO203" s="84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6"/>
      <c r="CA203" s="141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6"/>
    </row>
    <row r="204" spans="1:90" ht="15" customHeight="1" x14ac:dyDescent="0.3">
      <c r="A204" s="206"/>
      <c r="C204" s="60"/>
      <c r="D204" s="60"/>
      <c r="E204" s="62" t="s">
        <v>170</v>
      </c>
      <c r="F204" s="66">
        <v>0</v>
      </c>
      <c r="G204" s="84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8"/>
      <c r="S204" s="92"/>
      <c r="T204" s="85"/>
      <c r="U204" s="85"/>
      <c r="V204" s="85"/>
      <c r="W204" s="85"/>
      <c r="X204" s="85"/>
      <c r="Y204" s="82"/>
      <c r="Z204" s="82"/>
      <c r="AA204" s="82"/>
      <c r="AB204" s="82"/>
      <c r="AC204" s="82"/>
      <c r="AD204" s="83"/>
      <c r="AE204" s="87"/>
      <c r="AF204" s="82"/>
      <c r="AG204" s="85"/>
      <c r="AH204" s="85"/>
      <c r="AI204" s="85"/>
      <c r="AJ204" s="85"/>
      <c r="AK204" s="85"/>
      <c r="AL204" s="85"/>
      <c r="AM204" s="85"/>
      <c r="AN204" s="85"/>
      <c r="AO204" s="85"/>
      <c r="AP204" s="86"/>
      <c r="AQ204" s="84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84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6"/>
      <c r="BO204" s="84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6"/>
      <c r="CA204" s="141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6"/>
    </row>
    <row r="205" spans="1:90" ht="15" customHeight="1" x14ac:dyDescent="0.3">
      <c r="A205" s="206"/>
      <c r="C205" s="60"/>
      <c r="D205" s="60"/>
      <c r="E205" s="62" t="s">
        <v>314</v>
      </c>
      <c r="F205" s="66">
        <v>0</v>
      </c>
      <c r="G205" s="84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8"/>
      <c r="S205" s="92"/>
      <c r="T205" s="85"/>
      <c r="U205" s="85"/>
      <c r="V205" s="85"/>
      <c r="W205" s="85"/>
      <c r="X205" s="85"/>
      <c r="Y205" s="93"/>
      <c r="Z205" s="93"/>
      <c r="AA205" s="93"/>
      <c r="AB205" s="93"/>
      <c r="AC205" s="93"/>
      <c r="AD205" s="83"/>
      <c r="AE205" s="87"/>
      <c r="AF205" s="82"/>
      <c r="AG205" s="82"/>
      <c r="AH205" s="85"/>
      <c r="AI205" s="85"/>
      <c r="AJ205" s="85"/>
      <c r="AK205" s="85"/>
      <c r="AL205" s="85"/>
      <c r="AM205" s="85"/>
      <c r="AN205" s="85"/>
      <c r="AO205" s="85"/>
      <c r="AP205" s="86"/>
      <c r="AQ205" s="84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84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6"/>
      <c r="BO205" s="84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6"/>
      <c r="CA205" s="141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6"/>
    </row>
    <row r="206" spans="1:90" ht="15" customHeight="1" x14ac:dyDescent="0.3">
      <c r="A206" s="206"/>
      <c r="C206" s="49" t="s">
        <v>301</v>
      </c>
      <c r="D206" s="60" t="s">
        <v>113</v>
      </c>
      <c r="E206" s="60"/>
      <c r="F206" s="66"/>
      <c r="G206" s="84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8"/>
      <c r="S206" s="92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88"/>
      <c r="AE206" s="92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88"/>
      <c r="AQ206" s="84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84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6"/>
      <c r="BO206" s="84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6"/>
      <c r="CA206" s="141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6"/>
    </row>
    <row r="207" spans="1:90" ht="15" customHeight="1" x14ac:dyDescent="0.3">
      <c r="A207" s="206"/>
      <c r="C207" s="60" t="s">
        <v>302</v>
      </c>
      <c r="D207" s="60"/>
      <c r="E207" s="62" t="s">
        <v>303</v>
      </c>
      <c r="F207" s="66">
        <v>0</v>
      </c>
      <c r="G207" s="84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8"/>
      <c r="S207" s="92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88"/>
      <c r="AE207" s="92"/>
      <c r="AF207" s="93"/>
      <c r="AG207" s="90"/>
      <c r="AH207" s="90"/>
      <c r="AI207" s="90"/>
      <c r="AJ207" s="90"/>
      <c r="AK207" s="93"/>
      <c r="AL207" s="93"/>
      <c r="AM207" s="93"/>
      <c r="AN207" s="93"/>
      <c r="AO207" s="93"/>
      <c r="AP207" s="88"/>
      <c r="AQ207" s="84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84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6"/>
      <c r="BO207" s="84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6"/>
      <c r="CA207" s="141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6"/>
    </row>
    <row r="208" spans="1:90" ht="15" customHeight="1" x14ac:dyDescent="0.3">
      <c r="A208" s="206"/>
      <c r="C208" s="50" t="s">
        <v>304</v>
      </c>
      <c r="D208" s="60"/>
      <c r="E208" s="62" t="s">
        <v>305</v>
      </c>
      <c r="F208" s="66">
        <v>5117228</v>
      </c>
      <c r="G208" s="84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8"/>
      <c r="S208" s="92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88"/>
      <c r="AE208" s="92"/>
      <c r="AF208" s="93"/>
      <c r="AG208" s="93"/>
      <c r="AH208" s="93"/>
      <c r="AI208" s="93"/>
      <c r="AJ208" s="90"/>
      <c r="AK208" s="90"/>
      <c r="AL208" s="90"/>
      <c r="AM208" s="90"/>
      <c r="AN208" s="90"/>
      <c r="AO208" s="93"/>
      <c r="AP208" s="88"/>
      <c r="AQ208" s="84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84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6"/>
      <c r="BO208" s="84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6"/>
      <c r="CA208" s="141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6"/>
    </row>
    <row r="209" spans="1:91" ht="15" customHeight="1" x14ac:dyDescent="0.3">
      <c r="A209" s="206"/>
      <c r="C209" s="51" t="s">
        <v>306</v>
      </c>
      <c r="D209" s="60"/>
      <c r="E209" s="62" t="s">
        <v>187</v>
      </c>
      <c r="F209" s="66">
        <v>0</v>
      </c>
      <c r="G209" s="84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8"/>
      <c r="S209" s="92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88"/>
      <c r="AE209" s="92"/>
      <c r="AF209" s="93"/>
      <c r="AG209" s="93"/>
      <c r="AH209" s="93"/>
      <c r="AI209" s="93"/>
      <c r="AJ209" s="93"/>
      <c r="AK209" s="93"/>
      <c r="AL209" s="93"/>
      <c r="AM209" s="93"/>
      <c r="AN209" s="93"/>
      <c r="AO209" s="90"/>
      <c r="AP209" s="91"/>
      <c r="AQ209" s="84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84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6"/>
      <c r="BO209" s="84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6"/>
      <c r="CA209" s="141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6"/>
    </row>
    <row r="210" spans="1:91" ht="15" customHeight="1" x14ac:dyDescent="0.3">
      <c r="A210" s="206"/>
      <c r="C210" s="60"/>
      <c r="D210" s="60"/>
      <c r="E210" s="62"/>
      <c r="F210" s="66"/>
      <c r="G210" s="84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8"/>
      <c r="S210" s="92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88"/>
      <c r="AE210" s="92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88"/>
      <c r="AQ210" s="84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84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6"/>
      <c r="BO210" s="84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6"/>
      <c r="CA210" s="141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6"/>
    </row>
    <row r="211" spans="1:91" ht="15" customHeight="1" thickBot="1" x14ac:dyDescent="0.35">
      <c r="A211" s="207"/>
      <c r="C211" s="60"/>
      <c r="D211" s="60"/>
      <c r="E211" s="64" t="s">
        <v>160</v>
      </c>
      <c r="F211" s="69">
        <f>SUM(F202:F210)</f>
        <v>5300000</v>
      </c>
      <c r="G211" s="15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47"/>
      <c r="S211" s="152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47"/>
      <c r="AE211" s="152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47"/>
      <c r="AQ211" s="152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47"/>
      <c r="BC211" s="152"/>
      <c r="BD211" s="131"/>
      <c r="BE211" s="131"/>
      <c r="BF211" s="131"/>
      <c r="BG211" s="131"/>
      <c r="BH211" s="131"/>
      <c r="BI211" s="131"/>
      <c r="BJ211" s="131"/>
      <c r="BK211" s="131"/>
      <c r="BL211" s="131"/>
      <c r="BM211" s="131"/>
      <c r="BN211" s="147"/>
      <c r="BO211" s="152"/>
      <c r="BP211" s="131"/>
      <c r="BQ211" s="131"/>
      <c r="BR211" s="131"/>
      <c r="BS211" s="131"/>
      <c r="BT211" s="131"/>
      <c r="BU211" s="131"/>
      <c r="BV211" s="131"/>
      <c r="BW211" s="131"/>
      <c r="BX211" s="131"/>
      <c r="BY211" s="131"/>
      <c r="BZ211" s="147"/>
      <c r="CA211" s="139"/>
      <c r="CB211" s="131"/>
      <c r="CC211" s="131"/>
      <c r="CD211" s="131"/>
      <c r="CE211" s="131"/>
      <c r="CF211" s="131"/>
      <c r="CG211" s="131"/>
      <c r="CH211" s="131"/>
      <c r="CI211" s="131"/>
      <c r="CJ211" s="131"/>
      <c r="CK211" s="131"/>
      <c r="CL211" s="147"/>
    </row>
    <row r="212" spans="1:91" ht="15" customHeight="1" x14ac:dyDescent="0.3">
      <c r="A212" s="178" t="s">
        <v>468</v>
      </c>
      <c r="B212" s="209">
        <v>348</v>
      </c>
      <c r="C212" s="112" t="s">
        <v>326</v>
      </c>
      <c r="D212" s="56" t="s">
        <v>113</v>
      </c>
      <c r="E212" s="56"/>
      <c r="F212" s="65"/>
      <c r="G212" s="152">
        <v>1</v>
      </c>
      <c r="H212" s="131">
        <v>2</v>
      </c>
      <c r="I212" s="131">
        <v>3</v>
      </c>
      <c r="J212" s="131">
        <v>4</v>
      </c>
      <c r="K212" s="131">
        <v>5</v>
      </c>
      <c r="L212" s="131">
        <v>6</v>
      </c>
      <c r="M212" s="131">
        <v>7</v>
      </c>
      <c r="N212" s="131">
        <v>8</v>
      </c>
      <c r="O212" s="131">
        <v>9</v>
      </c>
      <c r="P212" s="131">
        <v>10</v>
      </c>
      <c r="Q212" s="131">
        <v>11</v>
      </c>
      <c r="R212" s="147">
        <v>12</v>
      </c>
      <c r="S212" s="152">
        <v>1</v>
      </c>
      <c r="T212" s="131">
        <v>2</v>
      </c>
      <c r="U212" s="131">
        <v>3</v>
      </c>
      <c r="V212" s="131">
        <v>4</v>
      </c>
      <c r="W212" s="131">
        <v>5</v>
      </c>
      <c r="X212" s="131">
        <v>6</v>
      </c>
      <c r="Y212" s="131">
        <v>7</v>
      </c>
      <c r="Z212" s="131">
        <v>8</v>
      </c>
      <c r="AA212" s="131">
        <v>9</v>
      </c>
      <c r="AB212" s="131">
        <v>10</v>
      </c>
      <c r="AC212" s="131">
        <v>11</v>
      </c>
      <c r="AD212" s="147">
        <v>12</v>
      </c>
      <c r="AE212" s="152">
        <v>1</v>
      </c>
      <c r="AF212" s="131">
        <v>2</v>
      </c>
      <c r="AG212" s="131">
        <v>3</v>
      </c>
      <c r="AH212" s="131">
        <v>4</v>
      </c>
      <c r="AI212" s="131">
        <v>5</v>
      </c>
      <c r="AJ212" s="131">
        <v>6</v>
      </c>
      <c r="AK212" s="131">
        <v>7</v>
      </c>
      <c r="AL212" s="131">
        <v>8</v>
      </c>
      <c r="AM212" s="131">
        <v>9</v>
      </c>
      <c r="AN212" s="131">
        <v>10</v>
      </c>
      <c r="AO212" s="131">
        <v>11</v>
      </c>
      <c r="AP212" s="147">
        <v>12</v>
      </c>
      <c r="AQ212" s="152">
        <v>1</v>
      </c>
      <c r="AR212" s="131">
        <v>2</v>
      </c>
      <c r="AS212" s="131">
        <v>3</v>
      </c>
      <c r="AT212" s="131">
        <v>4</v>
      </c>
      <c r="AU212" s="131">
        <v>5</v>
      </c>
      <c r="AV212" s="131">
        <v>6</v>
      </c>
      <c r="AW212" s="131">
        <v>7</v>
      </c>
      <c r="AX212" s="131">
        <v>8</v>
      </c>
      <c r="AY212" s="131">
        <v>9</v>
      </c>
      <c r="AZ212" s="131">
        <v>10</v>
      </c>
      <c r="BA212" s="131">
        <v>11</v>
      </c>
      <c r="BB212" s="147">
        <v>12</v>
      </c>
      <c r="BC212" s="152">
        <v>1</v>
      </c>
      <c r="BD212" s="131">
        <v>2</v>
      </c>
      <c r="BE212" s="131">
        <v>3</v>
      </c>
      <c r="BF212" s="131">
        <v>4</v>
      </c>
      <c r="BG212" s="131">
        <v>5</v>
      </c>
      <c r="BH212" s="131">
        <v>6</v>
      </c>
      <c r="BI212" s="131">
        <v>7</v>
      </c>
      <c r="BJ212" s="131">
        <v>8</v>
      </c>
      <c r="BK212" s="131">
        <v>9</v>
      </c>
      <c r="BL212" s="131">
        <v>10</v>
      </c>
      <c r="BM212" s="131">
        <v>11</v>
      </c>
      <c r="BN212" s="147">
        <v>12</v>
      </c>
      <c r="BO212" s="152">
        <v>1</v>
      </c>
      <c r="BP212" s="131">
        <v>2</v>
      </c>
      <c r="BQ212" s="131">
        <v>3</v>
      </c>
      <c r="BR212" s="131">
        <v>4</v>
      </c>
      <c r="BS212" s="131">
        <v>5</v>
      </c>
      <c r="BT212" s="131">
        <v>6</v>
      </c>
      <c r="BU212" s="131">
        <v>7</v>
      </c>
      <c r="BV212" s="131">
        <v>8</v>
      </c>
      <c r="BW212" s="131">
        <v>9</v>
      </c>
      <c r="BX212" s="131">
        <v>10</v>
      </c>
      <c r="BY212" s="131">
        <v>11</v>
      </c>
      <c r="BZ212" s="147">
        <v>12</v>
      </c>
      <c r="CA212" s="139">
        <v>1</v>
      </c>
      <c r="CB212" s="131">
        <v>2</v>
      </c>
      <c r="CC212" s="131">
        <v>3</v>
      </c>
      <c r="CD212" s="131">
        <v>4</v>
      </c>
      <c r="CE212" s="131">
        <v>5</v>
      </c>
      <c r="CF212" s="131">
        <v>6</v>
      </c>
      <c r="CG212" s="131">
        <v>7</v>
      </c>
      <c r="CH212" s="131">
        <v>8</v>
      </c>
      <c r="CI212" s="131">
        <v>9</v>
      </c>
      <c r="CJ212" s="131">
        <v>10</v>
      </c>
      <c r="CK212" s="131">
        <v>11</v>
      </c>
      <c r="CL212" s="131">
        <v>12</v>
      </c>
      <c r="CM212" s="57"/>
    </row>
    <row r="213" spans="1:91" ht="15" customHeight="1" x14ac:dyDescent="0.3">
      <c r="A213" s="206"/>
      <c r="C213" s="113"/>
      <c r="D213" s="60"/>
      <c r="E213" s="60" t="s">
        <v>327</v>
      </c>
      <c r="F213" s="66">
        <v>12790500</v>
      </c>
      <c r="G213" s="84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8"/>
      <c r="S213" s="84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8"/>
      <c r="AE213" s="89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1"/>
      <c r="AQ213" s="89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1"/>
      <c r="BC213" s="89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1"/>
      <c r="BO213" s="84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6"/>
      <c r="CA213" s="141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61"/>
    </row>
    <row r="214" spans="1:91" ht="15" customHeight="1" x14ac:dyDescent="0.3">
      <c r="A214" s="206"/>
      <c r="C214" s="113"/>
      <c r="D214" s="60"/>
      <c r="E214" s="60" t="s">
        <v>328</v>
      </c>
      <c r="F214" s="66">
        <v>120000</v>
      </c>
      <c r="G214" s="84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8"/>
      <c r="S214" s="84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8"/>
      <c r="AE214" s="89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1"/>
      <c r="AQ214" s="89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1"/>
      <c r="BC214" s="89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1"/>
      <c r="BO214" s="84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6"/>
      <c r="CA214" s="141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61"/>
    </row>
    <row r="215" spans="1:91" ht="15" customHeight="1" x14ac:dyDescent="0.3">
      <c r="A215" s="206"/>
      <c r="C215" s="60"/>
      <c r="D215" s="60"/>
      <c r="E215" s="60" t="s">
        <v>329</v>
      </c>
      <c r="F215" s="66">
        <v>300000</v>
      </c>
      <c r="G215" s="84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8"/>
      <c r="S215" s="84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8"/>
      <c r="AE215" s="89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1"/>
      <c r="AQ215" s="89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1"/>
      <c r="BC215" s="89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1"/>
      <c r="BO215" s="84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6"/>
      <c r="CA215" s="141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61"/>
    </row>
    <row r="216" spans="1:91" ht="15" customHeight="1" x14ac:dyDescent="0.3">
      <c r="A216" s="206"/>
      <c r="C216" s="49" t="s">
        <v>301</v>
      </c>
      <c r="D216" s="60"/>
      <c r="E216" s="62" t="s">
        <v>330</v>
      </c>
      <c r="F216" s="66">
        <v>349000</v>
      </c>
      <c r="G216" s="84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8"/>
      <c r="S216" s="84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8"/>
      <c r="AE216" s="89"/>
      <c r="AF216" s="93"/>
      <c r="AG216" s="93"/>
      <c r="AH216" s="93"/>
      <c r="AI216" s="93"/>
      <c r="AJ216" s="90"/>
      <c r="AK216" s="93"/>
      <c r="AL216" s="93"/>
      <c r="AM216" s="93"/>
      <c r="AN216" s="93"/>
      <c r="AO216" s="93"/>
      <c r="AP216" s="91"/>
      <c r="AQ216" s="92"/>
      <c r="AR216" s="93"/>
      <c r="AS216" s="93"/>
      <c r="AT216" s="93"/>
      <c r="AU216" s="93"/>
      <c r="AV216" s="90"/>
      <c r="AW216" s="93"/>
      <c r="AX216" s="93"/>
      <c r="AY216" s="93"/>
      <c r="AZ216" s="93"/>
      <c r="BA216" s="93"/>
      <c r="BB216" s="91"/>
      <c r="BC216" s="92"/>
      <c r="BD216" s="93"/>
      <c r="BE216" s="93"/>
      <c r="BF216" s="93"/>
      <c r="BG216" s="93"/>
      <c r="BH216" s="90"/>
      <c r="BI216" s="93"/>
      <c r="BJ216" s="93"/>
      <c r="BK216" s="93"/>
      <c r="BL216" s="93"/>
      <c r="BM216" s="93"/>
      <c r="BN216" s="91"/>
      <c r="BO216" s="84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6"/>
      <c r="CA216" s="141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61"/>
    </row>
    <row r="217" spans="1:91" ht="15" customHeight="1" x14ac:dyDescent="0.3">
      <c r="A217" s="206"/>
      <c r="C217" s="62" t="s">
        <v>331</v>
      </c>
      <c r="D217" s="60"/>
      <c r="E217" s="62" t="s">
        <v>332</v>
      </c>
      <c r="F217" s="66">
        <v>50000</v>
      </c>
      <c r="G217" s="84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8"/>
      <c r="S217" s="84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8"/>
      <c r="AE217" s="92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86"/>
      <c r="AQ217" s="92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86"/>
      <c r="BC217" s="92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86"/>
      <c r="BO217" s="89"/>
      <c r="BP217" s="90"/>
      <c r="BQ217" s="90"/>
      <c r="BR217" s="85"/>
      <c r="BS217" s="85"/>
      <c r="BT217" s="85"/>
      <c r="BU217" s="85"/>
      <c r="BV217" s="85"/>
      <c r="BW217" s="85"/>
      <c r="BX217" s="85"/>
      <c r="BY217" s="85"/>
      <c r="BZ217" s="86"/>
      <c r="CA217" s="141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61"/>
    </row>
    <row r="218" spans="1:91" ht="15" customHeight="1" x14ac:dyDescent="0.3">
      <c r="A218" s="206"/>
      <c r="C218" s="50" t="s">
        <v>333</v>
      </c>
      <c r="D218" s="60"/>
      <c r="E218" s="62"/>
      <c r="F218" s="66"/>
      <c r="G218" s="84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8"/>
      <c r="S218" s="84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8"/>
      <c r="AE218" s="92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86"/>
      <c r="AQ218" s="92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86"/>
      <c r="BC218" s="84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6"/>
      <c r="BO218" s="84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6"/>
      <c r="CA218" s="141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61"/>
    </row>
    <row r="219" spans="1:91" ht="15" customHeight="1" x14ac:dyDescent="0.3">
      <c r="A219" s="206"/>
      <c r="C219" s="148" t="s">
        <v>334</v>
      </c>
      <c r="D219" s="60"/>
      <c r="E219" s="62"/>
      <c r="F219" s="66"/>
      <c r="G219" s="84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8"/>
      <c r="S219" s="84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8"/>
      <c r="AE219" s="92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86"/>
      <c r="AQ219" s="92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86"/>
      <c r="BC219" s="84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6"/>
      <c r="BO219" s="84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6"/>
      <c r="CA219" s="141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61"/>
    </row>
    <row r="220" spans="1:91" ht="15" customHeight="1" thickBot="1" x14ac:dyDescent="0.35">
      <c r="A220" s="207"/>
      <c r="B220" s="212"/>
      <c r="C220" s="58"/>
      <c r="D220" s="58"/>
      <c r="E220" s="41" t="s">
        <v>160</v>
      </c>
      <c r="F220" s="47">
        <f>SUM(F213:F219)</f>
        <v>13609500</v>
      </c>
      <c r="G220" s="96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8"/>
      <c r="S220" s="96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8"/>
      <c r="AE220" s="96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8"/>
      <c r="AQ220" s="96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8"/>
      <c r="BC220" s="96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8"/>
      <c r="BO220" s="96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8"/>
      <c r="CA220" s="142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59"/>
    </row>
    <row r="221" spans="1:91" ht="15" customHeight="1" x14ac:dyDescent="0.3">
      <c r="A221" s="178" t="s">
        <v>467</v>
      </c>
      <c r="B221" s="209">
        <v>395</v>
      </c>
      <c r="C221" s="112" t="s">
        <v>335</v>
      </c>
      <c r="D221" s="56" t="s">
        <v>112</v>
      </c>
      <c r="E221" s="56"/>
      <c r="F221" s="65"/>
      <c r="G221" s="152">
        <v>1</v>
      </c>
      <c r="H221" s="131">
        <v>2</v>
      </c>
      <c r="I221" s="131">
        <v>3</v>
      </c>
      <c r="J221" s="131">
        <v>4</v>
      </c>
      <c r="K221" s="131">
        <v>5</v>
      </c>
      <c r="L221" s="131">
        <v>6</v>
      </c>
      <c r="M221" s="131">
        <v>7</v>
      </c>
      <c r="N221" s="131">
        <v>8</v>
      </c>
      <c r="O221" s="131">
        <v>9</v>
      </c>
      <c r="P221" s="131">
        <v>10</v>
      </c>
      <c r="Q221" s="131">
        <v>11</v>
      </c>
      <c r="R221" s="147">
        <v>12</v>
      </c>
      <c r="S221" s="152">
        <v>1</v>
      </c>
      <c r="T221" s="131">
        <v>2</v>
      </c>
      <c r="U221" s="131">
        <v>3</v>
      </c>
      <c r="V221" s="131">
        <v>4</v>
      </c>
      <c r="W221" s="131">
        <v>5</v>
      </c>
      <c r="X221" s="131">
        <v>6</v>
      </c>
      <c r="Y221" s="131">
        <v>7</v>
      </c>
      <c r="Z221" s="131">
        <v>8</v>
      </c>
      <c r="AA221" s="131">
        <v>9</v>
      </c>
      <c r="AB221" s="131">
        <v>10</v>
      </c>
      <c r="AC221" s="131">
        <v>11</v>
      </c>
      <c r="AD221" s="147">
        <v>12</v>
      </c>
      <c r="AE221" s="152">
        <v>1</v>
      </c>
      <c r="AF221" s="131">
        <v>2</v>
      </c>
      <c r="AG221" s="131">
        <v>3</v>
      </c>
      <c r="AH221" s="131">
        <v>4</v>
      </c>
      <c r="AI221" s="131">
        <v>5</v>
      </c>
      <c r="AJ221" s="131">
        <v>6</v>
      </c>
      <c r="AK221" s="131">
        <v>7</v>
      </c>
      <c r="AL221" s="131">
        <v>8</v>
      </c>
      <c r="AM221" s="131">
        <v>9</v>
      </c>
      <c r="AN221" s="131">
        <v>10</v>
      </c>
      <c r="AO221" s="131">
        <v>11</v>
      </c>
      <c r="AP221" s="147">
        <v>12</v>
      </c>
      <c r="AQ221" s="152">
        <v>1</v>
      </c>
      <c r="AR221" s="131">
        <v>2</v>
      </c>
      <c r="AS221" s="131">
        <v>3</v>
      </c>
      <c r="AT221" s="131">
        <v>4</v>
      </c>
      <c r="AU221" s="131">
        <v>5</v>
      </c>
      <c r="AV221" s="131">
        <v>6</v>
      </c>
      <c r="AW221" s="131">
        <v>7</v>
      </c>
      <c r="AX221" s="131">
        <v>8</v>
      </c>
      <c r="AY221" s="131">
        <v>9</v>
      </c>
      <c r="AZ221" s="131">
        <v>10</v>
      </c>
      <c r="BA221" s="131">
        <v>11</v>
      </c>
      <c r="BB221" s="147">
        <v>12</v>
      </c>
      <c r="BC221" s="152">
        <v>1</v>
      </c>
      <c r="BD221" s="131">
        <v>2</v>
      </c>
      <c r="BE221" s="131">
        <v>3</v>
      </c>
      <c r="BF221" s="131">
        <v>4</v>
      </c>
      <c r="BG221" s="131">
        <v>5</v>
      </c>
      <c r="BH221" s="131">
        <v>6</v>
      </c>
      <c r="BI221" s="131">
        <v>7</v>
      </c>
      <c r="BJ221" s="131">
        <v>8</v>
      </c>
      <c r="BK221" s="131">
        <v>9</v>
      </c>
      <c r="BL221" s="131">
        <v>10</v>
      </c>
      <c r="BM221" s="131">
        <v>11</v>
      </c>
      <c r="BN221" s="147">
        <v>12</v>
      </c>
      <c r="BO221" s="152">
        <v>1</v>
      </c>
      <c r="BP221" s="131">
        <v>2</v>
      </c>
      <c r="BQ221" s="131">
        <v>3</v>
      </c>
      <c r="BR221" s="131">
        <v>4</v>
      </c>
      <c r="BS221" s="131">
        <v>5</v>
      </c>
      <c r="BT221" s="131">
        <v>6</v>
      </c>
      <c r="BU221" s="131">
        <v>7</v>
      </c>
      <c r="BV221" s="131">
        <v>8</v>
      </c>
      <c r="BW221" s="131">
        <v>9</v>
      </c>
      <c r="BX221" s="131">
        <v>10</v>
      </c>
      <c r="BY221" s="131">
        <v>11</v>
      </c>
      <c r="BZ221" s="147">
        <v>12</v>
      </c>
      <c r="CA221" s="139">
        <v>1</v>
      </c>
      <c r="CB221" s="131">
        <v>2</v>
      </c>
      <c r="CC221" s="131">
        <v>3</v>
      </c>
      <c r="CD221" s="131">
        <v>4</v>
      </c>
      <c r="CE221" s="131">
        <v>5</v>
      </c>
      <c r="CF221" s="131">
        <v>6</v>
      </c>
      <c r="CG221" s="131">
        <v>7</v>
      </c>
      <c r="CH221" s="131">
        <v>8</v>
      </c>
      <c r="CI221" s="131">
        <v>9</v>
      </c>
      <c r="CJ221" s="131">
        <v>10</v>
      </c>
      <c r="CK221" s="131">
        <v>11</v>
      </c>
      <c r="CL221" s="131">
        <v>12</v>
      </c>
    </row>
    <row r="222" spans="1:91" ht="15" customHeight="1" x14ac:dyDescent="0.3">
      <c r="A222" s="206"/>
      <c r="C222" s="113"/>
      <c r="D222" s="60"/>
      <c r="E222" s="60" t="s">
        <v>336</v>
      </c>
      <c r="F222" s="66">
        <v>120000</v>
      </c>
      <c r="G222" s="84"/>
      <c r="H222" s="85"/>
      <c r="I222" s="85"/>
      <c r="J222" s="85"/>
      <c r="K222" s="85"/>
      <c r="L222" s="85"/>
      <c r="M222" s="85"/>
      <c r="N222" s="85"/>
      <c r="O222" s="85"/>
      <c r="P222" s="85"/>
      <c r="Q222" s="82"/>
      <c r="R222" s="83"/>
      <c r="S222" s="87"/>
      <c r="T222" s="82"/>
      <c r="U222" s="82"/>
      <c r="V222" s="82"/>
      <c r="W222" s="82"/>
      <c r="X222" s="82"/>
      <c r="Y222" s="93"/>
      <c r="Z222" s="93"/>
      <c r="AA222" s="93"/>
      <c r="AB222" s="93"/>
      <c r="AC222" s="93"/>
      <c r="AD222" s="86"/>
      <c r="AE222" s="84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6"/>
      <c r="AQ222" s="84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84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6"/>
      <c r="BO222" s="84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6"/>
      <c r="CA222" s="141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6"/>
    </row>
    <row r="223" spans="1:91" ht="15" customHeight="1" x14ac:dyDescent="0.3">
      <c r="A223" s="206"/>
      <c r="C223" s="53"/>
      <c r="D223" s="60"/>
      <c r="E223" s="60" t="s">
        <v>313</v>
      </c>
      <c r="F223" s="66">
        <v>70000</v>
      </c>
      <c r="G223" s="84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8"/>
      <c r="S223" s="92"/>
      <c r="T223" s="85"/>
      <c r="U223" s="85"/>
      <c r="V223" s="85"/>
      <c r="W223" s="82"/>
      <c r="X223" s="82"/>
      <c r="Y223" s="82"/>
      <c r="Z223" s="93"/>
      <c r="AA223" s="93"/>
      <c r="AB223" s="93"/>
      <c r="AC223" s="93"/>
      <c r="AD223" s="86"/>
      <c r="AE223" s="84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6"/>
      <c r="AQ223" s="84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84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6"/>
      <c r="BO223" s="84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6"/>
      <c r="CA223" s="141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6"/>
    </row>
    <row r="224" spans="1:91" ht="15" customHeight="1" x14ac:dyDescent="0.3">
      <c r="A224" s="206"/>
      <c r="C224" s="60"/>
      <c r="D224" s="60"/>
      <c r="E224" s="62" t="s">
        <v>170</v>
      </c>
      <c r="F224" s="66">
        <v>0</v>
      </c>
      <c r="G224" s="84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8"/>
      <c r="S224" s="92"/>
      <c r="T224" s="85"/>
      <c r="U224" s="85"/>
      <c r="V224" s="85"/>
      <c r="W224" s="85"/>
      <c r="X224" s="85"/>
      <c r="Y224" s="82"/>
      <c r="Z224" s="82"/>
      <c r="AA224" s="82"/>
      <c r="AB224" s="82"/>
      <c r="AC224" s="82"/>
      <c r="AD224" s="83"/>
      <c r="AE224" s="87"/>
      <c r="AF224" s="82"/>
      <c r="AG224" s="85"/>
      <c r="AH224" s="85"/>
      <c r="AI224" s="85"/>
      <c r="AJ224" s="85"/>
      <c r="AK224" s="85"/>
      <c r="AL224" s="85"/>
      <c r="AM224" s="85"/>
      <c r="AN224" s="85"/>
      <c r="AO224" s="85"/>
      <c r="AP224" s="86"/>
      <c r="AQ224" s="84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84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6"/>
      <c r="BO224" s="84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6"/>
      <c r="CA224" s="141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6"/>
    </row>
    <row r="225" spans="1:90" ht="15" customHeight="1" x14ac:dyDescent="0.3">
      <c r="A225" s="206"/>
      <c r="C225" s="60"/>
      <c r="D225" s="60"/>
      <c r="E225" s="62" t="s">
        <v>314</v>
      </c>
      <c r="F225" s="66">
        <v>0</v>
      </c>
      <c r="G225" s="84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8"/>
      <c r="S225" s="92"/>
      <c r="T225" s="85"/>
      <c r="U225" s="85"/>
      <c r="V225" s="85"/>
      <c r="W225" s="85"/>
      <c r="X225" s="85"/>
      <c r="Y225" s="93"/>
      <c r="Z225" s="93"/>
      <c r="AA225" s="93"/>
      <c r="AB225" s="93"/>
      <c r="AC225" s="93"/>
      <c r="AD225" s="83"/>
      <c r="AE225" s="87"/>
      <c r="AF225" s="82"/>
      <c r="AG225" s="82"/>
      <c r="AH225" s="85"/>
      <c r="AI225" s="85"/>
      <c r="AJ225" s="85"/>
      <c r="AK225" s="85"/>
      <c r="AL225" s="85"/>
      <c r="AM225" s="85"/>
      <c r="AN225" s="85"/>
      <c r="AO225" s="85"/>
      <c r="AP225" s="86"/>
      <c r="AQ225" s="84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84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6"/>
      <c r="BO225" s="84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6"/>
      <c r="CA225" s="141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6"/>
    </row>
    <row r="226" spans="1:90" ht="15" customHeight="1" x14ac:dyDescent="0.3">
      <c r="A226" s="206"/>
      <c r="C226" s="49" t="s">
        <v>301</v>
      </c>
      <c r="D226" s="60" t="s">
        <v>113</v>
      </c>
      <c r="E226" s="60"/>
      <c r="F226" s="66"/>
      <c r="G226" s="84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8"/>
      <c r="S226" s="92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88"/>
      <c r="AE226" s="92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88"/>
      <c r="AQ226" s="84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84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6"/>
      <c r="BO226" s="84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6"/>
      <c r="CA226" s="141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6"/>
    </row>
    <row r="227" spans="1:90" ht="15" customHeight="1" x14ac:dyDescent="0.3">
      <c r="A227" s="206"/>
      <c r="C227" s="60" t="s">
        <v>302</v>
      </c>
      <c r="D227" s="60"/>
      <c r="E227" s="62" t="s">
        <v>303</v>
      </c>
      <c r="F227" s="66">
        <v>0</v>
      </c>
      <c r="G227" s="84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8"/>
      <c r="S227" s="92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88"/>
      <c r="AE227" s="92"/>
      <c r="AF227" s="93"/>
      <c r="AG227" s="90"/>
      <c r="AH227" s="90"/>
      <c r="AI227" s="90"/>
      <c r="AJ227" s="90"/>
      <c r="AK227" s="93"/>
      <c r="AL227" s="93"/>
      <c r="AM227" s="93"/>
      <c r="AN227" s="93"/>
      <c r="AO227" s="93"/>
      <c r="AP227" s="88"/>
      <c r="AQ227" s="84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84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6"/>
      <c r="BO227" s="84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6"/>
      <c r="CA227" s="141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6"/>
    </row>
    <row r="228" spans="1:90" ht="15" customHeight="1" x14ac:dyDescent="0.3">
      <c r="A228" s="206"/>
      <c r="C228" s="50" t="s">
        <v>304</v>
      </c>
      <c r="D228" s="60"/>
      <c r="E228" s="62" t="s">
        <v>305</v>
      </c>
      <c r="F228" s="66">
        <v>2810000</v>
      </c>
      <c r="G228" s="84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8"/>
      <c r="S228" s="92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88"/>
      <c r="AE228" s="92"/>
      <c r="AF228" s="93"/>
      <c r="AG228" s="93"/>
      <c r="AH228" s="93"/>
      <c r="AI228" s="93"/>
      <c r="AJ228" s="90"/>
      <c r="AK228" s="90"/>
      <c r="AL228" s="90"/>
      <c r="AM228" s="90"/>
      <c r="AN228" s="90"/>
      <c r="AO228" s="93"/>
      <c r="AP228" s="88"/>
      <c r="AQ228" s="84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84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6"/>
      <c r="BO228" s="84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6"/>
      <c r="CA228" s="141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6"/>
    </row>
    <row r="229" spans="1:90" ht="15" customHeight="1" x14ac:dyDescent="0.3">
      <c r="A229" s="206"/>
      <c r="C229" s="51" t="s">
        <v>306</v>
      </c>
      <c r="D229" s="60"/>
      <c r="E229" s="62" t="s">
        <v>187</v>
      </c>
      <c r="F229" s="66">
        <v>0</v>
      </c>
      <c r="G229" s="84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8"/>
      <c r="S229" s="92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88"/>
      <c r="AE229" s="92"/>
      <c r="AF229" s="93"/>
      <c r="AG229" s="93"/>
      <c r="AH229" s="93"/>
      <c r="AI229" s="93"/>
      <c r="AJ229" s="93"/>
      <c r="AK229" s="93"/>
      <c r="AL229" s="93"/>
      <c r="AM229" s="93"/>
      <c r="AN229" s="93"/>
      <c r="AO229" s="90"/>
      <c r="AP229" s="91"/>
      <c r="AQ229" s="84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84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6"/>
      <c r="BO229" s="84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6"/>
      <c r="CA229" s="141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6"/>
    </row>
    <row r="230" spans="1:90" ht="15" customHeight="1" x14ac:dyDescent="0.3">
      <c r="A230" s="206"/>
      <c r="C230" s="60"/>
      <c r="D230" s="60"/>
      <c r="E230" s="62"/>
      <c r="F230" s="66"/>
      <c r="G230" s="84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8"/>
      <c r="S230" s="92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88"/>
      <c r="AE230" s="92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88"/>
      <c r="AQ230" s="84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84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6"/>
      <c r="BO230" s="84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6"/>
      <c r="CA230" s="141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6"/>
    </row>
    <row r="231" spans="1:90" ht="15" customHeight="1" thickBot="1" x14ac:dyDescent="0.35">
      <c r="A231" s="207"/>
      <c r="B231" s="212"/>
      <c r="C231" s="58"/>
      <c r="D231" s="58"/>
      <c r="E231" s="41" t="s">
        <v>160</v>
      </c>
      <c r="F231" s="47">
        <f>SUM(F222:F230)</f>
        <v>3000000</v>
      </c>
      <c r="G231" s="96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8"/>
      <c r="S231" s="96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8"/>
      <c r="AE231" s="96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8"/>
      <c r="AQ231" s="96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8"/>
      <c r="BC231" s="96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8"/>
      <c r="BO231" s="96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8"/>
      <c r="CA231" s="142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8"/>
    </row>
    <row r="232" spans="1:90" ht="15" customHeight="1" x14ac:dyDescent="0.3">
      <c r="A232" s="178" t="s">
        <v>460</v>
      </c>
      <c r="B232" s="209">
        <v>131</v>
      </c>
      <c r="C232" s="52" t="s">
        <v>107</v>
      </c>
      <c r="D232" s="56" t="s">
        <v>112</v>
      </c>
      <c r="E232" s="56"/>
      <c r="F232" s="65"/>
      <c r="G232" s="152">
        <v>1</v>
      </c>
      <c r="H232" s="131">
        <v>2</v>
      </c>
      <c r="I232" s="131">
        <v>3</v>
      </c>
      <c r="J232" s="131">
        <v>4</v>
      </c>
      <c r="K232" s="131">
        <v>5</v>
      </c>
      <c r="L232" s="131">
        <v>6</v>
      </c>
      <c r="M232" s="131">
        <v>7</v>
      </c>
      <c r="N232" s="131">
        <v>8</v>
      </c>
      <c r="O232" s="131">
        <v>9</v>
      </c>
      <c r="P232" s="131">
        <v>10</v>
      </c>
      <c r="Q232" s="131">
        <v>11</v>
      </c>
      <c r="R232" s="147">
        <v>12</v>
      </c>
      <c r="S232" s="152">
        <v>1</v>
      </c>
      <c r="T232" s="131">
        <v>2</v>
      </c>
      <c r="U232" s="131">
        <v>3</v>
      </c>
      <c r="V232" s="131">
        <v>4</v>
      </c>
      <c r="W232" s="131">
        <v>5</v>
      </c>
      <c r="X232" s="131">
        <v>6</v>
      </c>
      <c r="Y232" s="131">
        <v>7</v>
      </c>
      <c r="Z232" s="131">
        <v>8</v>
      </c>
      <c r="AA232" s="131">
        <v>9</v>
      </c>
      <c r="AB232" s="131">
        <v>10</v>
      </c>
      <c r="AC232" s="131">
        <v>11</v>
      </c>
      <c r="AD232" s="147">
        <v>12</v>
      </c>
      <c r="AE232" s="152">
        <v>1</v>
      </c>
      <c r="AF232" s="131">
        <v>2</v>
      </c>
      <c r="AG232" s="131">
        <v>3</v>
      </c>
      <c r="AH232" s="131">
        <v>4</v>
      </c>
      <c r="AI232" s="131">
        <v>5</v>
      </c>
      <c r="AJ232" s="131">
        <v>6</v>
      </c>
      <c r="AK232" s="131">
        <v>7</v>
      </c>
      <c r="AL232" s="131">
        <v>8</v>
      </c>
      <c r="AM232" s="131">
        <v>9</v>
      </c>
      <c r="AN232" s="131">
        <v>10</v>
      </c>
      <c r="AO232" s="131">
        <v>11</v>
      </c>
      <c r="AP232" s="147">
        <v>12</v>
      </c>
      <c r="AQ232" s="152">
        <v>1</v>
      </c>
      <c r="AR232" s="131">
        <v>2</v>
      </c>
      <c r="AS232" s="131">
        <v>3</v>
      </c>
      <c r="AT232" s="131">
        <v>4</v>
      </c>
      <c r="AU232" s="131">
        <v>5</v>
      </c>
      <c r="AV232" s="131">
        <v>6</v>
      </c>
      <c r="AW232" s="131">
        <v>7</v>
      </c>
      <c r="AX232" s="131">
        <v>8</v>
      </c>
      <c r="AY232" s="131">
        <v>9</v>
      </c>
      <c r="AZ232" s="131">
        <v>10</v>
      </c>
      <c r="BA232" s="131">
        <v>11</v>
      </c>
      <c r="BB232" s="147">
        <v>12</v>
      </c>
      <c r="BC232" s="152">
        <v>1</v>
      </c>
      <c r="BD232" s="131">
        <v>2</v>
      </c>
      <c r="BE232" s="131">
        <v>3</v>
      </c>
      <c r="BF232" s="131">
        <v>4</v>
      </c>
      <c r="BG232" s="131">
        <v>5</v>
      </c>
      <c r="BH232" s="131">
        <v>6</v>
      </c>
      <c r="BI232" s="131">
        <v>7</v>
      </c>
      <c r="BJ232" s="131">
        <v>8</v>
      </c>
      <c r="BK232" s="131">
        <v>9</v>
      </c>
      <c r="BL232" s="131">
        <v>10</v>
      </c>
      <c r="BM232" s="131">
        <v>11</v>
      </c>
      <c r="BN232" s="147">
        <v>12</v>
      </c>
      <c r="BO232" s="152">
        <v>1</v>
      </c>
      <c r="BP232" s="131">
        <v>2</v>
      </c>
      <c r="BQ232" s="131">
        <v>3</v>
      </c>
      <c r="BR232" s="131">
        <v>4</v>
      </c>
      <c r="BS232" s="131">
        <v>5</v>
      </c>
      <c r="BT232" s="131">
        <v>6</v>
      </c>
      <c r="BU232" s="131">
        <v>7</v>
      </c>
      <c r="BV232" s="131">
        <v>8</v>
      </c>
      <c r="BW232" s="131">
        <v>9</v>
      </c>
      <c r="BX232" s="131">
        <v>10</v>
      </c>
      <c r="BY232" s="131">
        <v>11</v>
      </c>
      <c r="BZ232" s="147">
        <v>12</v>
      </c>
      <c r="CA232" s="139">
        <v>1</v>
      </c>
      <c r="CB232" s="131">
        <v>2</v>
      </c>
      <c r="CC232" s="131">
        <v>3</v>
      </c>
      <c r="CD232" s="131">
        <v>4</v>
      </c>
      <c r="CE232" s="131">
        <v>5</v>
      </c>
      <c r="CF232" s="131">
        <v>6</v>
      </c>
      <c r="CG232" s="131">
        <v>7</v>
      </c>
      <c r="CH232" s="131">
        <v>8</v>
      </c>
      <c r="CI232" s="131">
        <v>9</v>
      </c>
      <c r="CJ232" s="131">
        <v>10</v>
      </c>
      <c r="CK232" s="131">
        <v>11</v>
      </c>
      <c r="CL232" s="131">
        <v>12</v>
      </c>
    </row>
    <row r="233" spans="1:90" ht="15" customHeight="1" x14ac:dyDescent="0.3">
      <c r="A233" s="206"/>
      <c r="C233" s="60"/>
      <c r="D233" s="60"/>
      <c r="E233" s="60" t="s">
        <v>169</v>
      </c>
      <c r="F233" s="66">
        <v>0</v>
      </c>
      <c r="G233" s="87"/>
      <c r="H233" s="82"/>
      <c r="I233" s="82"/>
      <c r="J233" s="82"/>
      <c r="K233" s="93"/>
      <c r="L233" s="93"/>
      <c r="M233" s="93"/>
      <c r="N233" s="93"/>
      <c r="O233" s="93"/>
      <c r="P233" s="93"/>
      <c r="Q233" s="93"/>
      <c r="R233" s="88"/>
      <c r="S233" s="92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88"/>
      <c r="AE233" s="84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6"/>
      <c r="AQ233" s="84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84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6"/>
      <c r="BO233" s="84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6"/>
      <c r="CA233" s="141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6"/>
    </row>
    <row r="234" spans="1:90" ht="15" customHeight="1" x14ac:dyDescent="0.3">
      <c r="A234" s="206"/>
      <c r="C234" s="60"/>
      <c r="D234" s="60"/>
      <c r="E234" s="60" t="s">
        <v>179</v>
      </c>
      <c r="F234" s="66">
        <v>200000</v>
      </c>
      <c r="G234" s="84"/>
      <c r="H234" s="85"/>
      <c r="I234" s="93"/>
      <c r="J234" s="93"/>
      <c r="K234" s="93"/>
      <c r="L234" s="93"/>
      <c r="M234" s="93"/>
      <c r="N234" s="93"/>
      <c r="O234" s="93"/>
      <c r="P234" s="93"/>
      <c r="Q234" s="93"/>
      <c r="R234" s="88"/>
      <c r="S234" s="87"/>
      <c r="T234" s="82"/>
      <c r="U234" s="82"/>
      <c r="V234" s="82"/>
      <c r="W234" s="82"/>
      <c r="X234" s="82"/>
      <c r="Y234" s="82"/>
      <c r="Z234" s="93"/>
      <c r="AA234" s="93"/>
      <c r="AB234" s="93"/>
      <c r="AC234" s="93"/>
      <c r="AD234" s="86"/>
      <c r="AE234" s="167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64"/>
      <c r="AQ234" s="84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84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6"/>
      <c r="BO234" s="84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6"/>
      <c r="CA234" s="141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6"/>
    </row>
    <row r="235" spans="1:90" ht="15" customHeight="1" x14ac:dyDescent="0.3">
      <c r="A235" s="206"/>
      <c r="C235" s="60"/>
      <c r="D235" s="60"/>
      <c r="E235" s="62" t="s">
        <v>170</v>
      </c>
      <c r="F235" s="66"/>
      <c r="G235" s="84"/>
      <c r="H235" s="85"/>
      <c r="I235" s="93"/>
      <c r="J235" s="93"/>
      <c r="K235" s="93"/>
      <c r="L235" s="93"/>
      <c r="M235" s="93"/>
      <c r="N235" s="93"/>
      <c r="O235" s="93"/>
      <c r="P235" s="93"/>
      <c r="Q235" s="93"/>
      <c r="R235" s="88"/>
      <c r="S235" s="92"/>
      <c r="T235" s="93"/>
      <c r="U235" s="93"/>
      <c r="V235" s="93"/>
      <c r="W235" s="93"/>
      <c r="X235" s="93"/>
      <c r="Y235" s="93"/>
      <c r="Z235" s="82"/>
      <c r="AA235" s="82"/>
      <c r="AB235" s="82"/>
      <c r="AC235" s="82"/>
      <c r="AD235" s="83"/>
      <c r="AE235" s="92"/>
      <c r="AF235" s="93"/>
      <c r="AG235" s="93"/>
      <c r="AH235" s="93"/>
      <c r="AI235" s="93"/>
      <c r="AJ235" s="93"/>
      <c r="AK235" s="93"/>
      <c r="AL235" s="85"/>
      <c r="AM235" s="85"/>
      <c r="AN235" s="85"/>
      <c r="AO235" s="85"/>
      <c r="AP235" s="86"/>
      <c r="AQ235" s="84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84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6"/>
      <c r="BO235" s="84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6"/>
      <c r="CA235" s="141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6"/>
    </row>
    <row r="236" spans="1:90" ht="15" customHeight="1" x14ac:dyDescent="0.3">
      <c r="A236" s="206"/>
      <c r="C236" s="60" t="s">
        <v>259</v>
      </c>
      <c r="D236" s="60" t="s">
        <v>113</v>
      </c>
      <c r="E236" s="60"/>
      <c r="F236" s="66"/>
      <c r="G236" s="84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8"/>
      <c r="S236" s="92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88"/>
      <c r="AE236" s="92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88"/>
      <c r="AQ236" s="84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84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6"/>
      <c r="BO236" s="84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6"/>
      <c r="CA236" s="141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6"/>
    </row>
    <row r="237" spans="1:90" ht="15" customHeight="1" x14ac:dyDescent="0.3">
      <c r="A237" s="206"/>
      <c r="C237" s="60" t="s">
        <v>337</v>
      </c>
      <c r="D237" s="60"/>
      <c r="E237" s="62"/>
      <c r="F237" s="66"/>
      <c r="G237" s="92"/>
      <c r="H237" s="93"/>
      <c r="I237" s="93"/>
      <c r="J237" s="93"/>
      <c r="K237" s="93"/>
      <c r="L237" s="93"/>
      <c r="M237" s="93"/>
      <c r="N237" s="93"/>
      <c r="O237" s="93"/>
      <c r="P237" s="93"/>
      <c r="Q237" s="85"/>
      <c r="R237" s="88"/>
      <c r="S237" s="92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88"/>
      <c r="AE237" s="92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88"/>
      <c r="AQ237" s="173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84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6"/>
      <c r="BO237" s="84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6"/>
      <c r="CA237" s="141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6"/>
    </row>
    <row r="238" spans="1:90" ht="15" customHeight="1" x14ac:dyDescent="0.3">
      <c r="A238" s="206"/>
      <c r="C238" s="62" t="s">
        <v>338</v>
      </c>
      <c r="D238" s="60"/>
      <c r="E238" s="62" t="s">
        <v>339</v>
      </c>
      <c r="F238" s="66">
        <v>150000</v>
      </c>
      <c r="G238" s="84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8"/>
      <c r="S238" s="92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88"/>
      <c r="AE238" s="89"/>
      <c r="AF238" s="90"/>
      <c r="AG238" s="90"/>
      <c r="AH238" s="90"/>
      <c r="AI238" s="93"/>
      <c r="AJ238" s="93"/>
      <c r="AK238" s="93"/>
      <c r="AL238" s="93"/>
      <c r="AM238" s="93"/>
      <c r="AN238" s="93"/>
      <c r="AO238" s="93"/>
      <c r="AP238" s="88"/>
      <c r="AQ238" s="84"/>
      <c r="AR238" s="93"/>
      <c r="AS238" s="93"/>
      <c r="AT238" s="93"/>
      <c r="AU238" s="93"/>
      <c r="AV238" s="85"/>
      <c r="AW238" s="85"/>
      <c r="AX238" s="85"/>
      <c r="AY238" s="85"/>
      <c r="AZ238" s="85"/>
      <c r="BA238" s="85"/>
      <c r="BB238" s="86"/>
      <c r="BC238" s="84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6"/>
      <c r="BO238" s="84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6"/>
      <c r="CA238" s="141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6"/>
    </row>
    <row r="239" spans="1:90" ht="15" customHeight="1" x14ac:dyDescent="0.3">
      <c r="A239" s="206"/>
      <c r="C239" s="62" t="s">
        <v>340</v>
      </c>
      <c r="D239" s="60"/>
      <c r="E239" s="62" t="s">
        <v>341</v>
      </c>
      <c r="F239" s="66">
        <v>22000000</v>
      </c>
      <c r="G239" s="84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8"/>
      <c r="S239" s="92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88"/>
      <c r="AE239" s="92"/>
      <c r="AF239" s="93"/>
      <c r="AG239" s="93"/>
      <c r="AH239" s="93"/>
      <c r="AI239" s="90"/>
      <c r="AJ239" s="90"/>
      <c r="AK239" s="90"/>
      <c r="AL239" s="90"/>
      <c r="AM239" s="90"/>
      <c r="AN239" s="90"/>
      <c r="AO239" s="90"/>
      <c r="AP239" s="91"/>
      <c r="AQ239" s="89"/>
      <c r="AR239" s="90"/>
      <c r="AS239" s="90"/>
      <c r="AT239" s="90"/>
      <c r="AU239" s="90"/>
      <c r="AV239" s="123"/>
      <c r="AW239" s="123"/>
      <c r="AX239" s="123"/>
      <c r="AY239" s="123"/>
      <c r="AZ239" s="123"/>
      <c r="BA239" s="123"/>
      <c r="BB239" s="174"/>
      <c r="BC239" s="177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74"/>
      <c r="BO239" s="92"/>
      <c r="BP239" s="93"/>
      <c r="BQ239" s="93"/>
      <c r="BR239" s="93"/>
      <c r="BS239" s="93"/>
      <c r="BT239" s="93"/>
      <c r="BU239" s="85"/>
      <c r="BV239" s="85"/>
      <c r="BW239" s="85"/>
      <c r="BX239" s="85"/>
      <c r="BY239" s="85"/>
      <c r="BZ239" s="86"/>
      <c r="CA239" s="141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6"/>
    </row>
    <row r="240" spans="1:90" ht="15" customHeight="1" thickBot="1" x14ac:dyDescent="0.35">
      <c r="A240" s="207"/>
      <c r="B240" s="212"/>
      <c r="C240" s="58"/>
      <c r="D240" s="58"/>
      <c r="E240" s="41" t="s">
        <v>160</v>
      </c>
      <c r="F240" s="47">
        <v>22350000</v>
      </c>
      <c r="G240" s="96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8"/>
      <c r="S240" s="96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8"/>
      <c r="AE240" s="96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8"/>
      <c r="AQ240" s="96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8"/>
      <c r="BC240" s="96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8"/>
      <c r="BO240" s="96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8"/>
      <c r="CA240" s="142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8"/>
    </row>
    <row r="241" spans="1:90" ht="15" customHeight="1" x14ac:dyDescent="0.3">
      <c r="A241" s="178" t="s">
        <v>465</v>
      </c>
      <c r="B241" s="209">
        <v>36</v>
      </c>
      <c r="C241" s="52" t="s">
        <v>342</v>
      </c>
      <c r="D241" s="56" t="s">
        <v>112</v>
      </c>
      <c r="E241" s="56"/>
      <c r="F241" s="65"/>
      <c r="G241" s="152">
        <v>1</v>
      </c>
      <c r="H241" s="131">
        <v>2</v>
      </c>
      <c r="I241" s="131">
        <v>3</v>
      </c>
      <c r="J241" s="131">
        <v>4</v>
      </c>
      <c r="K241" s="131">
        <v>5</v>
      </c>
      <c r="L241" s="131">
        <v>6</v>
      </c>
      <c r="M241" s="131">
        <v>7</v>
      </c>
      <c r="N241" s="131">
        <v>8</v>
      </c>
      <c r="O241" s="131">
        <v>9</v>
      </c>
      <c r="P241" s="131">
        <v>10</v>
      </c>
      <c r="Q241" s="131">
        <v>11</v>
      </c>
      <c r="R241" s="147">
        <v>12</v>
      </c>
      <c r="S241" s="152">
        <v>1</v>
      </c>
      <c r="T241" s="131">
        <v>2</v>
      </c>
      <c r="U241" s="131">
        <v>3</v>
      </c>
      <c r="V241" s="131">
        <v>4</v>
      </c>
      <c r="W241" s="131">
        <v>5</v>
      </c>
      <c r="X241" s="131">
        <v>6</v>
      </c>
      <c r="Y241" s="131">
        <v>7</v>
      </c>
      <c r="Z241" s="131">
        <v>8</v>
      </c>
      <c r="AA241" s="131">
        <v>9</v>
      </c>
      <c r="AB241" s="131">
        <v>10</v>
      </c>
      <c r="AC241" s="131">
        <v>11</v>
      </c>
      <c r="AD241" s="147">
        <v>12</v>
      </c>
      <c r="AE241" s="152">
        <v>1</v>
      </c>
      <c r="AF241" s="131">
        <v>2</v>
      </c>
      <c r="AG241" s="131">
        <v>3</v>
      </c>
      <c r="AH241" s="131">
        <v>4</v>
      </c>
      <c r="AI241" s="131">
        <v>5</v>
      </c>
      <c r="AJ241" s="131">
        <v>6</v>
      </c>
      <c r="AK241" s="131">
        <v>7</v>
      </c>
      <c r="AL241" s="131">
        <v>8</v>
      </c>
      <c r="AM241" s="131">
        <v>9</v>
      </c>
      <c r="AN241" s="131">
        <v>10</v>
      </c>
      <c r="AO241" s="131">
        <v>11</v>
      </c>
      <c r="AP241" s="147">
        <v>12</v>
      </c>
      <c r="AQ241" s="152">
        <v>1</v>
      </c>
      <c r="AR241" s="131">
        <v>2</v>
      </c>
      <c r="AS241" s="131">
        <v>3</v>
      </c>
      <c r="AT241" s="131">
        <v>4</v>
      </c>
      <c r="AU241" s="131">
        <v>5</v>
      </c>
      <c r="AV241" s="131">
        <v>6</v>
      </c>
      <c r="AW241" s="131">
        <v>7</v>
      </c>
      <c r="AX241" s="131">
        <v>8</v>
      </c>
      <c r="AY241" s="131">
        <v>9</v>
      </c>
      <c r="AZ241" s="131">
        <v>10</v>
      </c>
      <c r="BA241" s="131">
        <v>11</v>
      </c>
      <c r="BB241" s="147">
        <v>12</v>
      </c>
      <c r="BC241" s="152">
        <v>1</v>
      </c>
      <c r="BD241" s="131">
        <v>2</v>
      </c>
      <c r="BE241" s="131">
        <v>3</v>
      </c>
      <c r="BF241" s="131">
        <v>4</v>
      </c>
      <c r="BG241" s="131">
        <v>5</v>
      </c>
      <c r="BH241" s="131">
        <v>6</v>
      </c>
      <c r="BI241" s="131">
        <v>7</v>
      </c>
      <c r="BJ241" s="131">
        <v>8</v>
      </c>
      <c r="BK241" s="131">
        <v>9</v>
      </c>
      <c r="BL241" s="131">
        <v>10</v>
      </c>
      <c r="BM241" s="131">
        <v>11</v>
      </c>
      <c r="BN241" s="147">
        <v>12</v>
      </c>
      <c r="BO241" s="152">
        <v>1</v>
      </c>
      <c r="BP241" s="131">
        <v>2</v>
      </c>
      <c r="BQ241" s="131">
        <v>3</v>
      </c>
      <c r="BR241" s="131">
        <v>4</v>
      </c>
      <c r="BS241" s="131">
        <v>5</v>
      </c>
      <c r="BT241" s="131">
        <v>6</v>
      </c>
      <c r="BU241" s="131">
        <v>7</v>
      </c>
      <c r="BV241" s="131">
        <v>8</v>
      </c>
      <c r="BW241" s="131">
        <v>9</v>
      </c>
      <c r="BX241" s="131">
        <v>10</v>
      </c>
      <c r="BY241" s="131">
        <v>11</v>
      </c>
      <c r="BZ241" s="147">
        <v>12</v>
      </c>
      <c r="CA241" s="139">
        <v>1</v>
      </c>
      <c r="CB241" s="131">
        <v>2</v>
      </c>
      <c r="CC241" s="131">
        <v>3</v>
      </c>
      <c r="CD241" s="131">
        <v>4</v>
      </c>
      <c r="CE241" s="131">
        <v>5</v>
      </c>
      <c r="CF241" s="131">
        <v>6</v>
      </c>
      <c r="CG241" s="131">
        <v>7</v>
      </c>
      <c r="CH241" s="131">
        <v>8</v>
      </c>
      <c r="CI241" s="131">
        <v>9</v>
      </c>
      <c r="CJ241" s="131">
        <v>10</v>
      </c>
      <c r="CK241" s="131">
        <v>11</v>
      </c>
      <c r="CL241" s="131">
        <v>12</v>
      </c>
    </row>
    <row r="242" spans="1:90" ht="15" customHeight="1" x14ac:dyDescent="0.3">
      <c r="A242" s="206"/>
      <c r="C242" s="60"/>
      <c r="D242" s="60"/>
      <c r="E242" s="60" t="s">
        <v>343</v>
      </c>
      <c r="F242" s="68">
        <v>484000</v>
      </c>
      <c r="G242" s="84"/>
      <c r="H242" s="85"/>
      <c r="I242" s="85"/>
      <c r="J242" s="85"/>
      <c r="K242" s="85"/>
      <c r="L242" s="85"/>
      <c r="M242" s="85"/>
      <c r="N242" s="82"/>
      <c r="O242" s="82"/>
      <c r="P242" s="82"/>
      <c r="Q242" s="82"/>
      <c r="R242" s="83"/>
      <c r="S242" s="87"/>
      <c r="T242" s="82"/>
      <c r="U242" s="82"/>
      <c r="V242" s="93"/>
      <c r="W242" s="93"/>
      <c r="X242" s="93"/>
      <c r="Y242" s="93"/>
      <c r="Z242" s="93"/>
      <c r="AA242" s="93"/>
      <c r="AB242" s="93"/>
      <c r="AC242" s="93"/>
      <c r="AD242" s="88"/>
      <c r="AE242" s="84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6"/>
      <c r="AQ242" s="84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84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6"/>
      <c r="BO242" s="84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6"/>
      <c r="CA242" s="141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6"/>
    </row>
    <row r="243" spans="1:90" ht="15" customHeight="1" x14ac:dyDescent="0.3">
      <c r="A243" s="206"/>
      <c r="C243" s="60"/>
      <c r="D243" s="60"/>
      <c r="E243" s="60" t="s">
        <v>344</v>
      </c>
      <c r="F243" s="68">
        <v>200000</v>
      </c>
      <c r="G243" s="84"/>
      <c r="H243" s="85"/>
      <c r="I243" s="85"/>
      <c r="J243" s="85"/>
      <c r="K243" s="85"/>
      <c r="L243" s="85"/>
      <c r="M243" s="85"/>
      <c r="N243" s="93"/>
      <c r="O243" s="93"/>
      <c r="P243" s="93"/>
      <c r="Q243" s="85"/>
      <c r="R243" s="86"/>
      <c r="S243" s="92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86"/>
      <c r="AE243" s="165"/>
      <c r="AF243" s="118"/>
      <c r="AG243" s="118"/>
      <c r="AH243" s="118"/>
      <c r="AI243" s="118"/>
      <c r="AJ243" s="118"/>
      <c r="AK243" s="118"/>
      <c r="AL243" s="121"/>
      <c r="AM243" s="121"/>
      <c r="AN243" s="121"/>
      <c r="AO243" s="121"/>
      <c r="AP243" s="164"/>
      <c r="AQ243" s="84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84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6"/>
      <c r="BO243" s="84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6"/>
      <c r="CA243" s="141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6"/>
    </row>
    <row r="244" spans="1:90" ht="15" customHeight="1" x14ac:dyDescent="0.3">
      <c r="A244" s="206"/>
      <c r="C244" s="60"/>
      <c r="D244" s="60"/>
      <c r="E244" s="62" t="s">
        <v>170</v>
      </c>
      <c r="F244" s="68"/>
      <c r="G244" s="84"/>
      <c r="H244" s="85"/>
      <c r="I244" s="85"/>
      <c r="J244" s="85"/>
      <c r="K244" s="85"/>
      <c r="L244" s="85"/>
      <c r="M244" s="85"/>
      <c r="N244" s="93"/>
      <c r="O244" s="93"/>
      <c r="P244" s="93"/>
      <c r="Q244" s="85"/>
      <c r="R244" s="86"/>
      <c r="S244" s="92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86"/>
      <c r="AE244" s="92"/>
      <c r="AF244" s="93"/>
      <c r="AG244" s="93"/>
      <c r="AH244" s="93"/>
      <c r="AI244" s="93"/>
      <c r="AJ244" s="93"/>
      <c r="AK244" s="93"/>
      <c r="AL244" s="124"/>
      <c r="AM244" s="124"/>
      <c r="AN244" s="124"/>
      <c r="AO244" s="124"/>
      <c r="AP244" s="168"/>
      <c r="AQ244" s="84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84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6"/>
      <c r="BO244" s="84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6"/>
      <c r="CA244" s="141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6"/>
    </row>
    <row r="245" spans="1:90" ht="15" customHeight="1" x14ac:dyDescent="0.3">
      <c r="A245" s="206"/>
      <c r="C245" s="60"/>
      <c r="D245" s="60"/>
      <c r="E245" s="62" t="s">
        <v>345</v>
      </c>
      <c r="F245" s="68">
        <v>500000</v>
      </c>
      <c r="G245" s="84"/>
      <c r="H245" s="85"/>
      <c r="I245" s="85"/>
      <c r="J245" s="85"/>
      <c r="K245" s="85"/>
      <c r="L245" s="85"/>
      <c r="M245" s="85"/>
      <c r="N245" s="93"/>
      <c r="O245" s="93"/>
      <c r="P245" s="93"/>
      <c r="Q245" s="85"/>
      <c r="R245" s="86"/>
      <c r="S245" s="92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86"/>
      <c r="AE245" s="92"/>
      <c r="AF245" s="93"/>
      <c r="AG245" s="93"/>
      <c r="AH245" s="93"/>
      <c r="AI245" s="93"/>
      <c r="AJ245" s="93"/>
      <c r="AK245" s="93"/>
      <c r="AL245" s="125"/>
      <c r="AM245" s="125"/>
      <c r="AN245" s="125"/>
      <c r="AO245" s="125"/>
      <c r="AP245" s="169"/>
      <c r="AQ245" s="84"/>
      <c r="AR245" s="85"/>
      <c r="AS245" s="85"/>
      <c r="AT245" s="82"/>
      <c r="AU245" s="82"/>
      <c r="AV245" s="82"/>
      <c r="AW245" s="82"/>
      <c r="AX245" s="82"/>
      <c r="AY245" s="82"/>
      <c r="AZ245" s="82"/>
      <c r="BA245" s="82"/>
      <c r="BB245" s="86"/>
      <c r="BC245" s="84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6"/>
      <c r="BO245" s="84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6"/>
      <c r="CA245" s="141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6"/>
    </row>
    <row r="246" spans="1:90" ht="15" customHeight="1" x14ac:dyDescent="0.3">
      <c r="A246" s="206"/>
      <c r="C246" s="60" t="s">
        <v>267</v>
      </c>
      <c r="D246" s="60"/>
      <c r="E246" s="62" t="s">
        <v>346</v>
      </c>
      <c r="F246" s="68">
        <v>200000</v>
      </c>
      <c r="G246" s="84"/>
      <c r="H246" s="85"/>
      <c r="I246" s="85"/>
      <c r="J246" s="85"/>
      <c r="K246" s="85"/>
      <c r="L246" s="85"/>
      <c r="M246" s="85"/>
      <c r="N246" s="93"/>
      <c r="O246" s="93"/>
      <c r="P246" s="93"/>
      <c r="Q246" s="85"/>
      <c r="R246" s="86"/>
      <c r="S246" s="92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86"/>
      <c r="AE246" s="92"/>
      <c r="AF246" s="93"/>
      <c r="AG246" s="93"/>
      <c r="AH246" s="93"/>
      <c r="AI246" s="93"/>
      <c r="AJ246" s="93"/>
      <c r="AK246" s="93"/>
      <c r="AL246" s="125"/>
      <c r="AM246" s="125"/>
      <c r="AN246" s="125"/>
      <c r="AO246" s="125"/>
      <c r="AP246" s="169"/>
      <c r="AQ246" s="84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87"/>
      <c r="BD246" s="82"/>
      <c r="BE246" s="82"/>
      <c r="BF246" s="82"/>
      <c r="BG246" s="82"/>
      <c r="BH246" s="82"/>
      <c r="BI246" s="82"/>
      <c r="BJ246" s="85"/>
      <c r="BK246" s="85"/>
      <c r="BL246" s="85"/>
      <c r="BM246" s="85"/>
      <c r="BN246" s="86"/>
      <c r="BO246" s="84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6"/>
      <c r="CA246" s="141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6"/>
    </row>
    <row r="247" spans="1:90" ht="15" customHeight="1" x14ac:dyDescent="0.3">
      <c r="A247" s="206"/>
      <c r="C247" s="60" t="s">
        <v>337</v>
      </c>
      <c r="D247" s="60"/>
      <c r="E247" s="62" t="s">
        <v>170</v>
      </c>
      <c r="F247" s="68"/>
      <c r="G247" s="84"/>
      <c r="H247" s="85"/>
      <c r="I247" s="85"/>
      <c r="J247" s="85"/>
      <c r="K247" s="85"/>
      <c r="L247" s="85"/>
      <c r="M247" s="85"/>
      <c r="N247" s="93"/>
      <c r="O247" s="93"/>
      <c r="P247" s="93"/>
      <c r="Q247" s="85"/>
      <c r="R247" s="86"/>
      <c r="S247" s="92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86"/>
      <c r="AE247" s="84"/>
      <c r="AF247" s="85"/>
      <c r="AG247" s="85"/>
      <c r="AH247" s="85"/>
      <c r="AI247" s="85"/>
      <c r="AJ247" s="85"/>
      <c r="AK247" s="85"/>
      <c r="AL247" s="93"/>
      <c r="AM247" s="93"/>
      <c r="AN247" s="93"/>
      <c r="AO247" s="93"/>
      <c r="AP247" s="88"/>
      <c r="AQ247" s="84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84"/>
      <c r="BD247" s="85"/>
      <c r="BE247" s="85"/>
      <c r="BF247" s="85"/>
      <c r="BG247" s="85"/>
      <c r="BH247" s="85"/>
      <c r="BI247" s="85"/>
      <c r="BJ247" s="82"/>
      <c r="BK247" s="82"/>
      <c r="BL247" s="82"/>
      <c r="BM247" s="82"/>
      <c r="BN247" s="83"/>
      <c r="BO247" s="84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6"/>
      <c r="CA247" s="141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6"/>
    </row>
    <row r="248" spans="1:90" ht="15" customHeight="1" x14ac:dyDescent="0.3">
      <c r="A248" s="206"/>
      <c r="C248" s="62" t="s">
        <v>338</v>
      </c>
      <c r="D248" s="60" t="s">
        <v>113</v>
      </c>
      <c r="E248" s="60"/>
      <c r="F248" s="66"/>
      <c r="G248" s="84"/>
      <c r="H248" s="85"/>
      <c r="I248" s="85"/>
      <c r="J248" s="85"/>
      <c r="K248" s="85"/>
      <c r="L248" s="85"/>
      <c r="M248" s="85"/>
      <c r="N248" s="93"/>
      <c r="O248" s="93"/>
      <c r="P248" s="93"/>
      <c r="Q248" s="85"/>
      <c r="R248" s="86"/>
      <c r="S248" s="92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88"/>
      <c r="AE248" s="92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88"/>
      <c r="AQ248" s="84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84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6"/>
      <c r="BO248" s="84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6"/>
      <c r="CA248" s="141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6"/>
    </row>
    <row r="249" spans="1:90" ht="15" customHeight="1" x14ac:dyDescent="0.3">
      <c r="A249" s="206"/>
      <c r="C249" s="62" t="s">
        <v>340</v>
      </c>
      <c r="D249" s="60"/>
      <c r="E249" s="62"/>
      <c r="F249" s="66"/>
      <c r="G249" s="84"/>
      <c r="H249" s="85"/>
      <c r="I249" s="85"/>
      <c r="J249" s="85"/>
      <c r="K249" s="85"/>
      <c r="L249" s="85"/>
      <c r="M249" s="85"/>
      <c r="N249" s="93"/>
      <c r="O249" s="93"/>
      <c r="P249" s="93"/>
      <c r="Q249" s="85"/>
      <c r="R249" s="86"/>
      <c r="S249" s="92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88"/>
      <c r="AE249" s="92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88"/>
      <c r="AQ249" s="92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84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6"/>
      <c r="BO249" s="84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6"/>
      <c r="CA249" s="141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6"/>
    </row>
    <row r="250" spans="1:90" ht="15" customHeight="1" x14ac:dyDescent="0.3">
      <c r="A250" s="206"/>
      <c r="C250" s="60"/>
      <c r="D250" s="60"/>
      <c r="E250" s="62" t="s">
        <v>347</v>
      </c>
      <c r="F250" s="66">
        <v>150000</v>
      </c>
      <c r="G250" s="84"/>
      <c r="H250" s="85"/>
      <c r="I250" s="85"/>
      <c r="J250" s="85"/>
      <c r="K250" s="85"/>
      <c r="L250" s="85"/>
      <c r="M250" s="85"/>
      <c r="N250" s="93"/>
      <c r="O250" s="93"/>
      <c r="P250" s="93"/>
      <c r="Q250" s="85"/>
      <c r="R250" s="86"/>
      <c r="S250" s="92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88"/>
      <c r="AE250" s="92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88"/>
      <c r="AQ250" s="89"/>
      <c r="AR250" s="90"/>
      <c r="AS250" s="90"/>
      <c r="AT250" s="90"/>
      <c r="AU250" s="93"/>
      <c r="AV250" s="85"/>
      <c r="AW250" s="85"/>
      <c r="AX250" s="85"/>
      <c r="AY250" s="85"/>
      <c r="AZ250" s="85"/>
      <c r="BA250" s="85"/>
      <c r="BB250" s="86"/>
      <c r="BC250" s="84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6"/>
      <c r="BO250" s="84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6"/>
      <c r="CA250" s="141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6"/>
    </row>
    <row r="251" spans="1:90" ht="15" customHeight="1" x14ac:dyDescent="0.3">
      <c r="A251" s="206"/>
      <c r="C251" s="62"/>
      <c r="D251" s="60"/>
      <c r="E251" s="62" t="s">
        <v>348</v>
      </c>
      <c r="F251" s="66">
        <v>12000000</v>
      </c>
      <c r="G251" s="84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6"/>
      <c r="S251" s="92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88"/>
      <c r="AE251" s="92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88"/>
      <c r="AQ251" s="92"/>
      <c r="AR251" s="93"/>
      <c r="AS251" s="93"/>
      <c r="AT251" s="93"/>
      <c r="AU251" s="90"/>
      <c r="AV251" s="119"/>
      <c r="AW251" s="119"/>
      <c r="AX251" s="119"/>
      <c r="AY251" s="119"/>
      <c r="AZ251" s="119"/>
      <c r="BA251" s="119"/>
      <c r="BB251" s="174"/>
      <c r="BC251" s="177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74"/>
      <c r="BO251" s="92"/>
      <c r="BP251" s="93"/>
      <c r="BQ251" s="93"/>
      <c r="BR251" s="93"/>
      <c r="BS251" s="93"/>
      <c r="BT251" s="93"/>
      <c r="BU251" s="85"/>
      <c r="BV251" s="85"/>
      <c r="BW251" s="85"/>
      <c r="BX251" s="85"/>
      <c r="BY251" s="85"/>
      <c r="BZ251" s="86"/>
      <c r="CA251" s="141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6"/>
    </row>
    <row r="252" spans="1:90" ht="15" customHeight="1" x14ac:dyDescent="0.3">
      <c r="A252" s="206"/>
      <c r="C252" s="62"/>
      <c r="D252" s="60"/>
      <c r="E252" s="62" t="s">
        <v>349</v>
      </c>
      <c r="F252" s="66">
        <v>150000</v>
      </c>
      <c r="G252" s="84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6"/>
      <c r="S252" s="92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88"/>
      <c r="AE252" s="92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88"/>
      <c r="AQ252" s="92"/>
      <c r="AR252" s="93"/>
      <c r="AS252" s="93"/>
      <c r="AT252" s="93"/>
      <c r="AU252" s="93"/>
      <c r="AV252" s="123"/>
      <c r="AW252" s="123"/>
      <c r="AX252" s="123"/>
      <c r="AY252" s="123"/>
      <c r="AZ252" s="123"/>
      <c r="BA252" s="123"/>
      <c r="BB252" s="174"/>
      <c r="BC252" s="177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74"/>
      <c r="BO252" s="89"/>
      <c r="BP252" s="90"/>
      <c r="BQ252" s="90"/>
      <c r="BR252" s="90"/>
      <c r="BS252" s="93"/>
      <c r="BT252" s="93"/>
      <c r="BU252" s="85"/>
      <c r="BV252" s="85"/>
      <c r="BW252" s="85"/>
      <c r="BX252" s="85"/>
      <c r="BY252" s="85"/>
      <c r="BZ252" s="86"/>
      <c r="CA252" s="141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6"/>
    </row>
    <row r="253" spans="1:90" ht="15" customHeight="1" x14ac:dyDescent="0.3">
      <c r="A253" s="206"/>
      <c r="C253" s="60"/>
      <c r="D253" s="60"/>
      <c r="E253" s="62" t="s">
        <v>350</v>
      </c>
      <c r="F253" s="66">
        <v>12000000</v>
      </c>
      <c r="G253" s="84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6"/>
      <c r="S253" s="84"/>
      <c r="T253" s="85"/>
      <c r="U253" s="85"/>
      <c r="V253" s="85"/>
      <c r="W253" s="85"/>
      <c r="X253" s="93"/>
      <c r="Y253" s="93"/>
      <c r="Z253" s="93"/>
      <c r="AA253" s="93"/>
      <c r="AB253" s="93"/>
      <c r="AC253" s="93"/>
      <c r="AD253" s="88"/>
      <c r="AE253" s="92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88"/>
      <c r="AQ253" s="92"/>
      <c r="AR253" s="93"/>
      <c r="AS253" s="93"/>
      <c r="AT253" s="93"/>
      <c r="AU253" s="93"/>
      <c r="AV253" s="93"/>
      <c r="AW253" s="93"/>
      <c r="AX253" s="93"/>
      <c r="AY253" s="85"/>
      <c r="AZ253" s="85"/>
      <c r="BA253" s="85"/>
      <c r="BB253" s="86"/>
      <c r="BC253" s="84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6"/>
      <c r="BO253" s="84"/>
      <c r="BP253" s="85"/>
      <c r="BQ253" s="85"/>
      <c r="BR253" s="85"/>
      <c r="BS253" s="90"/>
      <c r="BT253" s="90"/>
      <c r="BU253" s="90"/>
      <c r="BV253" s="90"/>
      <c r="BW253" s="90"/>
      <c r="BX253" s="90"/>
      <c r="BY253" s="90"/>
      <c r="BZ253" s="88"/>
      <c r="CA253" s="144"/>
      <c r="CB253" s="93"/>
      <c r="CC253" s="93"/>
      <c r="CD253" s="93"/>
      <c r="CE253" s="93"/>
      <c r="CF253" s="85"/>
      <c r="CG253" s="85"/>
      <c r="CH253" s="85"/>
      <c r="CI253" s="85"/>
      <c r="CJ253" s="85"/>
      <c r="CK253" s="85"/>
      <c r="CL253" s="86"/>
    </row>
    <row r="254" spans="1:90" ht="15" customHeight="1" x14ac:dyDescent="0.3">
      <c r="A254" s="206"/>
      <c r="C254" s="60"/>
      <c r="D254" s="60"/>
      <c r="E254" s="64" t="s">
        <v>160</v>
      </c>
      <c r="F254" s="69">
        <v>25684000</v>
      </c>
      <c r="G254" s="84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6"/>
      <c r="S254" s="84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6"/>
      <c r="AE254" s="84"/>
      <c r="AF254" s="85"/>
      <c r="AG254" s="85"/>
      <c r="AH254" s="85"/>
      <c r="AI254" s="85"/>
      <c r="AJ254" s="85"/>
      <c r="AK254" s="85"/>
      <c r="AL254" s="85"/>
      <c r="AM254" s="93"/>
      <c r="AN254" s="93"/>
      <c r="AO254" s="93"/>
      <c r="AP254" s="88"/>
      <c r="AQ254" s="92"/>
      <c r="AR254" s="93"/>
      <c r="AS254" s="93"/>
      <c r="AT254" s="93"/>
      <c r="AU254" s="85"/>
      <c r="AV254" s="85"/>
      <c r="AW254" s="85"/>
      <c r="AX254" s="85"/>
      <c r="AY254" s="85"/>
      <c r="AZ254" s="85"/>
      <c r="BA254" s="85"/>
      <c r="BB254" s="86"/>
      <c r="BC254" s="84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6"/>
      <c r="BO254" s="84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6"/>
      <c r="CA254" s="141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6"/>
    </row>
    <row r="255" spans="1:90" ht="15" customHeight="1" thickBot="1" x14ac:dyDescent="0.35">
      <c r="A255" s="207"/>
      <c r="B255" s="212"/>
      <c r="C255" s="58"/>
      <c r="D255" s="58"/>
      <c r="E255" s="71"/>
      <c r="F255" s="72"/>
      <c r="G255" s="96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8"/>
      <c r="S255" s="96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8"/>
      <c r="AE255" s="96"/>
      <c r="AF255" s="97"/>
      <c r="AG255" s="97"/>
      <c r="AH255" s="97"/>
      <c r="AI255" s="97"/>
      <c r="AJ255" s="97"/>
      <c r="AK255" s="97"/>
      <c r="AL255" s="97"/>
      <c r="AM255" s="145"/>
      <c r="AN255" s="145"/>
      <c r="AO255" s="145"/>
      <c r="AP255" s="154"/>
      <c r="AQ255" s="160"/>
      <c r="AR255" s="145"/>
      <c r="AS255" s="145"/>
      <c r="AT255" s="145"/>
      <c r="AU255" s="97"/>
      <c r="AV255" s="97"/>
      <c r="AW255" s="97"/>
      <c r="AX255" s="97"/>
      <c r="AY255" s="97"/>
      <c r="AZ255" s="97"/>
      <c r="BA255" s="97"/>
      <c r="BB255" s="98"/>
      <c r="BC255" s="96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8"/>
      <c r="BO255" s="96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8"/>
      <c r="CA255" s="142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8"/>
    </row>
    <row r="256" spans="1:90" ht="15" customHeight="1" x14ac:dyDescent="0.3">
      <c r="A256" s="178" t="s">
        <v>460</v>
      </c>
      <c r="B256" s="209">
        <v>133</v>
      </c>
      <c r="C256" s="198" t="s">
        <v>351</v>
      </c>
      <c r="D256" s="56" t="s">
        <v>112</v>
      </c>
      <c r="E256" s="48"/>
      <c r="F256" s="65"/>
      <c r="G256" s="152">
        <v>1</v>
      </c>
      <c r="H256" s="131">
        <v>2</v>
      </c>
      <c r="I256" s="131">
        <v>3</v>
      </c>
      <c r="J256" s="131">
        <v>4</v>
      </c>
      <c r="K256" s="131">
        <v>5</v>
      </c>
      <c r="L256" s="131">
        <v>6</v>
      </c>
      <c r="M256" s="131">
        <v>7</v>
      </c>
      <c r="N256" s="131">
        <v>8</v>
      </c>
      <c r="O256" s="131">
        <v>9</v>
      </c>
      <c r="P256" s="131">
        <v>10</v>
      </c>
      <c r="Q256" s="131">
        <v>11</v>
      </c>
      <c r="R256" s="147">
        <v>12</v>
      </c>
      <c r="S256" s="152">
        <v>1</v>
      </c>
      <c r="T256" s="131">
        <v>2</v>
      </c>
      <c r="U256" s="131">
        <v>3</v>
      </c>
      <c r="V256" s="131">
        <v>4</v>
      </c>
      <c r="W256" s="131">
        <v>5</v>
      </c>
      <c r="X256" s="131">
        <v>6</v>
      </c>
      <c r="Y256" s="131">
        <v>7</v>
      </c>
      <c r="Z256" s="131">
        <v>8</v>
      </c>
      <c r="AA256" s="131">
        <v>9</v>
      </c>
      <c r="AB256" s="131">
        <v>10</v>
      </c>
      <c r="AC256" s="131">
        <v>11</v>
      </c>
      <c r="AD256" s="147">
        <v>12</v>
      </c>
      <c r="AE256" s="152">
        <v>1</v>
      </c>
      <c r="AF256" s="131">
        <v>2</v>
      </c>
      <c r="AG256" s="131">
        <v>3</v>
      </c>
      <c r="AH256" s="131">
        <v>4</v>
      </c>
      <c r="AI256" s="131">
        <v>5</v>
      </c>
      <c r="AJ256" s="131">
        <v>6</v>
      </c>
      <c r="AK256" s="131">
        <v>7</v>
      </c>
      <c r="AL256" s="131">
        <v>8</v>
      </c>
      <c r="AM256" s="131">
        <v>9</v>
      </c>
      <c r="AN256" s="131">
        <v>10</v>
      </c>
      <c r="AO256" s="131">
        <v>11</v>
      </c>
      <c r="AP256" s="147">
        <v>12</v>
      </c>
      <c r="AQ256" s="152">
        <v>1</v>
      </c>
      <c r="AR256" s="131">
        <v>2</v>
      </c>
      <c r="AS256" s="131">
        <v>3</v>
      </c>
      <c r="AT256" s="131">
        <v>4</v>
      </c>
      <c r="AU256" s="131">
        <v>5</v>
      </c>
      <c r="AV256" s="131">
        <v>6</v>
      </c>
      <c r="AW256" s="131">
        <v>7</v>
      </c>
      <c r="AX256" s="131">
        <v>8</v>
      </c>
      <c r="AY256" s="131">
        <v>9</v>
      </c>
      <c r="AZ256" s="131">
        <v>10</v>
      </c>
      <c r="BA256" s="131">
        <v>11</v>
      </c>
      <c r="BB256" s="147">
        <v>12</v>
      </c>
      <c r="BC256" s="152">
        <v>1</v>
      </c>
      <c r="BD256" s="131">
        <v>2</v>
      </c>
      <c r="BE256" s="131">
        <v>3</v>
      </c>
      <c r="BF256" s="131">
        <v>4</v>
      </c>
      <c r="BG256" s="131">
        <v>5</v>
      </c>
      <c r="BH256" s="131">
        <v>6</v>
      </c>
      <c r="BI256" s="131">
        <v>7</v>
      </c>
      <c r="BJ256" s="131">
        <v>8</v>
      </c>
      <c r="BK256" s="131">
        <v>9</v>
      </c>
      <c r="BL256" s="131">
        <v>10</v>
      </c>
      <c r="BM256" s="131">
        <v>11</v>
      </c>
      <c r="BN256" s="147">
        <v>12</v>
      </c>
      <c r="BO256" s="152">
        <v>1</v>
      </c>
      <c r="BP256" s="131">
        <v>2</v>
      </c>
      <c r="BQ256" s="131">
        <v>3</v>
      </c>
      <c r="BR256" s="131">
        <v>4</v>
      </c>
      <c r="BS256" s="131">
        <v>5</v>
      </c>
      <c r="BT256" s="131">
        <v>6</v>
      </c>
      <c r="BU256" s="131">
        <v>7</v>
      </c>
      <c r="BV256" s="131">
        <v>8</v>
      </c>
      <c r="BW256" s="131">
        <v>9</v>
      </c>
      <c r="BX256" s="131">
        <v>10</v>
      </c>
      <c r="BY256" s="131">
        <v>11</v>
      </c>
      <c r="BZ256" s="147">
        <v>12</v>
      </c>
      <c r="CA256" s="139">
        <v>1</v>
      </c>
      <c r="CB256" s="131">
        <v>2</v>
      </c>
      <c r="CC256" s="131">
        <v>3</v>
      </c>
      <c r="CD256" s="131">
        <v>4</v>
      </c>
      <c r="CE256" s="131">
        <v>5</v>
      </c>
      <c r="CF256" s="131">
        <v>6</v>
      </c>
      <c r="CG256" s="131">
        <v>7</v>
      </c>
      <c r="CH256" s="131">
        <v>8</v>
      </c>
      <c r="CI256" s="131">
        <v>9</v>
      </c>
      <c r="CJ256" s="131">
        <v>10</v>
      </c>
      <c r="CK256" s="131">
        <v>11</v>
      </c>
      <c r="CL256" s="131">
        <v>12</v>
      </c>
    </row>
    <row r="257" spans="1:90" ht="15" customHeight="1" x14ac:dyDescent="0.3">
      <c r="A257" s="206"/>
      <c r="C257" s="60"/>
      <c r="D257" s="60"/>
      <c r="E257" s="55" t="s">
        <v>352</v>
      </c>
      <c r="F257" s="66">
        <v>89000</v>
      </c>
      <c r="G257" s="84"/>
      <c r="H257" s="85"/>
      <c r="I257" s="85"/>
      <c r="J257" s="93"/>
      <c r="K257" s="93"/>
      <c r="L257" s="93"/>
      <c r="M257" s="93"/>
      <c r="N257" s="93"/>
      <c r="O257" s="93"/>
      <c r="P257" s="93"/>
      <c r="Q257" s="93"/>
      <c r="R257" s="88"/>
      <c r="S257" s="92"/>
      <c r="T257" s="93"/>
      <c r="U257" s="93"/>
      <c r="V257" s="82"/>
      <c r="W257" s="82"/>
      <c r="X257" s="82"/>
      <c r="Y257" s="93"/>
      <c r="Z257" s="93"/>
      <c r="AA257" s="93"/>
      <c r="AB257" s="93"/>
      <c r="AC257" s="93"/>
      <c r="AD257" s="86"/>
      <c r="AE257" s="84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6"/>
      <c r="AQ257" s="84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84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6"/>
      <c r="BO257" s="84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6"/>
      <c r="CA257" s="141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6"/>
    </row>
    <row r="258" spans="1:90" ht="15" customHeight="1" x14ac:dyDescent="0.3">
      <c r="A258" s="206"/>
      <c r="C258" s="60"/>
      <c r="D258" s="60"/>
      <c r="E258" s="55" t="s">
        <v>353</v>
      </c>
      <c r="F258" s="66">
        <v>150000</v>
      </c>
      <c r="G258" s="84"/>
      <c r="H258" s="85"/>
      <c r="I258" s="85"/>
      <c r="J258" s="85"/>
      <c r="K258" s="85"/>
      <c r="L258" s="93"/>
      <c r="M258" s="93"/>
      <c r="N258" s="93"/>
      <c r="O258" s="93"/>
      <c r="P258" s="93"/>
      <c r="Q258" s="93"/>
      <c r="R258" s="88"/>
      <c r="S258" s="92"/>
      <c r="T258" s="93"/>
      <c r="U258" s="93"/>
      <c r="V258" s="93"/>
      <c r="W258" s="93"/>
      <c r="X258" s="82"/>
      <c r="Y258" s="82"/>
      <c r="Z258" s="82"/>
      <c r="AA258" s="93"/>
      <c r="AB258" s="93"/>
      <c r="AC258" s="93"/>
      <c r="AD258" s="86"/>
      <c r="AE258" s="84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6"/>
      <c r="AQ258" s="84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84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6"/>
      <c r="BO258" s="84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6"/>
      <c r="CA258" s="141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6"/>
    </row>
    <row r="259" spans="1:90" ht="15" customHeight="1" x14ac:dyDescent="0.3">
      <c r="A259" s="206"/>
      <c r="C259" s="60"/>
      <c r="D259" s="60"/>
      <c r="E259" s="55" t="s">
        <v>179</v>
      </c>
      <c r="F259" s="66">
        <v>200000</v>
      </c>
      <c r="G259" s="84"/>
      <c r="H259" s="85"/>
      <c r="I259" s="85"/>
      <c r="J259" s="85"/>
      <c r="K259" s="85"/>
      <c r="L259" s="85"/>
      <c r="M259" s="85"/>
      <c r="N259" s="85"/>
      <c r="O259" s="93"/>
      <c r="P259" s="93"/>
      <c r="Q259" s="93"/>
      <c r="R259" s="88"/>
      <c r="S259" s="92"/>
      <c r="T259" s="93"/>
      <c r="U259" s="93"/>
      <c r="V259" s="93"/>
      <c r="W259" s="93"/>
      <c r="X259" s="93"/>
      <c r="Y259" s="93"/>
      <c r="Z259" s="93"/>
      <c r="AA259" s="82"/>
      <c r="AB259" s="82"/>
      <c r="AC259" s="82"/>
      <c r="AD259" s="83"/>
      <c r="AE259" s="84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6"/>
      <c r="AQ259" s="84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84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6"/>
      <c r="BO259" s="84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6"/>
      <c r="CA259" s="141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6"/>
    </row>
    <row r="260" spans="1:90" ht="15" customHeight="1" x14ac:dyDescent="0.3">
      <c r="A260" s="206"/>
      <c r="C260" s="60"/>
      <c r="D260" s="60"/>
      <c r="E260" s="54" t="s">
        <v>170</v>
      </c>
      <c r="F260" s="66"/>
      <c r="G260" s="84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8"/>
      <c r="S260" s="92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86"/>
      <c r="AE260" s="87"/>
      <c r="AF260" s="82"/>
      <c r="AG260" s="82"/>
      <c r="AH260" s="82"/>
      <c r="AI260" s="82"/>
      <c r="AJ260" s="82"/>
      <c r="AK260" s="82"/>
      <c r="AL260" s="85"/>
      <c r="AM260" s="85"/>
      <c r="AN260" s="85"/>
      <c r="AO260" s="85"/>
      <c r="AP260" s="86"/>
      <c r="AQ260" s="84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84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6"/>
      <c r="BO260" s="84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6"/>
      <c r="CA260" s="141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6"/>
    </row>
    <row r="261" spans="1:90" ht="15" customHeight="1" x14ac:dyDescent="0.3">
      <c r="A261" s="206"/>
      <c r="C261" s="60"/>
      <c r="D261" s="60"/>
      <c r="E261" s="54" t="s">
        <v>354</v>
      </c>
      <c r="F261" s="66">
        <v>2000000</v>
      </c>
      <c r="G261" s="84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8"/>
      <c r="S261" s="92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86"/>
      <c r="AE261" s="84"/>
      <c r="AF261" s="85"/>
      <c r="AG261" s="85"/>
      <c r="AH261" s="85"/>
      <c r="AI261" s="85"/>
      <c r="AJ261" s="85"/>
      <c r="AK261" s="82"/>
      <c r="AL261" s="82"/>
      <c r="AM261" s="82"/>
      <c r="AN261" s="82"/>
      <c r="AO261" s="82"/>
      <c r="AP261" s="83"/>
      <c r="AQ261" s="84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84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6"/>
      <c r="BO261" s="84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6"/>
      <c r="CA261" s="141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6"/>
    </row>
    <row r="262" spans="1:90" ht="15" customHeight="1" x14ac:dyDescent="0.3">
      <c r="A262" s="206"/>
      <c r="C262" s="60"/>
      <c r="D262" s="60"/>
      <c r="E262" s="54"/>
      <c r="F262" s="66"/>
      <c r="G262" s="84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8"/>
      <c r="S262" s="92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86"/>
      <c r="AE262" s="84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6"/>
      <c r="AQ262" s="84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84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6"/>
      <c r="BO262" s="84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6"/>
      <c r="CA262" s="141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6"/>
    </row>
    <row r="263" spans="1:90" ht="15" customHeight="1" x14ac:dyDescent="0.3">
      <c r="A263" s="206"/>
      <c r="C263" s="60"/>
      <c r="D263" s="60"/>
      <c r="E263" s="54" t="s">
        <v>180</v>
      </c>
      <c r="F263" s="66"/>
      <c r="G263" s="84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8"/>
      <c r="S263" s="92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86"/>
      <c r="AE263" s="84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6"/>
      <c r="AQ263" s="87"/>
      <c r="AR263" s="82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84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6"/>
      <c r="BO263" s="84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6"/>
      <c r="CA263" s="141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6"/>
    </row>
    <row r="264" spans="1:90" ht="15" customHeight="1" x14ac:dyDescent="0.3">
      <c r="A264" s="206"/>
      <c r="C264" s="60" t="s">
        <v>259</v>
      </c>
      <c r="D264" s="60" t="s">
        <v>113</v>
      </c>
      <c r="E264" s="55"/>
      <c r="F264" s="66"/>
      <c r="G264" s="84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8"/>
      <c r="S264" s="92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88"/>
      <c r="AE264" s="92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88"/>
      <c r="AQ264" s="84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84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6"/>
      <c r="BO264" s="84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6"/>
      <c r="CA264" s="141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6"/>
    </row>
    <row r="265" spans="1:90" ht="15" customHeight="1" x14ac:dyDescent="0.3">
      <c r="A265" s="206"/>
      <c r="C265" s="60" t="s">
        <v>355</v>
      </c>
      <c r="D265" s="60"/>
      <c r="E265" s="54" t="s">
        <v>181</v>
      </c>
      <c r="F265" s="66"/>
      <c r="G265" s="84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8"/>
      <c r="S265" s="92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88"/>
      <c r="AE265" s="92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88"/>
      <c r="AQ265" s="84"/>
      <c r="AR265" s="85"/>
      <c r="AS265" s="90"/>
      <c r="AT265" s="85"/>
      <c r="AU265" s="85"/>
      <c r="AV265" s="85"/>
      <c r="AW265" s="85"/>
      <c r="AX265" s="85"/>
      <c r="AY265" s="85"/>
      <c r="AZ265" s="85"/>
      <c r="BA265" s="85"/>
      <c r="BB265" s="86"/>
      <c r="BC265" s="84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6"/>
      <c r="BO265" s="84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6"/>
      <c r="CA265" s="141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6"/>
    </row>
    <row r="266" spans="1:90" ht="15" customHeight="1" x14ac:dyDescent="0.3">
      <c r="A266" s="206"/>
      <c r="C266" s="62" t="s">
        <v>356</v>
      </c>
      <c r="D266" s="60"/>
      <c r="E266" s="54" t="s">
        <v>182</v>
      </c>
      <c r="F266" s="66"/>
      <c r="G266" s="84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8"/>
      <c r="S266" s="92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88"/>
      <c r="AE266" s="92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88"/>
      <c r="AQ266" s="84"/>
      <c r="AR266" s="85"/>
      <c r="AS266" s="85"/>
      <c r="AT266" s="90"/>
      <c r="AU266" s="90"/>
      <c r="AV266" s="90"/>
      <c r="AW266" s="90"/>
      <c r="AX266" s="85"/>
      <c r="AY266" s="85"/>
      <c r="AZ266" s="85"/>
      <c r="BA266" s="85"/>
      <c r="BB266" s="86"/>
      <c r="BC266" s="84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6"/>
      <c r="BO266" s="84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6"/>
      <c r="CA266" s="141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6"/>
    </row>
    <row r="267" spans="1:90" ht="15" customHeight="1" x14ac:dyDescent="0.3">
      <c r="A267" s="206"/>
      <c r="C267" s="62" t="s">
        <v>357</v>
      </c>
      <c r="D267" s="60"/>
      <c r="E267" s="54"/>
      <c r="F267" s="66"/>
      <c r="G267" s="84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8"/>
      <c r="S267" s="92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88"/>
      <c r="AE267" s="92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88"/>
      <c r="AQ267" s="92"/>
      <c r="AR267" s="93"/>
      <c r="AS267" s="93"/>
      <c r="AT267" s="85"/>
      <c r="AU267" s="85"/>
      <c r="AV267" s="85"/>
      <c r="AW267" s="85"/>
      <c r="AX267" s="85"/>
      <c r="AY267" s="85"/>
      <c r="AZ267" s="85"/>
      <c r="BA267" s="85"/>
      <c r="BB267" s="86"/>
      <c r="BC267" s="84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6"/>
      <c r="BO267" s="84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6"/>
      <c r="CA267" s="141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6"/>
    </row>
    <row r="268" spans="1:90" ht="15" customHeight="1" x14ac:dyDescent="0.3">
      <c r="A268" s="206"/>
      <c r="C268" s="60"/>
      <c r="D268" s="60"/>
      <c r="E268" s="54" t="s">
        <v>163</v>
      </c>
      <c r="F268" s="66">
        <v>57000000</v>
      </c>
      <c r="G268" s="84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8"/>
      <c r="S268" s="92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88"/>
      <c r="AE268" s="92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88"/>
      <c r="AQ268" s="92"/>
      <c r="AR268" s="93"/>
      <c r="AS268" s="93"/>
      <c r="AT268" s="85"/>
      <c r="AU268" s="85"/>
      <c r="AV268" s="85"/>
      <c r="AW268" s="85"/>
      <c r="AX268" s="90"/>
      <c r="AY268" s="90"/>
      <c r="AZ268" s="90"/>
      <c r="BA268" s="90"/>
      <c r="BB268" s="91"/>
      <c r="BC268" s="89"/>
      <c r="BD268" s="90"/>
      <c r="BE268" s="90"/>
      <c r="BF268" s="90"/>
      <c r="BG268" s="90"/>
      <c r="BH268" s="90"/>
      <c r="BI268" s="90"/>
      <c r="BJ268" s="90"/>
      <c r="BK268" s="90"/>
      <c r="BL268" s="90"/>
      <c r="BM268" s="85"/>
      <c r="BN268" s="86"/>
      <c r="BO268" s="84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6"/>
      <c r="CA268" s="141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6"/>
    </row>
    <row r="269" spans="1:90" ht="15" customHeight="1" x14ac:dyDescent="0.3">
      <c r="A269" s="206"/>
      <c r="C269" s="60"/>
      <c r="D269" s="60"/>
      <c r="E269" s="54"/>
      <c r="F269" s="66"/>
      <c r="G269" s="84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8"/>
      <c r="S269" s="92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88"/>
      <c r="AE269" s="92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88"/>
      <c r="AQ269" s="92"/>
      <c r="AR269" s="93"/>
      <c r="AS269" s="93"/>
      <c r="AT269" s="85"/>
      <c r="AU269" s="85"/>
      <c r="AV269" s="85"/>
      <c r="AW269" s="85"/>
      <c r="AX269" s="85"/>
      <c r="AY269" s="85"/>
      <c r="AZ269" s="85"/>
      <c r="BA269" s="85"/>
      <c r="BB269" s="86"/>
      <c r="BC269" s="84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6"/>
      <c r="BO269" s="84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6"/>
      <c r="CA269" s="141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6"/>
    </row>
    <row r="270" spans="1:90" ht="15" customHeight="1" x14ac:dyDescent="0.3">
      <c r="A270" s="206"/>
      <c r="C270" s="60"/>
      <c r="D270" s="60"/>
      <c r="E270" s="54"/>
      <c r="F270" s="66"/>
      <c r="G270" s="84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8"/>
      <c r="S270" s="92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88"/>
      <c r="AE270" s="92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88"/>
      <c r="AQ270" s="92"/>
      <c r="AR270" s="93"/>
      <c r="AS270" s="93"/>
      <c r="AT270" s="85"/>
      <c r="AU270" s="85"/>
      <c r="AV270" s="85"/>
      <c r="AW270" s="85"/>
      <c r="AX270" s="85"/>
      <c r="AY270" s="85"/>
      <c r="AZ270" s="85"/>
      <c r="BA270" s="85"/>
      <c r="BB270" s="86"/>
      <c r="BC270" s="84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6"/>
      <c r="BO270" s="84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6"/>
      <c r="CA270" s="141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6"/>
    </row>
    <row r="271" spans="1:90" ht="15" customHeight="1" x14ac:dyDescent="0.3">
      <c r="A271" s="206"/>
      <c r="C271" s="60"/>
      <c r="D271" s="60"/>
      <c r="E271" s="54" t="s">
        <v>187</v>
      </c>
      <c r="F271" s="66"/>
      <c r="G271" s="84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6"/>
      <c r="S271" s="84"/>
      <c r="T271" s="85"/>
      <c r="U271" s="85"/>
      <c r="V271" s="85"/>
      <c r="W271" s="85"/>
      <c r="X271" s="93"/>
      <c r="Y271" s="93"/>
      <c r="Z271" s="93"/>
      <c r="AA271" s="93"/>
      <c r="AB271" s="93"/>
      <c r="AC271" s="93"/>
      <c r="AD271" s="88"/>
      <c r="AE271" s="92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88"/>
      <c r="AQ271" s="92"/>
      <c r="AR271" s="93"/>
      <c r="AS271" s="93"/>
      <c r="AT271" s="85"/>
      <c r="AU271" s="85"/>
      <c r="AV271" s="85"/>
      <c r="AW271" s="85"/>
      <c r="AX271" s="85"/>
      <c r="AY271" s="85"/>
      <c r="AZ271" s="85"/>
      <c r="BA271" s="85"/>
      <c r="BB271" s="86"/>
      <c r="BC271" s="84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6"/>
      <c r="BO271" s="84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6"/>
      <c r="CA271" s="141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6"/>
    </row>
    <row r="272" spans="1:90" ht="15" customHeight="1" thickBot="1" x14ac:dyDescent="0.35">
      <c r="A272" s="207"/>
      <c r="B272" s="212"/>
      <c r="C272" s="58"/>
      <c r="D272" s="58"/>
      <c r="E272" s="95" t="s">
        <v>160</v>
      </c>
      <c r="F272" s="47">
        <f>SUM(F257:F271)</f>
        <v>59439000</v>
      </c>
      <c r="G272" s="96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8"/>
      <c r="S272" s="96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8"/>
      <c r="AE272" s="96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8"/>
      <c r="AQ272" s="96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8"/>
      <c r="BC272" s="96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8"/>
      <c r="BO272" s="96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8"/>
      <c r="CA272" s="142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8"/>
    </row>
    <row r="273" spans="1:90" ht="15" customHeight="1" x14ac:dyDescent="0.3">
      <c r="A273" s="178" t="s">
        <v>469</v>
      </c>
      <c r="B273" s="209">
        <v>306</v>
      </c>
      <c r="C273" s="52" t="s">
        <v>368</v>
      </c>
      <c r="D273" s="56" t="s">
        <v>112</v>
      </c>
      <c r="E273" s="56"/>
      <c r="F273" s="65"/>
      <c r="G273" s="152">
        <v>1</v>
      </c>
      <c r="H273" s="131">
        <v>2</v>
      </c>
      <c r="I273" s="131">
        <v>3</v>
      </c>
      <c r="J273" s="131">
        <v>4</v>
      </c>
      <c r="K273" s="131">
        <v>5</v>
      </c>
      <c r="L273" s="131">
        <v>6</v>
      </c>
      <c r="M273" s="131">
        <v>7</v>
      </c>
      <c r="N273" s="131">
        <v>8</v>
      </c>
      <c r="O273" s="131">
        <v>9</v>
      </c>
      <c r="P273" s="131">
        <v>10</v>
      </c>
      <c r="Q273" s="131">
        <v>11</v>
      </c>
      <c r="R273" s="147">
        <v>12</v>
      </c>
      <c r="S273" s="152">
        <v>1</v>
      </c>
      <c r="T273" s="131">
        <v>2</v>
      </c>
      <c r="U273" s="131">
        <v>3</v>
      </c>
      <c r="V273" s="131">
        <v>4</v>
      </c>
      <c r="W273" s="131">
        <v>5</v>
      </c>
      <c r="X273" s="131">
        <v>6</v>
      </c>
      <c r="Y273" s="131">
        <v>7</v>
      </c>
      <c r="Z273" s="131">
        <v>8</v>
      </c>
      <c r="AA273" s="131">
        <v>9</v>
      </c>
      <c r="AB273" s="131">
        <v>10</v>
      </c>
      <c r="AC273" s="131">
        <v>11</v>
      </c>
      <c r="AD273" s="147">
        <v>12</v>
      </c>
      <c r="AE273" s="152">
        <v>1</v>
      </c>
      <c r="AF273" s="131">
        <v>2</v>
      </c>
      <c r="AG273" s="131">
        <v>3</v>
      </c>
      <c r="AH273" s="131">
        <v>4</v>
      </c>
      <c r="AI273" s="131">
        <v>5</v>
      </c>
      <c r="AJ273" s="131">
        <v>6</v>
      </c>
      <c r="AK273" s="131">
        <v>7</v>
      </c>
      <c r="AL273" s="131">
        <v>8</v>
      </c>
      <c r="AM273" s="131">
        <v>9</v>
      </c>
      <c r="AN273" s="131">
        <v>10</v>
      </c>
      <c r="AO273" s="131">
        <v>11</v>
      </c>
      <c r="AP273" s="147">
        <v>12</v>
      </c>
      <c r="AQ273" s="152">
        <v>1</v>
      </c>
      <c r="AR273" s="131">
        <v>2</v>
      </c>
      <c r="AS273" s="131">
        <v>3</v>
      </c>
      <c r="AT273" s="131">
        <v>4</v>
      </c>
      <c r="AU273" s="131">
        <v>5</v>
      </c>
      <c r="AV273" s="131">
        <v>6</v>
      </c>
      <c r="AW273" s="131">
        <v>7</v>
      </c>
      <c r="AX273" s="131">
        <v>8</v>
      </c>
      <c r="AY273" s="131">
        <v>9</v>
      </c>
      <c r="AZ273" s="131">
        <v>10</v>
      </c>
      <c r="BA273" s="131">
        <v>11</v>
      </c>
      <c r="BB273" s="147">
        <v>12</v>
      </c>
      <c r="BC273" s="152">
        <v>1</v>
      </c>
      <c r="BD273" s="131">
        <v>2</v>
      </c>
      <c r="BE273" s="131">
        <v>3</v>
      </c>
      <c r="BF273" s="131">
        <v>4</v>
      </c>
      <c r="BG273" s="131">
        <v>5</v>
      </c>
      <c r="BH273" s="131">
        <v>6</v>
      </c>
      <c r="BI273" s="131">
        <v>7</v>
      </c>
      <c r="BJ273" s="131">
        <v>8</v>
      </c>
      <c r="BK273" s="131">
        <v>9</v>
      </c>
      <c r="BL273" s="131">
        <v>10</v>
      </c>
      <c r="BM273" s="131">
        <v>11</v>
      </c>
      <c r="BN273" s="147">
        <v>12</v>
      </c>
      <c r="BO273" s="152">
        <v>1</v>
      </c>
      <c r="BP273" s="131">
        <v>2</v>
      </c>
      <c r="BQ273" s="131">
        <v>3</v>
      </c>
      <c r="BR273" s="131">
        <v>4</v>
      </c>
      <c r="BS273" s="131">
        <v>5</v>
      </c>
      <c r="BT273" s="131">
        <v>6</v>
      </c>
      <c r="BU273" s="131">
        <v>7</v>
      </c>
      <c r="BV273" s="131">
        <v>8</v>
      </c>
      <c r="BW273" s="131">
        <v>9</v>
      </c>
      <c r="BX273" s="131">
        <v>10</v>
      </c>
      <c r="BY273" s="131">
        <v>11</v>
      </c>
      <c r="BZ273" s="147">
        <v>12</v>
      </c>
      <c r="CA273" s="139">
        <v>1</v>
      </c>
      <c r="CB273" s="131">
        <v>2</v>
      </c>
      <c r="CC273" s="131">
        <v>3</v>
      </c>
      <c r="CD273" s="131">
        <v>4</v>
      </c>
      <c r="CE273" s="131">
        <v>5</v>
      </c>
      <c r="CF273" s="131">
        <v>6</v>
      </c>
      <c r="CG273" s="131">
        <v>7</v>
      </c>
      <c r="CH273" s="131">
        <v>8</v>
      </c>
      <c r="CI273" s="131">
        <v>9</v>
      </c>
      <c r="CJ273" s="131">
        <v>10</v>
      </c>
      <c r="CK273" s="131">
        <v>11</v>
      </c>
      <c r="CL273" s="131">
        <v>12</v>
      </c>
    </row>
    <row r="274" spans="1:90" ht="15" customHeight="1" x14ac:dyDescent="0.3">
      <c r="A274" s="206"/>
      <c r="C274" s="60"/>
      <c r="D274" s="60"/>
      <c r="E274" s="60" t="s">
        <v>358</v>
      </c>
      <c r="F274" s="66">
        <v>50000</v>
      </c>
      <c r="G274" s="84"/>
      <c r="H274" s="85"/>
      <c r="I274" s="93"/>
      <c r="J274" s="93"/>
      <c r="K274" s="93"/>
      <c r="L274" s="93"/>
      <c r="M274" s="93"/>
      <c r="N274" s="93"/>
      <c r="O274" s="93"/>
      <c r="P274" s="93"/>
      <c r="Q274" s="93"/>
      <c r="R274" s="88"/>
      <c r="S274" s="158"/>
      <c r="T274" s="126"/>
      <c r="U274" s="93"/>
      <c r="V274" s="93"/>
      <c r="W274" s="93"/>
      <c r="X274" s="93"/>
      <c r="Y274" s="93"/>
      <c r="Z274" s="93"/>
      <c r="AA274" s="93"/>
      <c r="AB274" s="93"/>
      <c r="AC274" s="93"/>
      <c r="AD274" s="86"/>
      <c r="AE274" s="84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6"/>
      <c r="AQ274" s="84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84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6"/>
      <c r="BO274" s="84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6"/>
      <c r="CA274" s="141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6"/>
    </row>
    <row r="275" spans="1:90" ht="15" customHeight="1" x14ac:dyDescent="0.3">
      <c r="A275" s="206"/>
      <c r="C275" s="60"/>
      <c r="D275" s="60"/>
      <c r="E275" s="60" t="s">
        <v>359</v>
      </c>
      <c r="F275" s="66">
        <v>25000</v>
      </c>
      <c r="G275" s="84"/>
      <c r="H275" s="85"/>
      <c r="I275" s="93"/>
      <c r="J275" s="93"/>
      <c r="K275" s="93"/>
      <c r="L275" s="93"/>
      <c r="M275" s="93"/>
      <c r="N275" s="93"/>
      <c r="O275" s="93"/>
      <c r="P275" s="93"/>
      <c r="Q275" s="93"/>
      <c r="R275" s="88"/>
      <c r="S275" s="92"/>
      <c r="T275" s="93"/>
      <c r="U275" s="126"/>
      <c r="V275" s="126"/>
      <c r="W275" s="93"/>
      <c r="X275" s="93"/>
      <c r="Y275" s="93"/>
      <c r="Z275" s="93"/>
      <c r="AA275" s="93"/>
      <c r="AB275" s="93"/>
      <c r="AC275" s="93"/>
      <c r="AD275" s="86"/>
      <c r="AE275" s="84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6"/>
      <c r="AQ275" s="84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84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6"/>
      <c r="BO275" s="84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6"/>
      <c r="CA275" s="141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6"/>
    </row>
    <row r="276" spans="1:90" ht="15" customHeight="1" x14ac:dyDescent="0.3">
      <c r="A276" s="206"/>
      <c r="C276" s="60" t="s">
        <v>259</v>
      </c>
      <c r="D276" s="60" t="s">
        <v>113</v>
      </c>
      <c r="E276" s="60"/>
      <c r="F276" s="66"/>
      <c r="G276" s="84"/>
      <c r="H276" s="85"/>
      <c r="I276" s="93"/>
      <c r="J276" s="93"/>
      <c r="K276" s="93"/>
      <c r="L276" s="93"/>
      <c r="M276" s="93"/>
      <c r="N276" s="93"/>
      <c r="O276" s="93"/>
      <c r="P276" s="93"/>
      <c r="Q276" s="93"/>
      <c r="R276" s="88"/>
      <c r="S276" s="92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88"/>
      <c r="AE276" s="92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88"/>
      <c r="AQ276" s="92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88"/>
      <c r="BC276" s="92"/>
      <c r="BD276" s="93"/>
      <c r="BE276" s="93"/>
      <c r="BF276" s="93"/>
      <c r="BG276" s="85"/>
      <c r="BH276" s="85"/>
      <c r="BI276" s="85"/>
      <c r="BJ276" s="85"/>
      <c r="BK276" s="85"/>
      <c r="BL276" s="85"/>
      <c r="BM276" s="85"/>
      <c r="BN276" s="86"/>
      <c r="BO276" s="84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6"/>
      <c r="CA276" s="141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6"/>
    </row>
    <row r="277" spans="1:90" ht="15" customHeight="1" x14ac:dyDescent="0.3">
      <c r="A277" s="206"/>
      <c r="C277" s="60" t="s">
        <v>369</v>
      </c>
      <c r="D277" s="60"/>
      <c r="E277" s="62" t="s">
        <v>360</v>
      </c>
      <c r="F277" s="66">
        <v>1500000</v>
      </c>
      <c r="G277" s="84"/>
      <c r="H277" s="85"/>
      <c r="I277" s="93"/>
      <c r="J277" s="93"/>
      <c r="K277" s="93"/>
      <c r="L277" s="93"/>
      <c r="M277" s="93"/>
      <c r="N277" s="93"/>
      <c r="O277" s="93"/>
      <c r="P277" s="93"/>
      <c r="Q277" s="93"/>
      <c r="R277" s="88"/>
      <c r="S277" s="92"/>
      <c r="T277" s="93"/>
      <c r="U277" s="93"/>
      <c r="V277" s="93"/>
      <c r="W277" s="126"/>
      <c r="X277" s="126"/>
      <c r="Y277" s="126"/>
      <c r="Z277" s="126"/>
      <c r="AA277" s="126"/>
      <c r="AB277" s="126"/>
      <c r="AC277" s="126"/>
      <c r="AD277" s="88"/>
      <c r="AE277" s="92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88"/>
      <c r="AQ277" s="92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88"/>
      <c r="BC277" s="92"/>
      <c r="BD277" s="93"/>
      <c r="BE277" s="93"/>
      <c r="BF277" s="93"/>
      <c r="BG277" s="85"/>
      <c r="BH277" s="85"/>
      <c r="BI277" s="85"/>
      <c r="BJ277" s="85"/>
      <c r="BK277" s="85"/>
      <c r="BL277" s="85"/>
      <c r="BM277" s="85"/>
      <c r="BN277" s="86"/>
      <c r="BO277" s="84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6"/>
      <c r="CA277" s="141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6"/>
    </row>
    <row r="278" spans="1:90" ht="15" customHeight="1" x14ac:dyDescent="0.3">
      <c r="A278" s="206"/>
      <c r="C278" s="62" t="s">
        <v>370</v>
      </c>
      <c r="D278" s="60"/>
      <c r="E278" s="62" t="s">
        <v>361</v>
      </c>
      <c r="F278" s="66">
        <v>950000</v>
      </c>
      <c r="G278" s="84"/>
      <c r="H278" s="85"/>
      <c r="I278" s="93"/>
      <c r="J278" s="93"/>
      <c r="K278" s="93"/>
      <c r="L278" s="93"/>
      <c r="M278" s="93"/>
      <c r="N278" s="93"/>
      <c r="O278" s="93"/>
      <c r="P278" s="93"/>
      <c r="Q278" s="93"/>
      <c r="R278" s="88"/>
      <c r="S278" s="92"/>
      <c r="T278" s="93"/>
      <c r="U278" s="93"/>
      <c r="V278" s="93"/>
      <c r="W278" s="126"/>
      <c r="X278" s="126"/>
      <c r="Y278" s="126"/>
      <c r="Z278" s="126"/>
      <c r="AA278" s="126"/>
      <c r="AB278" s="126"/>
      <c r="AC278" s="126"/>
      <c r="AD278" s="88"/>
      <c r="AE278" s="92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88"/>
      <c r="AQ278" s="92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88"/>
      <c r="BC278" s="92"/>
      <c r="BD278" s="93"/>
      <c r="BE278" s="93"/>
      <c r="BF278" s="93"/>
      <c r="BG278" s="85"/>
      <c r="BH278" s="85"/>
      <c r="BI278" s="85"/>
      <c r="BJ278" s="85"/>
      <c r="BK278" s="85"/>
      <c r="BL278" s="85"/>
      <c r="BM278" s="85"/>
      <c r="BN278" s="86"/>
      <c r="BO278" s="84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6"/>
      <c r="CA278" s="141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6"/>
    </row>
    <row r="279" spans="1:90" ht="15" customHeight="1" x14ac:dyDescent="0.3">
      <c r="A279" s="206"/>
      <c r="C279" s="62" t="s">
        <v>371</v>
      </c>
      <c r="D279" s="60"/>
      <c r="E279" s="62" t="s">
        <v>362</v>
      </c>
      <c r="F279" s="66">
        <v>150000</v>
      </c>
      <c r="G279" s="84"/>
      <c r="H279" s="85"/>
      <c r="I279" s="93"/>
      <c r="J279" s="93"/>
      <c r="K279" s="93"/>
      <c r="L279" s="93"/>
      <c r="M279" s="93"/>
      <c r="N279" s="93"/>
      <c r="O279" s="93"/>
      <c r="P279" s="93"/>
      <c r="Q279" s="93"/>
      <c r="R279" s="88"/>
      <c r="S279" s="92"/>
      <c r="T279" s="93"/>
      <c r="U279" s="93"/>
      <c r="V279" s="93"/>
      <c r="W279" s="93"/>
      <c r="X279" s="93"/>
      <c r="Y279" s="93"/>
      <c r="Z279" s="93"/>
      <c r="AA279" s="93"/>
      <c r="AB279" s="93"/>
      <c r="AC279" s="126"/>
      <c r="AD279" s="159"/>
      <c r="AE279" s="158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88"/>
      <c r="AQ279" s="92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88"/>
      <c r="BC279" s="92"/>
      <c r="BD279" s="93"/>
      <c r="BE279" s="93"/>
      <c r="BF279" s="93"/>
      <c r="BG279" s="85"/>
      <c r="BH279" s="85"/>
      <c r="BI279" s="85"/>
      <c r="BJ279" s="85"/>
      <c r="BK279" s="85"/>
      <c r="BL279" s="85"/>
      <c r="BM279" s="85"/>
      <c r="BN279" s="86"/>
      <c r="BO279" s="84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6"/>
      <c r="CA279" s="141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6"/>
    </row>
    <row r="280" spans="1:90" ht="15" customHeight="1" x14ac:dyDescent="0.3">
      <c r="A280" s="206"/>
      <c r="C280" s="60"/>
      <c r="D280" s="60"/>
      <c r="E280" s="62" t="s">
        <v>363</v>
      </c>
      <c r="F280" s="66">
        <v>350000</v>
      </c>
      <c r="G280" s="84"/>
      <c r="H280" s="85"/>
      <c r="I280" s="93"/>
      <c r="J280" s="93"/>
      <c r="K280" s="93"/>
      <c r="L280" s="93"/>
      <c r="M280" s="93"/>
      <c r="N280" s="93"/>
      <c r="O280" s="93"/>
      <c r="P280" s="93"/>
      <c r="Q280" s="93"/>
      <c r="R280" s="88"/>
      <c r="S280" s="92"/>
      <c r="T280" s="93"/>
      <c r="U280" s="93"/>
      <c r="V280" s="93"/>
      <c r="W280" s="126"/>
      <c r="X280" s="126"/>
      <c r="Y280" s="126"/>
      <c r="Z280" s="126"/>
      <c r="AA280" s="126"/>
      <c r="AB280" s="126"/>
      <c r="AC280" s="126"/>
      <c r="AD280" s="159"/>
      <c r="AE280" s="92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88"/>
      <c r="AQ280" s="92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88"/>
      <c r="BC280" s="92"/>
      <c r="BD280" s="93"/>
      <c r="BE280" s="93"/>
      <c r="BF280" s="93"/>
      <c r="BG280" s="85"/>
      <c r="BH280" s="85"/>
      <c r="BI280" s="85"/>
      <c r="BJ280" s="85"/>
      <c r="BK280" s="85"/>
      <c r="BL280" s="85"/>
      <c r="BM280" s="85"/>
      <c r="BN280" s="86"/>
      <c r="BO280" s="84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6"/>
      <c r="CA280" s="141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6"/>
    </row>
    <row r="281" spans="1:90" ht="15" customHeight="1" x14ac:dyDescent="0.3">
      <c r="A281" s="206"/>
      <c r="C281" s="60"/>
      <c r="D281" s="60"/>
      <c r="E281" s="62" t="s">
        <v>364</v>
      </c>
      <c r="F281" s="66">
        <v>175000</v>
      </c>
      <c r="G281" s="84"/>
      <c r="H281" s="85"/>
      <c r="I281" s="93"/>
      <c r="J281" s="93"/>
      <c r="K281" s="93"/>
      <c r="L281" s="93"/>
      <c r="M281" s="93"/>
      <c r="N281" s="93"/>
      <c r="O281" s="93"/>
      <c r="P281" s="93"/>
      <c r="Q281" s="93"/>
      <c r="R281" s="88"/>
      <c r="S281" s="92"/>
      <c r="T281" s="93"/>
      <c r="U281" s="93"/>
      <c r="V281" s="93"/>
      <c r="W281" s="93"/>
      <c r="X281" s="93"/>
      <c r="Y281" s="93"/>
      <c r="Z281" s="93"/>
      <c r="AA281" s="93"/>
      <c r="AB281" s="93"/>
      <c r="AC281" s="126"/>
      <c r="AD281" s="159"/>
      <c r="AE281" s="158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88"/>
      <c r="AQ281" s="92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88"/>
      <c r="BC281" s="92"/>
      <c r="BD281" s="93"/>
      <c r="BE281" s="93"/>
      <c r="BF281" s="93"/>
      <c r="BG281" s="85"/>
      <c r="BH281" s="85"/>
      <c r="BI281" s="85"/>
      <c r="BJ281" s="85"/>
      <c r="BK281" s="85"/>
      <c r="BL281" s="85"/>
      <c r="BM281" s="85"/>
      <c r="BN281" s="86"/>
      <c r="BO281" s="84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6"/>
      <c r="CA281" s="141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6"/>
    </row>
    <row r="282" spans="1:90" ht="15" customHeight="1" x14ac:dyDescent="0.3">
      <c r="A282" s="206"/>
      <c r="C282" s="60"/>
      <c r="D282" s="60"/>
      <c r="E282" s="62" t="s">
        <v>365</v>
      </c>
      <c r="F282" s="66">
        <v>80000</v>
      </c>
      <c r="G282" s="84"/>
      <c r="H282" s="85"/>
      <c r="I282" s="93"/>
      <c r="J282" s="93"/>
      <c r="K282" s="93"/>
      <c r="L282" s="93"/>
      <c r="M282" s="93"/>
      <c r="N282" s="93"/>
      <c r="O282" s="93"/>
      <c r="P282" s="93"/>
      <c r="Q282" s="93"/>
      <c r="R282" s="88"/>
      <c r="S282" s="92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88"/>
      <c r="AE282" s="92"/>
      <c r="AF282" s="126"/>
      <c r="AG282" s="126"/>
      <c r="AH282" s="93"/>
      <c r="AI282" s="93"/>
      <c r="AJ282" s="93"/>
      <c r="AK282" s="93"/>
      <c r="AL282" s="93"/>
      <c r="AM282" s="93"/>
      <c r="AN282" s="93"/>
      <c r="AO282" s="93"/>
      <c r="AP282" s="88"/>
      <c r="AQ282" s="92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88"/>
      <c r="BC282" s="92"/>
      <c r="BD282" s="93"/>
      <c r="BE282" s="93"/>
      <c r="BF282" s="93"/>
      <c r="BG282" s="85"/>
      <c r="BH282" s="85"/>
      <c r="BI282" s="85"/>
      <c r="BJ282" s="85"/>
      <c r="BK282" s="85"/>
      <c r="BL282" s="85"/>
      <c r="BM282" s="85"/>
      <c r="BN282" s="86"/>
      <c r="BO282" s="84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6"/>
      <c r="CA282" s="141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6"/>
    </row>
    <row r="283" spans="1:90" ht="15" customHeight="1" x14ac:dyDescent="0.3">
      <c r="A283" s="206"/>
      <c r="C283" s="60"/>
      <c r="D283" s="60"/>
      <c r="E283" s="62" t="s">
        <v>366</v>
      </c>
      <c r="F283" s="66">
        <v>140000</v>
      </c>
      <c r="G283" s="84"/>
      <c r="H283" s="85"/>
      <c r="I283" s="93"/>
      <c r="J283" s="93"/>
      <c r="K283" s="93"/>
      <c r="L283" s="93"/>
      <c r="M283" s="93"/>
      <c r="N283" s="93"/>
      <c r="O283" s="93"/>
      <c r="P283" s="93"/>
      <c r="Q283" s="93"/>
      <c r="R283" s="88"/>
      <c r="S283" s="92"/>
      <c r="T283" s="93"/>
      <c r="U283" s="93"/>
      <c r="V283" s="93"/>
      <c r="W283" s="93"/>
      <c r="X283" s="93"/>
      <c r="Y283" s="93"/>
      <c r="Z283" s="93"/>
      <c r="AA283" s="93"/>
      <c r="AB283" s="93"/>
      <c r="AC283" s="126"/>
      <c r="AD283" s="159"/>
      <c r="AE283" s="158"/>
      <c r="AF283" s="126"/>
      <c r="AG283" s="126"/>
      <c r="AH283" s="126"/>
      <c r="AI283" s="93"/>
      <c r="AJ283" s="93"/>
      <c r="AK283" s="93"/>
      <c r="AL283" s="93"/>
      <c r="AM283" s="93"/>
      <c r="AN283" s="93"/>
      <c r="AO283" s="93"/>
      <c r="AP283" s="88"/>
      <c r="AQ283" s="92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88"/>
      <c r="BC283" s="92"/>
      <c r="BD283" s="93"/>
      <c r="BE283" s="93"/>
      <c r="BF283" s="93"/>
      <c r="BG283" s="85"/>
      <c r="BH283" s="85"/>
      <c r="BI283" s="85"/>
      <c r="BJ283" s="85"/>
      <c r="BK283" s="85"/>
      <c r="BL283" s="85"/>
      <c r="BM283" s="85"/>
      <c r="BN283" s="86"/>
      <c r="BO283" s="84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6"/>
      <c r="CA283" s="141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6"/>
    </row>
    <row r="284" spans="1:90" ht="15" customHeight="1" x14ac:dyDescent="0.3">
      <c r="A284" s="206"/>
      <c r="C284" s="60"/>
      <c r="D284" s="60"/>
      <c r="E284" s="62" t="s">
        <v>367</v>
      </c>
      <c r="F284" s="66">
        <v>80000</v>
      </c>
      <c r="G284" s="84"/>
      <c r="H284" s="85"/>
      <c r="I284" s="93"/>
      <c r="J284" s="93"/>
      <c r="K284" s="93"/>
      <c r="L284" s="93"/>
      <c r="M284" s="93"/>
      <c r="N284" s="93"/>
      <c r="O284" s="93"/>
      <c r="P284" s="93"/>
      <c r="Q284" s="93"/>
      <c r="R284" s="88"/>
      <c r="S284" s="92"/>
      <c r="T284" s="93"/>
      <c r="U284" s="93"/>
      <c r="V284" s="93"/>
      <c r="W284" s="93"/>
      <c r="X284" s="93"/>
      <c r="Y284" s="93"/>
      <c r="Z284" s="93"/>
      <c r="AA284" s="93"/>
      <c r="AB284" s="93"/>
      <c r="AC284" s="126"/>
      <c r="AD284" s="159"/>
      <c r="AE284" s="158"/>
      <c r="AF284" s="126"/>
      <c r="AG284" s="126"/>
      <c r="AH284" s="126"/>
      <c r="AI284" s="93"/>
      <c r="AJ284" s="93"/>
      <c r="AK284" s="93"/>
      <c r="AL284" s="93"/>
      <c r="AM284" s="93"/>
      <c r="AN284" s="93"/>
      <c r="AO284" s="93"/>
      <c r="AP284" s="88"/>
      <c r="AQ284" s="92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88"/>
      <c r="BC284" s="92"/>
      <c r="BD284" s="93"/>
      <c r="BE284" s="93"/>
      <c r="BF284" s="93"/>
      <c r="BG284" s="85"/>
      <c r="BH284" s="85"/>
      <c r="BI284" s="85"/>
      <c r="BJ284" s="85"/>
      <c r="BK284" s="85"/>
      <c r="BL284" s="85"/>
      <c r="BM284" s="85"/>
      <c r="BN284" s="86"/>
      <c r="BO284" s="84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6"/>
      <c r="CA284" s="141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6"/>
    </row>
    <row r="285" spans="1:90" ht="15" customHeight="1" x14ac:dyDescent="0.3">
      <c r="A285" s="206"/>
      <c r="C285" s="60"/>
      <c r="D285" s="60"/>
      <c r="E285" s="62" t="s">
        <v>187</v>
      </c>
      <c r="F285" s="66"/>
      <c r="G285" s="84"/>
      <c r="H285" s="85"/>
      <c r="I285" s="93"/>
      <c r="J285" s="93"/>
      <c r="K285" s="93"/>
      <c r="L285" s="93"/>
      <c r="M285" s="93"/>
      <c r="N285" s="93"/>
      <c r="O285" s="93"/>
      <c r="P285" s="93"/>
      <c r="Q285" s="93"/>
      <c r="R285" s="88"/>
      <c r="S285" s="92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88"/>
      <c r="AE285" s="92"/>
      <c r="AF285" s="93"/>
      <c r="AG285" s="93"/>
      <c r="AH285" s="93"/>
      <c r="AI285" s="93"/>
      <c r="AJ285" s="126"/>
      <c r="AK285" s="126"/>
      <c r="AL285" s="93"/>
      <c r="AM285" s="93"/>
      <c r="AN285" s="93"/>
      <c r="AO285" s="93"/>
      <c r="AP285" s="88"/>
      <c r="AQ285" s="92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88"/>
      <c r="BC285" s="92"/>
      <c r="BD285" s="93"/>
      <c r="BE285" s="93"/>
      <c r="BF285" s="93"/>
      <c r="BG285" s="85"/>
      <c r="BH285" s="85"/>
      <c r="BI285" s="85"/>
      <c r="BJ285" s="85"/>
      <c r="BK285" s="85"/>
      <c r="BL285" s="85"/>
      <c r="BM285" s="85"/>
      <c r="BN285" s="86"/>
      <c r="BO285" s="84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6"/>
      <c r="CA285" s="141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6"/>
    </row>
    <row r="286" spans="1:90" ht="15" customHeight="1" thickBot="1" x14ac:dyDescent="0.35">
      <c r="A286" s="206"/>
      <c r="B286" s="212"/>
      <c r="C286" s="58"/>
      <c r="D286" s="58"/>
      <c r="E286" s="41" t="s">
        <v>160</v>
      </c>
      <c r="F286" s="47">
        <f>SUM(F274:F285)</f>
        <v>3500000</v>
      </c>
      <c r="G286" s="96"/>
      <c r="H286" s="97"/>
      <c r="I286" s="145"/>
      <c r="J286" s="145"/>
      <c r="K286" s="145"/>
      <c r="L286" s="145"/>
      <c r="M286" s="145"/>
      <c r="N286" s="145"/>
      <c r="O286" s="145"/>
      <c r="P286" s="145"/>
      <c r="Q286" s="145"/>
      <c r="R286" s="154"/>
      <c r="S286" s="160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54"/>
      <c r="AE286" s="160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54"/>
      <c r="AQ286" s="160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54"/>
      <c r="BC286" s="160"/>
      <c r="BD286" s="145"/>
      <c r="BE286" s="145"/>
      <c r="BF286" s="145"/>
      <c r="BG286" s="97"/>
      <c r="BH286" s="97"/>
      <c r="BI286" s="97"/>
      <c r="BJ286" s="97"/>
      <c r="BK286" s="97"/>
      <c r="BL286" s="97"/>
      <c r="BM286" s="97"/>
      <c r="BN286" s="98"/>
      <c r="BO286" s="96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8"/>
      <c r="CA286" s="142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8"/>
    </row>
    <row r="287" spans="1:90" ht="15" customHeight="1" x14ac:dyDescent="0.3">
      <c r="A287" s="178" t="s">
        <v>461</v>
      </c>
      <c r="B287" s="209">
        <v>226</v>
      </c>
      <c r="C287" s="52" t="s">
        <v>372</v>
      </c>
      <c r="D287" s="56" t="s">
        <v>112</v>
      </c>
      <c r="E287" s="56"/>
      <c r="F287" s="65"/>
      <c r="G287" s="152">
        <v>1</v>
      </c>
      <c r="H287" s="131">
        <v>2</v>
      </c>
      <c r="I287" s="131">
        <v>3</v>
      </c>
      <c r="J287" s="131">
        <v>4</v>
      </c>
      <c r="K287" s="131">
        <v>5</v>
      </c>
      <c r="L287" s="131">
        <v>6</v>
      </c>
      <c r="M287" s="131">
        <v>7</v>
      </c>
      <c r="N287" s="131">
        <v>8</v>
      </c>
      <c r="O287" s="131">
        <v>9</v>
      </c>
      <c r="P287" s="131">
        <v>10</v>
      </c>
      <c r="Q287" s="131">
        <v>11</v>
      </c>
      <c r="R287" s="147">
        <v>12</v>
      </c>
      <c r="S287" s="152">
        <v>1</v>
      </c>
      <c r="T287" s="131">
        <v>2</v>
      </c>
      <c r="U287" s="131">
        <v>3</v>
      </c>
      <c r="V287" s="131">
        <v>4</v>
      </c>
      <c r="W287" s="131">
        <v>5</v>
      </c>
      <c r="X287" s="131">
        <v>6</v>
      </c>
      <c r="Y287" s="131">
        <v>7</v>
      </c>
      <c r="Z287" s="131">
        <v>8</v>
      </c>
      <c r="AA287" s="131">
        <v>9</v>
      </c>
      <c r="AB287" s="131">
        <v>10</v>
      </c>
      <c r="AC287" s="131">
        <v>11</v>
      </c>
      <c r="AD287" s="147">
        <v>12</v>
      </c>
      <c r="AE287" s="152">
        <v>1</v>
      </c>
      <c r="AF287" s="131">
        <v>2</v>
      </c>
      <c r="AG287" s="131">
        <v>3</v>
      </c>
      <c r="AH287" s="131">
        <v>4</v>
      </c>
      <c r="AI287" s="131">
        <v>5</v>
      </c>
      <c r="AJ287" s="131">
        <v>6</v>
      </c>
      <c r="AK287" s="131">
        <v>7</v>
      </c>
      <c r="AL287" s="131">
        <v>8</v>
      </c>
      <c r="AM287" s="131">
        <v>9</v>
      </c>
      <c r="AN287" s="131">
        <v>10</v>
      </c>
      <c r="AO287" s="131">
        <v>11</v>
      </c>
      <c r="AP287" s="147">
        <v>12</v>
      </c>
      <c r="AQ287" s="152">
        <v>1</v>
      </c>
      <c r="AR287" s="131">
        <v>2</v>
      </c>
      <c r="AS287" s="131">
        <v>3</v>
      </c>
      <c r="AT287" s="131">
        <v>4</v>
      </c>
      <c r="AU287" s="131">
        <v>5</v>
      </c>
      <c r="AV287" s="131">
        <v>6</v>
      </c>
      <c r="AW287" s="131">
        <v>7</v>
      </c>
      <c r="AX287" s="131">
        <v>8</v>
      </c>
      <c r="AY287" s="131">
        <v>9</v>
      </c>
      <c r="AZ287" s="131">
        <v>10</v>
      </c>
      <c r="BA287" s="131">
        <v>11</v>
      </c>
      <c r="BB287" s="147">
        <v>12</v>
      </c>
      <c r="BC287" s="152">
        <v>1</v>
      </c>
      <c r="BD287" s="131">
        <v>2</v>
      </c>
      <c r="BE287" s="131">
        <v>3</v>
      </c>
      <c r="BF287" s="131">
        <v>4</v>
      </c>
      <c r="BG287" s="131">
        <v>5</v>
      </c>
      <c r="BH287" s="131">
        <v>6</v>
      </c>
      <c r="BI287" s="131">
        <v>7</v>
      </c>
      <c r="BJ287" s="131">
        <v>8</v>
      </c>
      <c r="BK287" s="131">
        <v>9</v>
      </c>
      <c r="BL287" s="131">
        <v>10</v>
      </c>
      <c r="BM287" s="131">
        <v>11</v>
      </c>
      <c r="BN287" s="147">
        <v>12</v>
      </c>
      <c r="BO287" s="152">
        <v>1</v>
      </c>
      <c r="BP287" s="131">
        <v>2</v>
      </c>
      <c r="BQ287" s="131">
        <v>3</v>
      </c>
      <c r="BR287" s="131">
        <v>4</v>
      </c>
      <c r="BS287" s="131">
        <v>5</v>
      </c>
      <c r="BT287" s="131">
        <v>6</v>
      </c>
      <c r="BU287" s="131">
        <v>7</v>
      </c>
      <c r="BV287" s="131">
        <v>8</v>
      </c>
      <c r="BW287" s="131">
        <v>9</v>
      </c>
      <c r="BX287" s="131">
        <v>10</v>
      </c>
      <c r="BY287" s="131">
        <v>11</v>
      </c>
      <c r="BZ287" s="147">
        <v>12</v>
      </c>
      <c r="CA287" s="139">
        <v>1</v>
      </c>
      <c r="CB287" s="131">
        <v>2</v>
      </c>
      <c r="CC287" s="131">
        <v>3</v>
      </c>
      <c r="CD287" s="131">
        <v>4</v>
      </c>
      <c r="CE287" s="131">
        <v>5</v>
      </c>
      <c r="CF287" s="131">
        <v>6</v>
      </c>
      <c r="CG287" s="131">
        <v>7</v>
      </c>
      <c r="CH287" s="131">
        <v>8</v>
      </c>
      <c r="CI287" s="131">
        <v>9</v>
      </c>
      <c r="CJ287" s="131">
        <v>10</v>
      </c>
      <c r="CK287" s="131">
        <v>11</v>
      </c>
      <c r="CL287" s="131">
        <v>12</v>
      </c>
    </row>
    <row r="288" spans="1:90" ht="15" customHeight="1" x14ac:dyDescent="0.3">
      <c r="A288" s="206"/>
      <c r="C288" s="60" t="s">
        <v>373</v>
      </c>
      <c r="D288" s="60"/>
      <c r="E288" s="60" t="s">
        <v>168</v>
      </c>
      <c r="F288" s="66">
        <v>5000</v>
      </c>
      <c r="G288" s="84"/>
      <c r="H288" s="85"/>
      <c r="I288" s="85"/>
      <c r="J288" s="93"/>
      <c r="K288" s="93"/>
      <c r="L288" s="93"/>
      <c r="M288" s="93"/>
      <c r="N288" s="93"/>
      <c r="O288" s="93"/>
      <c r="P288" s="93"/>
      <c r="Q288" s="93"/>
      <c r="R288" s="88"/>
      <c r="S288" s="92"/>
      <c r="T288" s="93"/>
      <c r="U288" s="82"/>
      <c r="V288" s="93"/>
      <c r="W288" s="93"/>
      <c r="X288" s="93"/>
      <c r="Y288" s="93"/>
      <c r="Z288" s="93"/>
      <c r="AA288" s="93"/>
      <c r="AB288" s="93"/>
      <c r="AC288" s="93"/>
      <c r="AD288" s="86"/>
      <c r="AE288" s="84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6"/>
      <c r="AQ288" s="84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84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6"/>
      <c r="BO288" s="84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6"/>
      <c r="CA288" s="141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6"/>
    </row>
    <row r="289" spans="1:90" ht="15" customHeight="1" x14ac:dyDescent="0.3">
      <c r="A289" s="206"/>
      <c r="C289" s="60"/>
      <c r="D289" s="60"/>
      <c r="E289" s="60"/>
      <c r="F289" s="66" t="s">
        <v>45</v>
      </c>
      <c r="G289" s="84"/>
      <c r="H289" s="85"/>
      <c r="I289" s="85"/>
      <c r="J289" s="85"/>
      <c r="K289" s="85"/>
      <c r="L289" s="93"/>
      <c r="M289" s="93"/>
      <c r="N289" s="93"/>
      <c r="O289" s="93"/>
      <c r="P289" s="93"/>
      <c r="Q289" s="93"/>
      <c r="R289" s="88"/>
      <c r="S289" s="92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86"/>
      <c r="AE289" s="84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6"/>
      <c r="AQ289" s="84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84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6"/>
      <c r="BO289" s="84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6"/>
      <c r="CA289" s="141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6"/>
    </row>
    <row r="290" spans="1:90" ht="15" customHeight="1" x14ac:dyDescent="0.3">
      <c r="A290" s="206"/>
      <c r="C290" s="60" t="s">
        <v>267</v>
      </c>
      <c r="D290" s="60" t="s">
        <v>113</v>
      </c>
      <c r="E290" s="60"/>
      <c r="F290" s="66"/>
      <c r="G290" s="84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8"/>
      <c r="S290" s="92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88"/>
      <c r="AE290" s="92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88"/>
      <c r="AQ290" s="84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84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6"/>
      <c r="BO290" s="84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6"/>
      <c r="CA290" s="141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6"/>
    </row>
    <row r="291" spans="1:90" ht="15" customHeight="1" x14ac:dyDescent="0.3">
      <c r="A291" s="206"/>
      <c r="C291" s="60" t="s">
        <v>374</v>
      </c>
      <c r="D291" s="60"/>
      <c r="E291" s="62" t="s">
        <v>181</v>
      </c>
      <c r="F291" s="66"/>
      <c r="G291" s="84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8"/>
      <c r="S291" s="92"/>
      <c r="T291" s="93"/>
      <c r="U291" s="93"/>
      <c r="V291" s="90"/>
      <c r="W291" s="90"/>
      <c r="X291" s="93"/>
      <c r="Y291" s="93"/>
      <c r="Z291" s="93"/>
      <c r="AA291" s="93"/>
      <c r="AB291" s="93"/>
      <c r="AC291" s="93"/>
      <c r="AD291" s="88"/>
      <c r="AE291" s="92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88"/>
      <c r="AQ291" s="84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84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6"/>
      <c r="BO291" s="84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6"/>
      <c r="CA291" s="141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6"/>
    </row>
    <row r="292" spans="1:90" ht="15" customHeight="1" x14ac:dyDescent="0.3">
      <c r="A292" s="206"/>
      <c r="C292" s="73">
        <v>725052512</v>
      </c>
      <c r="D292" s="60"/>
      <c r="E292" s="62" t="s">
        <v>375</v>
      </c>
      <c r="F292" s="66">
        <v>25000</v>
      </c>
      <c r="G292" s="84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8"/>
      <c r="S292" s="92"/>
      <c r="T292" s="93"/>
      <c r="U292" s="93"/>
      <c r="V292" s="93"/>
      <c r="W292" s="93"/>
      <c r="X292" s="90"/>
      <c r="Y292" s="90"/>
      <c r="Z292" s="90"/>
      <c r="AA292" s="93"/>
      <c r="AB292" s="93"/>
      <c r="AC292" s="93"/>
      <c r="AD292" s="88"/>
      <c r="AE292" s="92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88"/>
      <c r="AQ292" s="84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84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6"/>
      <c r="BO292" s="84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6"/>
      <c r="CA292" s="141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6"/>
    </row>
    <row r="293" spans="1:90" ht="15" customHeight="1" x14ac:dyDescent="0.3">
      <c r="A293" s="206"/>
      <c r="C293" s="51" t="s">
        <v>376</v>
      </c>
      <c r="D293" s="60"/>
      <c r="E293" s="62" t="s">
        <v>377</v>
      </c>
      <c r="F293" s="66"/>
      <c r="G293" s="84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8"/>
      <c r="S293" s="92"/>
      <c r="T293" s="93"/>
      <c r="U293" s="93"/>
      <c r="V293" s="93"/>
      <c r="W293" s="93"/>
      <c r="X293" s="93"/>
      <c r="Y293" s="93"/>
      <c r="Z293" s="93"/>
      <c r="AA293" s="90"/>
      <c r="AB293" s="90"/>
      <c r="AC293" s="90"/>
      <c r="AD293" s="91"/>
      <c r="AE293" s="89"/>
      <c r="AF293" s="90"/>
      <c r="AG293" s="90"/>
      <c r="AH293" s="90"/>
      <c r="AI293" s="90"/>
      <c r="AJ293" s="93"/>
      <c r="AK293" s="93"/>
      <c r="AL293" s="93"/>
      <c r="AM293" s="93"/>
      <c r="AN293" s="93"/>
      <c r="AO293" s="93"/>
      <c r="AP293" s="88"/>
      <c r="AQ293" s="84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84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6"/>
      <c r="BO293" s="84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6"/>
      <c r="CA293" s="141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6"/>
    </row>
    <row r="294" spans="1:90" ht="15" customHeight="1" x14ac:dyDescent="0.3">
      <c r="A294" s="206"/>
      <c r="C294" s="60"/>
      <c r="D294" s="60"/>
      <c r="E294" s="62" t="s">
        <v>378</v>
      </c>
      <c r="F294" s="66">
        <v>2500000</v>
      </c>
      <c r="G294" s="84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8"/>
      <c r="S294" s="92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88"/>
      <c r="AE294" s="92"/>
      <c r="AF294" s="93"/>
      <c r="AG294" s="93"/>
      <c r="AH294" s="93"/>
      <c r="AI294" s="93"/>
      <c r="AJ294" s="90"/>
      <c r="AK294" s="90"/>
      <c r="AL294" s="90"/>
      <c r="AM294" s="90"/>
      <c r="AN294" s="90"/>
      <c r="AO294" s="93"/>
      <c r="AP294" s="88"/>
      <c r="AQ294" s="92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84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6"/>
      <c r="BO294" s="84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6"/>
      <c r="CA294" s="141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6"/>
    </row>
    <row r="295" spans="1:90" ht="15" customHeight="1" x14ac:dyDescent="0.3">
      <c r="A295" s="206"/>
      <c r="C295" s="60"/>
      <c r="D295" s="60"/>
      <c r="E295" s="62" t="s">
        <v>379</v>
      </c>
      <c r="F295" s="66"/>
      <c r="G295" s="84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8"/>
      <c r="S295" s="92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88"/>
      <c r="AE295" s="92"/>
      <c r="AF295" s="93"/>
      <c r="AG295" s="93"/>
      <c r="AH295" s="93"/>
      <c r="AI295" s="93"/>
      <c r="AJ295" s="93"/>
      <c r="AK295" s="93"/>
      <c r="AL295" s="93"/>
      <c r="AM295" s="93"/>
      <c r="AN295" s="93"/>
      <c r="AO295" s="90"/>
      <c r="AP295" s="91"/>
      <c r="AQ295" s="92"/>
      <c r="AR295" s="93"/>
      <c r="AS295" s="93"/>
      <c r="AT295" s="85"/>
      <c r="AU295" s="85"/>
      <c r="AV295" s="85"/>
      <c r="AW295" s="85"/>
      <c r="AX295" s="85"/>
      <c r="AY295" s="85"/>
      <c r="AZ295" s="85"/>
      <c r="BA295" s="85"/>
      <c r="BB295" s="86"/>
      <c r="BC295" s="84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6"/>
      <c r="BO295" s="84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6"/>
      <c r="CA295" s="141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6"/>
    </row>
    <row r="296" spans="1:90" ht="15" customHeight="1" x14ac:dyDescent="0.3">
      <c r="A296" s="206"/>
      <c r="C296" s="60"/>
      <c r="D296" s="60"/>
      <c r="E296" s="62"/>
      <c r="F296" s="66"/>
      <c r="G296" s="84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8"/>
      <c r="S296" s="92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88"/>
      <c r="AE296" s="92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88"/>
      <c r="AQ296" s="92"/>
      <c r="AR296" s="93"/>
      <c r="AS296" s="93"/>
      <c r="AT296" s="93"/>
      <c r="AU296" s="85"/>
      <c r="AV296" s="85"/>
      <c r="AW296" s="85"/>
      <c r="AX296" s="85"/>
      <c r="AY296" s="85"/>
      <c r="AZ296" s="85"/>
      <c r="BA296" s="85"/>
      <c r="BB296" s="86"/>
      <c r="BC296" s="84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6"/>
      <c r="BO296" s="84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6"/>
      <c r="CA296" s="141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6"/>
    </row>
    <row r="297" spans="1:90" ht="15" customHeight="1" x14ac:dyDescent="0.3">
      <c r="A297" s="206"/>
      <c r="C297" s="60"/>
      <c r="D297" s="60"/>
      <c r="E297" s="62" t="s">
        <v>45</v>
      </c>
      <c r="F297" s="66"/>
      <c r="G297" s="84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6"/>
      <c r="S297" s="84"/>
      <c r="T297" s="85"/>
      <c r="U297" s="85"/>
      <c r="V297" s="85"/>
      <c r="W297" s="85"/>
      <c r="X297" s="93"/>
      <c r="Y297" s="93"/>
      <c r="Z297" s="93"/>
      <c r="AA297" s="93"/>
      <c r="AB297" s="93"/>
      <c r="AC297" s="93"/>
      <c r="AD297" s="88"/>
      <c r="AE297" s="92"/>
      <c r="AF297" s="93"/>
      <c r="AG297" s="93"/>
      <c r="AH297" s="93"/>
      <c r="AI297" s="93"/>
      <c r="AJ297" s="93"/>
      <c r="AK297" s="93" t="s">
        <v>45</v>
      </c>
      <c r="AL297" s="93"/>
      <c r="AM297" s="93"/>
      <c r="AN297" s="93"/>
      <c r="AO297" s="93"/>
      <c r="AP297" s="88"/>
      <c r="AQ297" s="92"/>
      <c r="AR297" s="93"/>
      <c r="AS297" s="93"/>
      <c r="AT297" s="93"/>
      <c r="AU297" s="85"/>
      <c r="AV297" s="85"/>
      <c r="AW297" s="85"/>
      <c r="AX297" s="85"/>
      <c r="AY297" s="85"/>
      <c r="AZ297" s="85"/>
      <c r="BA297" s="85"/>
      <c r="BB297" s="86"/>
      <c r="BC297" s="84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6"/>
      <c r="BO297" s="84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6"/>
      <c r="CA297" s="141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6"/>
    </row>
    <row r="298" spans="1:90" ht="15" customHeight="1" thickBot="1" x14ac:dyDescent="0.35">
      <c r="A298" s="207"/>
      <c r="B298" s="212"/>
      <c r="C298" s="58"/>
      <c r="D298" s="58"/>
      <c r="E298" s="41" t="s">
        <v>160</v>
      </c>
      <c r="F298" s="47">
        <f>SUM(F288:F297)</f>
        <v>2530000</v>
      </c>
      <c r="G298" s="96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8"/>
      <c r="S298" s="96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8"/>
      <c r="AE298" s="96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8"/>
      <c r="AQ298" s="96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8"/>
      <c r="BC298" s="96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8"/>
      <c r="BO298" s="96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8"/>
      <c r="CA298" s="142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8"/>
    </row>
    <row r="299" spans="1:90" ht="15" customHeight="1" x14ac:dyDescent="0.3">
      <c r="A299" s="178" t="s">
        <v>460</v>
      </c>
      <c r="B299" s="209">
        <v>272</v>
      </c>
      <c r="C299" s="197" t="s">
        <v>380</v>
      </c>
      <c r="D299" s="48" t="s">
        <v>112</v>
      </c>
      <c r="E299" s="48"/>
      <c r="F299" s="65"/>
      <c r="G299" s="152">
        <v>1</v>
      </c>
      <c r="H299" s="131">
        <v>2</v>
      </c>
      <c r="I299" s="131">
        <v>3</v>
      </c>
      <c r="J299" s="131">
        <v>4</v>
      </c>
      <c r="K299" s="131">
        <v>5</v>
      </c>
      <c r="L299" s="131">
        <v>6</v>
      </c>
      <c r="M299" s="131">
        <v>7</v>
      </c>
      <c r="N299" s="131">
        <v>8</v>
      </c>
      <c r="O299" s="131">
        <v>9</v>
      </c>
      <c r="P299" s="131">
        <v>10</v>
      </c>
      <c r="Q299" s="131">
        <v>11</v>
      </c>
      <c r="R299" s="147">
        <v>12</v>
      </c>
      <c r="S299" s="152">
        <v>1</v>
      </c>
      <c r="T299" s="131">
        <v>2</v>
      </c>
      <c r="U299" s="131">
        <v>3</v>
      </c>
      <c r="V299" s="131">
        <v>4</v>
      </c>
      <c r="W299" s="131">
        <v>5</v>
      </c>
      <c r="X299" s="131">
        <v>6</v>
      </c>
      <c r="Y299" s="131">
        <v>7</v>
      </c>
      <c r="Z299" s="131">
        <v>8</v>
      </c>
      <c r="AA299" s="131">
        <v>9</v>
      </c>
      <c r="AB299" s="131">
        <v>10</v>
      </c>
      <c r="AC299" s="131">
        <v>11</v>
      </c>
      <c r="AD299" s="147">
        <v>12</v>
      </c>
      <c r="AE299" s="152">
        <v>1</v>
      </c>
      <c r="AF299" s="131">
        <v>2</v>
      </c>
      <c r="AG299" s="131">
        <v>3</v>
      </c>
      <c r="AH299" s="131">
        <v>4</v>
      </c>
      <c r="AI299" s="131">
        <v>5</v>
      </c>
      <c r="AJ299" s="131">
        <v>6</v>
      </c>
      <c r="AK299" s="131">
        <v>7</v>
      </c>
      <c r="AL299" s="131">
        <v>8</v>
      </c>
      <c r="AM299" s="131">
        <v>9</v>
      </c>
      <c r="AN299" s="131">
        <v>10</v>
      </c>
      <c r="AO299" s="131">
        <v>11</v>
      </c>
      <c r="AP299" s="147">
        <v>12</v>
      </c>
      <c r="AQ299" s="152">
        <v>1</v>
      </c>
      <c r="AR299" s="131">
        <v>2</v>
      </c>
      <c r="AS299" s="131">
        <v>3</v>
      </c>
      <c r="AT299" s="131">
        <v>4</v>
      </c>
      <c r="AU299" s="131">
        <v>5</v>
      </c>
      <c r="AV299" s="131">
        <v>6</v>
      </c>
      <c r="AW299" s="131">
        <v>7</v>
      </c>
      <c r="AX299" s="131">
        <v>8</v>
      </c>
      <c r="AY299" s="131">
        <v>9</v>
      </c>
      <c r="AZ299" s="131">
        <v>10</v>
      </c>
      <c r="BA299" s="131">
        <v>11</v>
      </c>
      <c r="BB299" s="147">
        <v>12</v>
      </c>
      <c r="BC299" s="152">
        <v>1</v>
      </c>
      <c r="BD299" s="131">
        <v>2</v>
      </c>
      <c r="BE299" s="131">
        <v>3</v>
      </c>
      <c r="BF299" s="131">
        <v>4</v>
      </c>
      <c r="BG299" s="131">
        <v>5</v>
      </c>
      <c r="BH299" s="131">
        <v>6</v>
      </c>
      <c r="BI299" s="131">
        <v>7</v>
      </c>
      <c r="BJ299" s="131">
        <v>8</v>
      </c>
      <c r="BK299" s="131">
        <v>9</v>
      </c>
      <c r="BL299" s="131">
        <v>10</v>
      </c>
      <c r="BM299" s="131">
        <v>11</v>
      </c>
      <c r="BN299" s="147">
        <v>12</v>
      </c>
      <c r="BO299" s="152">
        <v>1</v>
      </c>
      <c r="BP299" s="131">
        <v>2</v>
      </c>
      <c r="BQ299" s="131">
        <v>3</v>
      </c>
      <c r="BR299" s="131">
        <v>4</v>
      </c>
      <c r="BS299" s="131">
        <v>5</v>
      </c>
      <c r="BT299" s="131">
        <v>6</v>
      </c>
      <c r="BU299" s="131">
        <v>7</v>
      </c>
      <c r="BV299" s="131">
        <v>8</v>
      </c>
      <c r="BW299" s="131">
        <v>9</v>
      </c>
      <c r="BX299" s="131">
        <v>10</v>
      </c>
      <c r="BY299" s="131">
        <v>11</v>
      </c>
      <c r="BZ299" s="147">
        <v>12</v>
      </c>
      <c r="CA299" s="139">
        <v>1</v>
      </c>
      <c r="CB299" s="131">
        <v>2</v>
      </c>
      <c r="CC299" s="131">
        <v>3</v>
      </c>
      <c r="CD299" s="131">
        <v>4</v>
      </c>
      <c r="CE299" s="131">
        <v>5</v>
      </c>
      <c r="CF299" s="131">
        <v>6</v>
      </c>
      <c r="CG299" s="131">
        <v>7</v>
      </c>
      <c r="CH299" s="131">
        <v>8</v>
      </c>
      <c r="CI299" s="131">
        <v>9</v>
      </c>
      <c r="CJ299" s="131">
        <v>10</v>
      </c>
      <c r="CK299" s="131">
        <v>11</v>
      </c>
      <c r="CL299" s="131">
        <v>12</v>
      </c>
    </row>
    <row r="300" spans="1:90" ht="15" customHeight="1" x14ac:dyDescent="0.3">
      <c r="A300" s="206"/>
      <c r="C300" s="60" t="s">
        <v>381</v>
      </c>
      <c r="D300" s="55"/>
      <c r="E300" s="55" t="s">
        <v>178</v>
      </c>
      <c r="F300" s="66">
        <v>50000</v>
      </c>
      <c r="G300" s="79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1"/>
      <c r="S300" s="79"/>
      <c r="T300" s="80"/>
      <c r="U300" s="80"/>
      <c r="V300" s="80"/>
      <c r="W300" s="80"/>
      <c r="X300" s="82"/>
      <c r="Y300" s="82"/>
      <c r="Z300" s="82"/>
      <c r="AA300" s="82"/>
      <c r="AB300" s="82"/>
      <c r="AC300" s="82"/>
      <c r="AD300" s="83"/>
      <c r="AE300" s="79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1"/>
      <c r="AQ300" s="79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1"/>
      <c r="BC300" s="84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6"/>
      <c r="BO300" s="84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6"/>
      <c r="CA300" s="141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6"/>
    </row>
    <row r="301" spans="1:90" ht="15" customHeight="1" x14ac:dyDescent="0.3">
      <c r="A301" s="206"/>
      <c r="C301" s="60"/>
      <c r="D301" s="55"/>
      <c r="E301" s="55" t="s">
        <v>169</v>
      </c>
      <c r="F301" s="66">
        <v>400000</v>
      </c>
      <c r="G301" s="79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1"/>
      <c r="S301" s="79"/>
      <c r="T301" s="80"/>
      <c r="U301" s="80"/>
      <c r="V301" s="80"/>
      <c r="W301" s="80"/>
      <c r="X301" s="82"/>
      <c r="Y301" s="82"/>
      <c r="Z301" s="82"/>
      <c r="AA301" s="82"/>
      <c r="AB301" s="82"/>
      <c r="AC301" s="82"/>
      <c r="AD301" s="83"/>
      <c r="AE301" s="87"/>
      <c r="AF301" s="82"/>
      <c r="AG301" s="82"/>
      <c r="AH301" s="80"/>
      <c r="AI301" s="80"/>
      <c r="AJ301" s="80"/>
      <c r="AK301" s="80"/>
      <c r="AL301" s="80"/>
      <c r="AM301" s="80"/>
      <c r="AN301" s="80"/>
      <c r="AO301" s="80"/>
      <c r="AP301" s="81"/>
      <c r="AQ301" s="79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1"/>
      <c r="BC301" s="84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6"/>
      <c r="BO301" s="84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6"/>
      <c r="CA301" s="141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6"/>
    </row>
    <row r="302" spans="1:90" ht="15" customHeight="1" x14ac:dyDescent="0.3">
      <c r="A302" s="206"/>
      <c r="C302" s="60"/>
      <c r="D302" s="55"/>
      <c r="E302" s="55" t="s">
        <v>179</v>
      </c>
      <c r="F302" s="66">
        <v>150000</v>
      </c>
      <c r="G302" s="79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1"/>
      <c r="S302" s="79"/>
      <c r="T302" s="80"/>
      <c r="U302" s="80"/>
      <c r="V302" s="80"/>
      <c r="W302" s="80"/>
      <c r="X302" s="80"/>
      <c r="Y302" s="80"/>
      <c r="Z302" s="80"/>
      <c r="AA302" s="80"/>
      <c r="AB302" s="82"/>
      <c r="AC302" s="82"/>
      <c r="AD302" s="83"/>
      <c r="AE302" s="87"/>
      <c r="AF302" s="82"/>
      <c r="AG302" s="82"/>
      <c r="AH302" s="80"/>
      <c r="AI302" s="80"/>
      <c r="AJ302" s="80"/>
      <c r="AK302" s="80"/>
      <c r="AL302" s="80"/>
      <c r="AM302" s="80"/>
      <c r="AN302" s="80"/>
      <c r="AO302" s="80"/>
      <c r="AP302" s="81"/>
      <c r="AQ302" s="79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1"/>
      <c r="BC302" s="84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6"/>
      <c r="BO302" s="84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6"/>
      <c r="CA302" s="141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6"/>
    </row>
    <row r="303" spans="1:90" ht="15" customHeight="1" x14ac:dyDescent="0.3">
      <c r="A303" s="206"/>
      <c r="C303" s="60"/>
      <c r="D303" s="55"/>
      <c r="E303" s="54" t="s">
        <v>170</v>
      </c>
      <c r="F303" s="66">
        <v>0</v>
      </c>
      <c r="G303" s="79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1"/>
      <c r="S303" s="79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1"/>
      <c r="AE303" s="87"/>
      <c r="AF303" s="82"/>
      <c r="AG303" s="82"/>
      <c r="AH303" s="82"/>
      <c r="AI303" s="82"/>
      <c r="AJ303" s="82"/>
      <c r="AK303" s="80"/>
      <c r="AL303" s="80"/>
      <c r="AM303" s="80"/>
      <c r="AN303" s="80"/>
      <c r="AO303" s="80"/>
      <c r="AP303" s="81"/>
      <c r="AQ303" s="79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1"/>
      <c r="BC303" s="84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6"/>
      <c r="BO303" s="84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6"/>
      <c r="CA303" s="141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6"/>
    </row>
    <row r="304" spans="1:90" ht="15" customHeight="1" x14ac:dyDescent="0.3">
      <c r="A304" s="206"/>
      <c r="C304" s="60"/>
      <c r="D304" s="55"/>
      <c r="E304" s="54" t="s">
        <v>180</v>
      </c>
      <c r="F304" s="66">
        <v>100000</v>
      </c>
      <c r="G304" s="84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8"/>
      <c r="S304" s="79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1"/>
      <c r="AE304" s="79"/>
      <c r="AF304" s="80"/>
      <c r="AG304" s="80"/>
      <c r="AH304" s="82"/>
      <c r="AI304" s="82"/>
      <c r="AJ304" s="82"/>
      <c r="AK304" s="80"/>
      <c r="AL304" s="80"/>
      <c r="AM304" s="80"/>
      <c r="AN304" s="80"/>
      <c r="AO304" s="80"/>
      <c r="AP304" s="81"/>
      <c r="AQ304" s="79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1"/>
      <c r="BC304" s="84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6"/>
      <c r="BO304" s="84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6"/>
      <c r="CA304" s="141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6"/>
    </row>
    <row r="305" spans="1:90" ht="15" customHeight="1" x14ac:dyDescent="0.3">
      <c r="A305" s="206"/>
      <c r="C305" s="60" t="s">
        <v>259</v>
      </c>
      <c r="D305" s="55" t="s">
        <v>382</v>
      </c>
      <c r="E305" s="55"/>
      <c r="F305" s="66"/>
      <c r="G305" s="84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8"/>
      <c r="S305" s="79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1"/>
      <c r="AE305" s="79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1"/>
      <c r="AQ305" s="79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1"/>
      <c r="BC305" s="84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6"/>
      <c r="BO305" s="84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6"/>
      <c r="CA305" s="141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6"/>
    </row>
    <row r="306" spans="1:90" ht="15" customHeight="1" x14ac:dyDescent="0.3">
      <c r="A306" s="206"/>
      <c r="C306" s="60" t="s">
        <v>383</v>
      </c>
      <c r="D306" s="55"/>
      <c r="E306" s="54" t="s">
        <v>384</v>
      </c>
      <c r="F306" s="66">
        <v>13500000</v>
      </c>
      <c r="G306" s="84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8"/>
      <c r="S306" s="79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1"/>
      <c r="AE306" s="89"/>
      <c r="AF306" s="90"/>
      <c r="AG306" s="90"/>
      <c r="AH306" s="90"/>
      <c r="AI306" s="90"/>
      <c r="AJ306" s="90"/>
      <c r="AK306" s="80"/>
      <c r="AL306" s="80"/>
      <c r="AM306" s="80"/>
      <c r="AN306" s="80"/>
      <c r="AO306" s="80"/>
      <c r="AP306" s="81"/>
      <c r="AQ306" s="79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1"/>
      <c r="BC306" s="84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6"/>
      <c r="BO306" s="84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6"/>
      <c r="CA306" s="141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6"/>
    </row>
    <row r="307" spans="1:90" ht="15" customHeight="1" x14ac:dyDescent="0.3">
      <c r="A307" s="206"/>
      <c r="C307" s="62">
        <v>608961361</v>
      </c>
      <c r="D307" s="55"/>
      <c r="E307" s="54" t="s">
        <v>385</v>
      </c>
      <c r="F307" s="66">
        <v>2000000</v>
      </c>
      <c r="G307" s="84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8"/>
      <c r="S307" s="79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1"/>
      <c r="AE307" s="79"/>
      <c r="AF307" s="80"/>
      <c r="AG307" s="80"/>
      <c r="AH307" s="90"/>
      <c r="AI307" s="90"/>
      <c r="AJ307" s="90"/>
      <c r="AK307" s="90"/>
      <c r="AL307" s="90"/>
      <c r="AM307" s="90"/>
      <c r="AN307" s="80"/>
      <c r="AO307" s="80"/>
      <c r="AP307" s="81"/>
      <c r="AQ307" s="79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1"/>
      <c r="BC307" s="84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6"/>
      <c r="BO307" s="84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6"/>
      <c r="CA307" s="141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6"/>
    </row>
    <row r="308" spans="1:90" ht="15" customHeight="1" x14ac:dyDescent="0.3">
      <c r="A308" s="206"/>
      <c r="C308" s="51" t="s">
        <v>386</v>
      </c>
      <c r="D308" s="55"/>
      <c r="E308" s="54" t="s">
        <v>387</v>
      </c>
      <c r="F308" s="66">
        <v>1800000</v>
      </c>
      <c r="G308" s="84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8"/>
      <c r="S308" s="79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1"/>
      <c r="AE308" s="79"/>
      <c r="AF308" s="80"/>
      <c r="AG308" s="80"/>
      <c r="AH308" s="80"/>
      <c r="AI308" s="80"/>
      <c r="AJ308" s="80"/>
      <c r="AK308" s="90"/>
      <c r="AL308" s="90"/>
      <c r="AM308" s="90"/>
      <c r="AN308" s="90"/>
      <c r="AO308" s="90"/>
      <c r="AP308" s="91"/>
      <c r="AQ308" s="79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1"/>
      <c r="BC308" s="84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6"/>
      <c r="BO308" s="84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6"/>
      <c r="CA308" s="141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6"/>
    </row>
    <row r="309" spans="1:90" ht="15" customHeight="1" x14ac:dyDescent="0.3">
      <c r="A309" s="206"/>
      <c r="C309" s="60"/>
      <c r="D309" s="55" t="s">
        <v>388</v>
      </c>
      <c r="E309" s="54" t="s">
        <v>389</v>
      </c>
      <c r="F309" s="66">
        <v>6000000</v>
      </c>
      <c r="G309" s="84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8"/>
      <c r="S309" s="79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1"/>
      <c r="AE309" s="79"/>
      <c r="AF309" s="80"/>
      <c r="AG309" s="80"/>
      <c r="AH309" s="80"/>
      <c r="AI309" s="80"/>
      <c r="AJ309" s="80"/>
      <c r="AK309" s="90"/>
      <c r="AL309" s="90"/>
      <c r="AM309" s="90"/>
      <c r="AN309" s="90"/>
      <c r="AO309" s="90"/>
      <c r="AP309" s="91"/>
      <c r="AQ309" s="79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1"/>
      <c r="BC309" s="84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6"/>
      <c r="BO309" s="84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6"/>
      <c r="CA309" s="141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6"/>
    </row>
    <row r="310" spans="1:90" ht="15" customHeight="1" x14ac:dyDescent="0.3">
      <c r="A310" s="206"/>
      <c r="C310" s="60"/>
      <c r="D310" s="60"/>
      <c r="E310" s="54" t="s">
        <v>390</v>
      </c>
      <c r="F310" s="66">
        <v>3000000</v>
      </c>
      <c r="G310" s="84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8"/>
      <c r="S310" s="92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88"/>
      <c r="AE310" s="79"/>
      <c r="AF310" s="80"/>
      <c r="AG310" s="80"/>
      <c r="AH310" s="80"/>
      <c r="AI310" s="80"/>
      <c r="AJ310" s="80"/>
      <c r="AK310" s="80"/>
      <c r="AL310" s="80"/>
      <c r="AM310" s="80"/>
      <c r="AN310" s="90"/>
      <c r="AO310" s="90"/>
      <c r="AP310" s="91"/>
      <c r="AQ310" s="89"/>
      <c r="AR310" s="90"/>
      <c r="AS310" s="90"/>
      <c r="AT310" s="80"/>
      <c r="AU310" s="80"/>
      <c r="AV310" s="80"/>
      <c r="AW310" s="80"/>
      <c r="AX310" s="80"/>
      <c r="AY310" s="80"/>
      <c r="AZ310" s="80"/>
      <c r="BA310" s="80"/>
      <c r="BB310" s="81"/>
      <c r="BC310" s="84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6"/>
      <c r="BO310" s="84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6"/>
      <c r="CA310" s="141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6"/>
    </row>
    <row r="311" spans="1:90" ht="15" customHeight="1" x14ac:dyDescent="0.3">
      <c r="A311" s="206"/>
      <c r="C311" s="60"/>
      <c r="D311" s="55"/>
      <c r="E311" s="54" t="s">
        <v>391</v>
      </c>
      <c r="F311" s="66">
        <v>1000000</v>
      </c>
      <c r="G311" s="84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8"/>
      <c r="S311" s="92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88"/>
      <c r="AE311" s="79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1"/>
      <c r="AQ311" s="79"/>
      <c r="AR311" s="90"/>
      <c r="AS311" s="90"/>
      <c r="AT311" s="90"/>
      <c r="AU311" s="90"/>
      <c r="AV311" s="90"/>
      <c r="AW311" s="80"/>
      <c r="AX311" s="80"/>
      <c r="AY311" s="80"/>
      <c r="AZ311" s="80"/>
      <c r="BA311" s="80"/>
      <c r="BB311" s="81"/>
      <c r="BC311" s="84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6"/>
      <c r="BO311" s="84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6"/>
      <c r="CA311" s="141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6"/>
    </row>
    <row r="312" spans="1:90" ht="15" customHeight="1" x14ac:dyDescent="0.3">
      <c r="A312" s="206"/>
      <c r="C312" s="60"/>
      <c r="D312" s="55"/>
      <c r="E312" s="54"/>
      <c r="F312" s="66"/>
      <c r="G312" s="84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8"/>
      <c r="S312" s="92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88"/>
      <c r="AE312" s="79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1"/>
      <c r="AQ312" s="79"/>
      <c r="AR312" s="80"/>
      <c r="AS312" s="80"/>
      <c r="AT312" s="90"/>
      <c r="AU312" s="90"/>
      <c r="AV312" s="90"/>
      <c r="AW312" s="90"/>
      <c r="AX312" s="90"/>
      <c r="AY312" s="90"/>
      <c r="AZ312" s="80"/>
      <c r="BA312" s="80"/>
      <c r="BB312" s="81"/>
      <c r="BC312" s="84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6"/>
      <c r="BO312" s="84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6"/>
      <c r="CA312" s="141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6"/>
    </row>
    <row r="313" spans="1:90" ht="15" customHeight="1" x14ac:dyDescent="0.3">
      <c r="A313" s="206"/>
      <c r="C313" s="60"/>
      <c r="D313" s="55"/>
      <c r="E313" s="54" t="s">
        <v>187</v>
      </c>
      <c r="F313" s="66"/>
      <c r="G313" s="84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8"/>
      <c r="S313" s="92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88"/>
      <c r="AE313" s="79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1"/>
      <c r="AQ313" s="79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1"/>
      <c r="BC313" s="84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6"/>
      <c r="BO313" s="84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6"/>
      <c r="CA313" s="141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6"/>
    </row>
    <row r="314" spans="1:90" ht="15" customHeight="1" thickBot="1" x14ac:dyDescent="0.35">
      <c r="A314" s="207"/>
      <c r="B314" s="212"/>
      <c r="C314" s="58"/>
      <c r="D314" s="94"/>
      <c r="E314" s="95" t="s">
        <v>160</v>
      </c>
      <c r="F314" s="47">
        <f>SUM(F300:F313)</f>
        <v>28000000</v>
      </c>
      <c r="G314" s="96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8"/>
      <c r="S314" s="96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8"/>
      <c r="AE314" s="99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1"/>
      <c r="AQ314" s="99"/>
      <c r="AR314" s="100"/>
      <c r="AS314" s="100"/>
      <c r="AT314" s="100"/>
      <c r="AU314" s="100"/>
      <c r="AV314" s="100"/>
      <c r="AW314" s="100"/>
      <c r="AX314" s="100"/>
      <c r="AY314" s="100"/>
      <c r="AZ314" s="100"/>
      <c r="BA314" s="100"/>
      <c r="BB314" s="101"/>
      <c r="BC314" s="96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8"/>
      <c r="BO314" s="96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8"/>
      <c r="CA314" s="142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8"/>
    </row>
    <row r="315" spans="1:90" ht="15" customHeight="1" x14ac:dyDescent="0.3">
      <c r="A315" s="178" t="s">
        <v>470</v>
      </c>
      <c r="B315" s="209">
        <v>60</v>
      </c>
      <c r="C315" s="52" t="s">
        <v>400</v>
      </c>
      <c r="D315" s="104" t="s">
        <v>112</v>
      </c>
      <c r="E315" s="104"/>
      <c r="F315" s="103"/>
      <c r="G315" s="152">
        <v>1</v>
      </c>
      <c r="H315" s="131">
        <v>2</v>
      </c>
      <c r="I315" s="131">
        <v>3</v>
      </c>
      <c r="J315" s="131">
        <v>4</v>
      </c>
      <c r="K315" s="131">
        <v>5</v>
      </c>
      <c r="L315" s="131">
        <v>6</v>
      </c>
      <c r="M315" s="131">
        <v>7</v>
      </c>
      <c r="N315" s="131">
        <v>8</v>
      </c>
      <c r="O315" s="131">
        <v>9</v>
      </c>
      <c r="P315" s="131">
        <v>10</v>
      </c>
      <c r="Q315" s="131">
        <v>11</v>
      </c>
      <c r="R315" s="147">
        <v>12</v>
      </c>
      <c r="S315" s="152">
        <v>1</v>
      </c>
      <c r="T315" s="131">
        <v>2</v>
      </c>
      <c r="U315" s="131">
        <v>3</v>
      </c>
      <c r="V315" s="131">
        <v>4</v>
      </c>
      <c r="W315" s="131">
        <v>5</v>
      </c>
      <c r="X315" s="131">
        <v>6</v>
      </c>
      <c r="Y315" s="131">
        <v>7</v>
      </c>
      <c r="Z315" s="131">
        <v>8</v>
      </c>
      <c r="AA315" s="131">
        <v>9</v>
      </c>
      <c r="AB315" s="131">
        <v>10</v>
      </c>
      <c r="AC315" s="131">
        <v>11</v>
      </c>
      <c r="AD315" s="147">
        <v>12</v>
      </c>
      <c r="AE315" s="152">
        <v>1</v>
      </c>
      <c r="AF315" s="131">
        <v>2</v>
      </c>
      <c r="AG315" s="131">
        <v>3</v>
      </c>
      <c r="AH315" s="131">
        <v>4</v>
      </c>
      <c r="AI315" s="131">
        <v>5</v>
      </c>
      <c r="AJ315" s="131">
        <v>6</v>
      </c>
      <c r="AK315" s="131">
        <v>7</v>
      </c>
      <c r="AL315" s="131">
        <v>8</v>
      </c>
      <c r="AM315" s="131">
        <v>9</v>
      </c>
      <c r="AN315" s="131">
        <v>10</v>
      </c>
      <c r="AO315" s="131">
        <v>11</v>
      </c>
      <c r="AP315" s="147">
        <v>12</v>
      </c>
      <c r="AQ315" s="152">
        <v>1</v>
      </c>
      <c r="AR315" s="131">
        <v>2</v>
      </c>
      <c r="AS315" s="131">
        <v>3</v>
      </c>
      <c r="AT315" s="131">
        <v>4</v>
      </c>
      <c r="AU315" s="131">
        <v>5</v>
      </c>
      <c r="AV315" s="131">
        <v>6</v>
      </c>
      <c r="AW315" s="131">
        <v>7</v>
      </c>
      <c r="AX315" s="131">
        <v>8</v>
      </c>
      <c r="AY315" s="131">
        <v>9</v>
      </c>
      <c r="AZ315" s="131">
        <v>10</v>
      </c>
      <c r="BA315" s="131">
        <v>11</v>
      </c>
      <c r="BB315" s="147">
        <v>12</v>
      </c>
      <c r="BC315" s="152">
        <v>1</v>
      </c>
      <c r="BD315" s="131">
        <v>2</v>
      </c>
      <c r="BE315" s="131">
        <v>3</v>
      </c>
      <c r="BF315" s="131">
        <v>4</v>
      </c>
      <c r="BG315" s="131">
        <v>5</v>
      </c>
      <c r="BH315" s="131">
        <v>6</v>
      </c>
      <c r="BI315" s="131">
        <v>7</v>
      </c>
      <c r="BJ315" s="131">
        <v>8</v>
      </c>
      <c r="BK315" s="131">
        <v>9</v>
      </c>
      <c r="BL315" s="131">
        <v>10</v>
      </c>
      <c r="BM315" s="131">
        <v>11</v>
      </c>
      <c r="BN315" s="147">
        <v>12</v>
      </c>
      <c r="BO315" s="152">
        <v>1</v>
      </c>
      <c r="BP315" s="131">
        <v>2</v>
      </c>
      <c r="BQ315" s="131">
        <v>3</v>
      </c>
      <c r="BR315" s="131">
        <v>4</v>
      </c>
      <c r="BS315" s="131">
        <v>5</v>
      </c>
      <c r="BT315" s="131">
        <v>6</v>
      </c>
      <c r="BU315" s="131">
        <v>7</v>
      </c>
      <c r="BV315" s="131">
        <v>8</v>
      </c>
      <c r="BW315" s="131">
        <v>9</v>
      </c>
      <c r="BX315" s="131">
        <v>10</v>
      </c>
      <c r="BY315" s="131">
        <v>11</v>
      </c>
      <c r="BZ315" s="147">
        <v>12</v>
      </c>
      <c r="CA315" s="139">
        <v>1</v>
      </c>
      <c r="CB315" s="131">
        <v>2</v>
      </c>
      <c r="CC315" s="131">
        <v>3</v>
      </c>
      <c r="CD315" s="131">
        <v>4</v>
      </c>
      <c r="CE315" s="131">
        <v>5</v>
      </c>
      <c r="CF315" s="131">
        <v>6</v>
      </c>
      <c r="CG315" s="131">
        <v>7</v>
      </c>
      <c r="CH315" s="131">
        <v>8</v>
      </c>
      <c r="CI315" s="131">
        <v>9</v>
      </c>
      <c r="CJ315" s="131">
        <v>10</v>
      </c>
      <c r="CK315" s="131">
        <v>11</v>
      </c>
      <c r="CL315" s="131">
        <v>12</v>
      </c>
    </row>
    <row r="316" spans="1:90" ht="15" customHeight="1" x14ac:dyDescent="0.3">
      <c r="A316" s="206"/>
      <c r="C316" s="60"/>
      <c r="D316" s="60"/>
      <c r="E316" s="60" t="s">
        <v>401</v>
      </c>
      <c r="F316" s="105">
        <v>80000</v>
      </c>
      <c r="G316" s="84"/>
      <c r="H316" s="85"/>
      <c r="I316" s="85"/>
      <c r="J316" s="85"/>
      <c r="K316" s="85"/>
      <c r="L316" s="127"/>
      <c r="M316" s="127"/>
      <c r="N316" s="127"/>
      <c r="O316" s="127"/>
      <c r="P316" s="127"/>
      <c r="Q316" s="127"/>
      <c r="R316" s="155"/>
      <c r="S316" s="84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6"/>
      <c r="AE316" s="84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6"/>
      <c r="AQ316" s="84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6"/>
      <c r="BC316" s="84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6"/>
      <c r="BO316" s="84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6"/>
      <c r="CA316" s="141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6"/>
    </row>
    <row r="317" spans="1:90" ht="15" customHeight="1" x14ac:dyDescent="0.3">
      <c r="A317" s="206"/>
      <c r="C317" s="60" t="s">
        <v>259</v>
      </c>
      <c r="D317" s="60"/>
      <c r="E317" s="60" t="s">
        <v>402</v>
      </c>
      <c r="F317" s="105">
        <v>20000</v>
      </c>
      <c r="G317" s="84"/>
      <c r="H317" s="85"/>
      <c r="I317" s="85"/>
      <c r="J317" s="85"/>
      <c r="K317" s="85"/>
      <c r="L317" s="85"/>
      <c r="M317" s="85"/>
      <c r="N317" s="85"/>
      <c r="O317" s="85"/>
      <c r="P317" s="127"/>
      <c r="Q317" s="127"/>
      <c r="R317" s="155"/>
      <c r="S317" s="84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6"/>
      <c r="AE317" s="84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6"/>
      <c r="AQ317" s="84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6"/>
      <c r="BC317" s="84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6"/>
      <c r="BO317" s="84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6"/>
      <c r="CA317" s="141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6"/>
    </row>
    <row r="318" spans="1:90" ht="15" customHeight="1" x14ac:dyDescent="0.3">
      <c r="A318" s="206"/>
      <c r="C318" s="60" t="s">
        <v>403</v>
      </c>
      <c r="D318" s="60"/>
      <c r="E318" s="106" t="s">
        <v>404</v>
      </c>
      <c r="F318" s="105">
        <v>50000</v>
      </c>
      <c r="G318" s="84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6"/>
      <c r="S318" s="161"/>
      <c r="T318" s="127"/>
      <c r="U318" s="85"/>
      <c r="V318" s="85"/>
      <c r="W318" s="85"/>
      <c r="X318" s="85"/>
      <c r="Y318" s="85"/>
      <c r="Z318" s="85"/>
      <c r="AA318" s="85"/>
      <c r="AB318" s="85"/>
      <c r="AC318" s="85"/>
      <c r="AD318" s="86"/>
      <c r="AE318" s="84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6"/>
      <c r="AQ318" s="84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6"/>
      <c r="BC318" s="84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6"/>
      <c r="BO318" s="84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6"/>
      <c r="CA318" s="141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6"/>
    </row>
    <row r="319" spans="1:90" ht="15" customHeight="1" x14ac:dyDescent="0.3">
      <c r="A319" s="206"/>
      <c r="C319" s="107">
        <v>775878576</v>
      </c>
      <c r="D319" s="60"/>
      <c r="E319" s="60" t="s">
        <v>179</v>
      </c>
      <c r="F319" s="105">
        <v>50000</v>
      </c>
      <c r="G319" s="84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6"/>
      <c r="S319" s="84"/>
      <c r="T319" s="85"/>
      <c r="U319" s="127"/>
      <c r="V319" s="127"/>
      <c r="W319" s="127"/>
      <c r="X319" s="85"/>
      <c r="Y319" s="85"/>
      <c r="Z319" s="85"/>
      <c r="AA319" s="85"/>
      <c r="AB319" s="85"/>
      <c r="AC319" s="85"/>
      <c r="AD319" s="86"/>
      <c r="AE319" s="84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6"/>
      <c r="AQ319" s="84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6"/>
      <c r="BC319" s="84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6"/>
      <c r="BO319" s="84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6"/>
      <c r="CA319" s="141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6"/>
    </row>
    <row r="320" spans="1:90" ht="15" customHeight="1" x14ac:dyDescent="0.3">
      <c r="A320" s="206"/>
      <c r="C320" s="60" t="s">
        <v>405</v>
      </c>
      <c r="D320" s="60"/>
      <c r="E320" s="60" t="s">
        <v>170</v>
      </c>
      <c r="F320" s="105"/>
      <c r="G320" s="84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6"/>
      <c r="S320" s="84"/>
      <c r="T320" s="85"/>
      <c r="U320" s="85"/>
      <c r="V320" s="85"/>
      <c r="W320" s="85"/>
      <c r="X320" s="127"/>
      <c r="Y320" s="127"/>
      <c r="Z320" s="127"/>
      <c r="AA320" s="127"/>
      <c r="AB320" s="127"/>
      <c r="AC320" s="127"/>
      <c r="AD320" s="155"/>
      <c r="AE320" s="161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6"/>
      <c r="AQ320" s="84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6"/>
      <c r="BC320" s="84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6"/>
      <c r="BO320" s="84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6"/>
      <c r="CA320" s="141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6"/>
    </row>
    <row r="321" spans="1:90" ht="15" customHeight="1" x14ac:dyDescent="0.3">
      <c r="A321" s="206"/>
      <c r="C321" s="60"/>
      <c r="D321" s="60"/>
      <c r="E321" s="60" t="s">
        <v>180</v>
      </c>
      <c r="F321" s="105">
        <v>50000</v>
      </c>
      <c r="G321" s="84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6"/>
      <c r="S321" s="84"/>
      <c r="T321" s="85"/>
      <c r="U321" s="85"/>
      <c r="V321" s="85"/>
      <c r="W321" s="85"/>
      <c r="X321" s="85"/>
      <c r="Y321" s="85"/>
      <c r="Z321" s="85"/>
      <c r="AA321" s="85"/>
      <c r="AB321" s="85"/>
      <c r="AC321" s="127"/>
      <c r="AD321" s="155"/>
      <c r="AE321" s="161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6"/>
      <c r="AQ321" s="84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6"/>
      <c r="BC321" s="84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6"/>
      <c r="BO321" s="84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6"/>
      <c r="CA321" s="141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6"/>
    </row>
    <row r="322" spans="1:90" ht="15" customHeight="1" x14ac:dyDescent="0.3">
      <c r="A322" s="206"/>
      <c r="C322" s="60"/>
      <c r="D322" s="60" t="s">
        <v>113</v>
      </c>
      <c r="E322" s="60"/>
      <c r="F322" s="105"/>
      <c r="G322" s="84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6"/>
      <c r="S322" s="84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6"/>
      <c r="AE322" s="84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6"/>
      <c r="AQ322" s="84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6"/>
      <c r="BC322" s="84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6"/>
      <c r="BO322" s="84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6"/>
      <c r="CA322" s="141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6"/>
    </row>
    <row r="323" spans="1:90" ht="15" customHeight="1" x14ac:dyDescent="0.3">
      <c r="A323" s="206"/>
      <c r="C323" s="60"/>
      <c r="D323" s="60"/>
      <c r="E323" s="60" t="s">
        <v>181</v>
      </c>
      <c r="F323" s="105"/>
      <c r="G323" s="84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6"/>
      <c r="S323" s="84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6"/>
      <c r="AE323" s="170"/>
      <c r="AF323" s="128"/>
      <c r="AG323" s="128"/>
      <c r="AH323" s="85"/>
      <c r="AI323" s="85"/>
      <c r="AJ323" s="85"/>
      <c r="AK323" s="85"/>
      <c r="AL323" s="85"/>
      <c r="AM323" s="85"/>
      <c r="AN323" s="85"/>
      <c r="AO323" s="85"/>
      <c r="AP323" s="86"/>
      <c r="AQ323" s="84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6"/>
      <c r="BC323" s="84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6"/>
      <c r="BO323" s="84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6"/>
      <c r="CA323" s="141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6"/>
    </row>
    <row r="324" spans="1:90" ht="15" customHeight="1" x14ac:dyDescent="0.3">
      <c r="A324" s="206"/>
      <c r="C324" s="107"/>
      <c r="D324" s="60"/>
      <c r="E324" s="60" t="s">
        <v>406</v>
      </c>
      <c r="F324" s="105"/>
      <c r="G324" s="84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6"/>
      <c r="S324" s="84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6"/>
      <c r="AE324" s="84"/>
      <c r="AF324" s="85"/>
      <c r="AG324" s="128"/>
      <c r="AH324" s="128"/>
      <c r="AI324" s="85"/>
      <c r="AJ324" s="85"/>
      <c r="AK324" s="85"/>
      <c r="AL324" s="85"/>
      <c r="AM324" s="85"/>
      <c r="AN324" s="85"/>
      <c r="AO324" s="85"/>
      <c r="AP324" s="86"/>
      <c r="AQ324" s="84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6"/>
      <c r="BC324" s="84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6"/>
      <c r="BO324" s="84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6"/>
      <c r="CA324" s="141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6"/>
    </row>
    <row r="325" spans="1:90" ht="15" customHeight="1" x14ac:dyDescent="0.3">
      <c r="A325" s="206"/>
      <c r="C325" s="60"/>
      <c r="D325" s="60"/>
      <c r="E325" s="60" t="s">
        <v>407</v>
      </c>
      <c r="F325" s="105">
        <v>1000000</v>
      </c>
      <c r="G325" s="84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6"/>
      <c r="S325" s="84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6"/>
      <c r="AE325" s="84"/>
      <c r="AF325" s="85"/>
      <c r="AG325" s="85"/>
      <c r="AH325" s="85"/>
      <c r="AI325" s="128"/>
      <c r="AJ325" s="128"/>
      <c r="AK325" s="85"/>
      <c r="AL325" s="85"/>
      <c r="AM325" s="85"/>
      <c r="AN325" s="85"/>
      <c r="AO325" s="85"/>
      <c r="AP325" s="86"/>
      <c r="AQ325" s="84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6"/>
      <c r="BC325" s="84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6"/>
      <c r="BO325" s="84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6"/>
      <c r="CA325" s="141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6"/>
    </row>
    <row r="326" spans="1:90" ht="15" customHeight="1" x14ac:dyDescent="0.3">
      <c r="A326" s="206"/>
      <c r="C326" s="60"/>
      <c r="D326" s="60"/>
      <c r="E326" s="55" t="s">
        <v>408</v>
      </c>
      <c r="F326" s="105">
        <v>2500000</v>
      </c>
      <c r="G326" s="84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6"/>
      <c r="S326" s="84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6"/>
      <c r="AE326" s="84"/>
      <c r="AF326" s="85"/>
      <c r="AG326" s="85"/>
      <c r="AH326" s="85"/>
      <c r="AI326" s="128"/>
      <c r="AJ326" s="128"/>
      <c r="AK326" s="128"/>
      <c r="AL326" s="128"/>
      <c r="AM326" s="128"/>
      <c r="AN326" s="128"/>
      <c r="AO326" s="129"/>
      <c r="AP326" s="86"/>
      <c r="AQ326" s="84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6"/>
      <c r="BC326" s="84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6"/>
      <c r="BO326" s="84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6"/>
      <c r="CA326" s="141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6"/>
    </row>
    <row r="327" spans="1:90" ht="15" customHeight="1" x14ac:dyDescent="0.3">
      <c r="A327" s="206"/>
      <c r="C327" s="60"/>
      <c r="D327" s="60"/>
      <c r="E327" s="60" t="s">
        <v>409</v>
      </c>
      <c r="F327" s="105">
        <v>500000</v>
      </c>
      <c r="G327" s="84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6"/>
      <c r="S327" s="84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6"/>
      <c r="AE327" s="84"/>
      <c r="AF327" s="85"/>
      <c r="AG327" s="85"/>
      <c r="AH327" s="85"/>
      <c r="AI327" s="128"/>
      <c r="AJ327" s="128"/>
      <c r="AK327" s="128"/>
      <c r="AL327" s="128"/>
      <c r="AM327" s="128"/>
      <c r="AN327" s="128"/>
      <c r="AO327" s="128"/>
      <c r="AP327" s="86"/>
      <c r="AQ327" s="84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6"/>
      <c r="BC327" s="84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6"/>
      <c r="BO327" s="84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6"/>
      <c r="CA327" s="141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6"/>
    </row>
    <row r="328" spans="1:90" ht="15" customHeight="1" x14ac:dyDescent="0.3">
      <c r="A328" s="206"/>
      <c r="C328" s="60"/>
      <c r="D328" s="60"/>
      <c r="E328" s="106" t="s">
        <v>410</v>
      </c>
      <c r="F328" s="105">
        <v>1000000</v>
      </c>
      <c r="G328" s="84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6"/>
      <c r="S328" s="84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6"/>
      <c r="AE328" s="84"/>
      <c r="AF328" s="85"/>
      <c r="AG328" s="85"/>
      <c r="AH328" s="85"/>
      <c r="AI328" s="85"/>
      <c r="AJ328" s="85"/>
      <c r="AK328" s="85"/>
      <c r="AL328" s="85"/>
      <c r="AM328" s="85"/>
      <c r="AN328" s="85"/>
      <c r="AO328" s="128"/>
      <c r="AP328" s="150"/>
      <c r="AQ328" s="170"/>
      <c r="AR328" s="128"/>
      <c r="AS328" s="128"/>
      <c r="AT328" s="128"/>
      <c r="AU328" s="128"/>
      <c r="AV328" s="128"/>
      <c r="AW328" s="128"/>
      <c r="AX328" s="128"/>
      <c r="AY328" s="128"/>
      <c r="AZ328" s="128"/>
      <c r="BA328" s="128"/>
      <c r="BB328" s="150"/>
      <c r="BC328" s="170"/>
      <c r="BD328" s="128"/>
      <c r="BE328" s="128"/>
      <c r="BF328" s="128"/>
      <c r="BG328" s="85"/>
      <c r="BH328" s="85"/>
      <c r="BI328" s="85"/>
      <c r="BJ328" s="85"/>
      <c r="BK328" s="85"/>
      <c r="BL328" s="85"/>
      <c r="BM328" s="85"/>
      <c r="BN328" s="86"/>
      <c r="BO328" s="84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6"/>
      <c r="CA328" s="141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6"/>
    </row>
    <row r="329" spans="1:90" ht="15" customHeight="1" x14ac:dyDescent="0.3">
      <c r="A329" s="206"/>
      <c r="C329" s="60"/>
      <c r="D329" s="60"/>
      <c r="E329" s="60" t="s">
        <v>186</v>
      </c>
      <c r="F329" s="105"/>
      <c r="G329" s="84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6"/>
      <c r="S329" s="84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6"/>
      <c r="AE329" s="84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6"/>
      <c r="AQ329" s="84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6"/>
      <c r="BC329" s="84"/>
      <c r="BD329" s="85"/>
      <c r="BE329" s="85"/>
      <c r="BF329" s="85"/>
      <c r="BG329" s="128"/>
      <c r="BH329" s="128"/>
      <c r="BI329" s="128"/>
      <c r="BJ329" s="128"/>
      <c r="BK329" s="128"/>
      <c r="BL329" s="128"/>
      <c r="BM329" s="128"/>
      <c r="BN329" s="150"/>
      <c r="BO329" s="170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6"/>
      <c r="CA329" s="141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6"/>
    </row>
    <row r="330" spans="1:90" ht="15" customHeight="1" x14ac:dyDescent="0.3">
      <c r="A330" s="206"/>
      <c r="C330" s="60"/>
      <c r="D330" s="60"/>
      <c r="E330" s="60" t="s">
        <v>187</v>
      </c>
      <c r="F330" s="105"/>
      <c r="G330" s="84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6"/>
      <c r="S330" s="84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6"/>
      <c r="AE330" s="84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6"/>
      <c r="AQ330" s="84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6"/>
      <c r="BC330" s="84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6"/>
      <c r="BO330" s="84"/>
      <c r="BP330" s="128"/>
      <c r="BQ330" s="128"/>
      <c r="BR330" s="128"/>
      <c r="BS330" s="85"/>
      <c r="BT330" s="85"/>
      <c r="BU330" s="85"/>
      <c r="BV330" s="85"/>
      <c r="BW330" s="85"/>
      <c r="BX330" s="85"/>
      <c r="BY330" s="85"/>
      <c r="BZ330" s="86"/>
      <c r="CA330" s="141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6"/>
    </row>
    <row r="331" spans="1:90" ht="15" customHeight="1" thickBot="1" x14ac:dyDescent="0.35">
      <c r="A331" s="207"/>
      <c r="B331" s="212"/>
      <c r="C331" s="58"/>
      <c r="D331" s="58"/>
      <c r="E331" s="149" t="s">
        <v>160</v>
      </c>
      <c r="F331" s="108">
        <f>SUM(F316:F330)</f>
        <v>5250000</v>
      </c>
      <c r="G331" s="96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8"/>
      <c r="S331" s="96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8"/>
      <c r="AE331" s="96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8"/>
      <c r="AQ331" s="96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8"/>
      <c r="BC331" s="96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8"/>
      <c r="BO331" s="96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8"/>
      <c r="CA331" s="142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8"/>
    </row>
    <row r="332" spans="1:90" ht="15" customHeight="1" x14ac:dyDescent="0.3">
      <c r="A332" s="178" t="s">
        <v>461</v>
      </c>
      <c r="B332" s="209">
        <v>132</v>
      </c>
      <c r="C332" s="196" t="s">
        <v>411</v>
      </c>
      <c r="D332" s="104" t="s">
        <v>112</v>
      </c>
      <c r="E332" s="56"/>
      <c r="F332" s="103"/>
      <c r="G332" s="152">
        <v>1</v>
      </c>
      <c r="H332" s="131">
        <v>2</v>
      </c>
      <c r="I332" s="131">
        <v>3</v>
      </c>
      <c r="J332" s="131">
        <v>4</v>
      </c>
      <c r="K332" s="131">
        <v>5</v>
      </c>
      <c r="L332" s="131">
        <v>6</v>
      </c>
      <c r="M332" s="131">
        <v>7</v>
      </c>
      <c r="N332" s="131">
        <v>8</v>
      </c>
      <c r="O332" s="131">
        <v>9</v>
      </c>
      <c r="P332" s="131">
        <v>10</v>
      </c>
      <c r="Q332" s="131">
        <v>11</v>
      </c>
      <c r="R332" s="147">
        <v>12</v>
      </c>
      <c r="S332" s="152">
        <v>1</v>
      </c>
      <c r="T332" s="131">
        <v>2</v>
      </c>
      <c r="U332" s="131">
        <v>3</v>
      </c>
      <c r="V332" s="131">
        <v>4</v>
      </c>
      <c r="W332" s="131">
        <v>5</v>
      </c>
      <c r="X332" s="131">
        <v>6</v>
      </c>
      <c r="Y332" s="131">
        <v>7</v>
      </c>
      <c r="Z332" s="131">
        <v>8</v>
      </c>
      <c r="AA332" s="131">
        <v>9</v>
      </c>
      <c r="AB332" s="131">
        <v>10</v>
      </c>
      <c r="AC332" s="131">
        <v>11</v>
      </c>
      <c r="AD332" s="147">
        <v>12</v>
      </c>
      <c r="AE332" s="152">
        <v>1</v>
      </c>
      <c r="AF332" s="131">
        <v>2</v>
      </c>
      <c r="AG332" s="131">
        <v>3</v>
      </c>
      <c r="AH332" s="131">
        <v>4</v>
      </c>
      <c r="AI332" s="131">
        <v>5</v>
      </c>
      <c r="AJ332" s="131">
        <v>6</v>
      </c>
      <c r="AK332" s="131">
        <v>7</v>
      </c>
      <c r="AL332" s="131">
        <v>8</v>
      </c>
      <c r="AM332" s="131">
        <v>9</v>
      </c>
      <c r="AN332" s="131">
        <v>10</v>
      </c>
      <c r="AO332" s="131">
        <v>11</v>
      </c>
      <c r="AP332" s="147">
        <v>12</v>
      </c>
      <c r="AQ332" s="152">
        <v>1</v>
      </c>
      <c r="AR332" s="131">
        <v>2</v>
      </c>
      <c r="AS332" s="131">
        <v>3</v>
      </c>
      <c r="AT332" s="131">
        <v>4</v>
      </c>
      <c r="AU332" s="131">
        <v>5</v>
      </c>
      <c r="AV332" s="131">
        <v>6</v>
      </c>
      <c r="AW332" s="131">
        <v>7</v>
      </c>
      <c r="AX332" s="131">
        <v>8</v>
      </c>
      <c r="AY332" s="131">
        <v>9</v>
      </c>
      <c r="AZ332" s="131">
        <v>10</v>
      </c>
      <c r="BA332" s="131">
        <v>11</v>
      </c>
      <c r="BB332" s="147">
        <v>12</v>
      </c>
      <c r="BC332" s="152">
        <v>1</v>
      </c>
      <c r="BD332" s="131">
        <v>2</v>
      </c>
      <c r="BE332" s="131">
        <v>3</v>
      </c>
      <c r="BF332" s="131">
        <v>4</v>
      </c>
      <c r="BG332" s="131">
        <v>5</v>
      </c>
      <c r="BH332" s="131">
        <v>6</v>
      </c>
      <c r="BI332" s="131">
        <v>7</v>
      </c>
      <c r="BJ332" s="131">
        <v>8</v>
      </c>
      <c r="BK332" s="131">
        <v>9</v>
      </c>
      <c r="BL332" s="131">
        <v>10</v>
      </c>
      <c r="BM332" s="131">
        <v>11</v>
      </c>
      <c r="BN332" s="147">
        <v>12</v>
      </c>
      <c r="BO332" s="152">
        <v>1</v>
      </c>
      <c r="BP332" s="131">
        <v>2</v>
      </c>
      <c r="BQ332" s="131">
        <v>3</v>
      </c>
      <c r="BR332" s="131">
        <v>4</v>
      </c>
      <c r="BS332" s="131">
        <v>5</v>
      </c>
      <c r="BT332" s="131">
        <v>6</v>
      </c>
      <c r="BU332" s="131">
        <v>7</v>
      </c>
      <c r="BV332" s="131">
        <v>8</v>
      </c>
      <c r="BW332" s="131">
        <v>9</v>
      </c>
      <c r="BX332" s="131">
        <v>10</v>
      </c>
      <c r="BY332" s="131">
        <v>11</v>
      </c>
      <c r="BZ332" s="147">
        <v>12</v>
      </c>
      <c r="CA332" s="139">
        <v>1</v>
      </c>
      <c r="CB332" s="131">
        <v>2</v>
      </c>
      <c r="CC332" s="131">
        <v>3</v>
      </c>
      <c r="CD332" s="131">
        <v>4</v>
      </c>
      <c r="CE332" s="131">
        <v>5</v>
      </c>
      <c r="CF332" s="131">
        <v>6</v>
      </c>
      <c r="CG332" s="131">
        <v>7</v>
      </c>
      <c r="CH332" s="131">
        <v>8</v>
      </c>
      <c r="CI332" s="131">
        <v>9</v>
      </c>
      <c r="CJ332" s="131">
        <v>10</v>
      </c>
      <c r="CK332" s="131">
        <v>11</v>
      </c>
      <c r="CL332" s="131">
        <v>12</v>
      </c>
    </row>
    <row r="333" spans="1:90" ht="15" customHeight="1" x14ac:dyDescent="0.3">
      <c r="A333" s="206"/>
      <c r="C333" s="60"/>
      <c r="D333" s="60"/>
      <c r="E333" s="134" t="s">
        <v>412</v>
      </c>
      <c r="F333" s="105">
        <v>1500000</v>
      </c>
      <c r="G333" s="84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6"/>
      <c r="S333" s="161"/>
      <c r="T333" s="127"/>
      <c r="U333" s="127"/>
      <c r="V333" s="127"/>
      <c r="W333" s="127"/>
      <c r="X333" s="127"/>
      <c r="Y333" s="127"/>
      <c r="Z333" s="85"/>
      <c r="AA333" s="85"/>
      <c r="AB333" s="85"/>
      <c r="AC333" s="85"/>
      <c r="AD333" s="86"/>
      <c r="AE333" s="84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6"/>
      <c r="AQ333" s="84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6"/>
      <c r="BC333" s="84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6"/>
      <c r="BO333" s="84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6"/>
      <c r="CA333" s="141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6"/>
    </row>
    <row r="334" spans="1:90" ht="15" customHeight="1" x14ac:dyDescent="0.3">
      <c r="A334" s="206"/>
      <c r="C334" s="60" t="s">
        <v>259</v>
      </c>
      <c r="D334" s="60"/>
      <c r="E334" s="134" t="s">
        <v>413</v>
      </c>
      <c r="F334" s="105">
        <v>2000000</v>
      </c>
      <c r="G334" s="84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6"/>
      <c r="S334" s="84"/>
      <c r="T334" s="85"/>
      <c r="U334" s="85"/>
      <c r="V334" s="85"/>
      <c r="W334" s="85"/>
      <c r="X334" s="85"/>
      <c r="Y334" s="127"/>
      <c r="Z334" s="127"/>
      <c r="AA334" s="127"/>
      <c r="AB334" s="127"/>
      <c r="AC334" s="127"/>
      <c r="AD334" s="155"/>
      <c r="AE334" s="161"/>
      <c r="AF334" s="127"/>
      <c r="AG334" s="85"/>
      <c r="AH334" s="85"/>
      <c r="AI334" s="85"/>
      <c r="AJ334" s="85"/>
      <c r="AK334" s="85"/>
      <c r="AL334" s="85"/>
      <c r="AM334" s="85"/>
      <c r="AN334" s="85"/>
      <c r="AO334" s="85"/>
      <c r="AP334" s="86"/>
      <c r="AQ334" s="84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6"/>
      <c r="BC334" s="84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6"/>
      <c r="BO334" s="84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6"/>
      <c r="CA334" s="141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6"/>
    </row>
    <row r="335" spans="1:90" ht="15" customHeight="1" x14ac:dyDescent="0.3">
      <c r="A335" s="206"/>
      <c r="C335" s="60" t="s">
        <v>403</v>
      </c>
      <c r="D335" s="60"/>
      <c r="E335" s="134" t="s">
        <v>414</v>
      </c>
      <c r="F335" s="105">
        <v>2400000</v>
      </c>
      <c r="G335" s="84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155"/>
      <c r="S335" s="161"/>
      <c r="T335" s="127"/>
      <c r="U335" s="127"/>
      <c r="V335" s="127"/>
      <c r="W335" s="127"/>
      <c r="X335" s="127"/>
      <c r="Y335" s="127"/>
      <c r="Z335" s="127"/>
      <c r="AA335" s="127"/>
      <c r="AB335" s="127"/>
      <c r="AC335" s="85"/>
      <c r="AD335" s="86"/>
      <c r="AE335" s="84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6"/>
      <c r="AQ335" s="84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6"/>
      <c r="BC335" s="84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6"/>
      <c r="BO335" s="84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6"/>
      <c r="CA335" s="141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6"/>
    </row>
    <row r="336" spans="1:90" ht="15" customHeight="1" x14ac:dyDescent="0.3">
      <c r="A336" s="206"/>
      <c r="C336" s="107">
        <v>775878576</v>
      </c>
      <c r="D336" s="60"/>
      <c r="E336" s="134" t="s">
        <v>415</v>
      </c>
      <c r="F336" s="105">
        <v>200000</v>
      </c>
      <c r="G336" s="84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6"/>
      <c r="S336" s="84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6"/>
      <c r="AE336" s="84"/>
      <c r="AF336" s="85"/>
      <c r="AG336" s="127"/>
      <c r="AH336" s="127"/>
      <c r="AI336" s="127"/>
      <c r="AJ336" s="127"/>
      <c r="AK336" s="85"/>
      <c r="AL336" s="85"/>
      <c r="AM336" s="85"/>
      <c r="AN336" s="85"/>
      <c r="AO336" s="85"/>
      <c r="AP336" s="86"/>
      <c r="AQ336" s="84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6"/>
      <c r="BC336" s="84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6"/>
      <c r="BO336" s="84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6"/>
      <c r="CA336" s="141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6"/>
    </row>
    <row r="337" spans="1:90" ht="15" customHeight="1" x14ac:dyDescent="0.3">
      <c r="A337" s="206"/>
      <c r="C337" s="60" t="s">
        <v>405</v>
      </c>
      <c r="D337" s="60"/>
      <c r="E337" s="60" t="s">
        <v>170</v>
      </c>
      <c r="F337" s="105"/>
      <c r="G337" s="84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6"/>
      <c r="S337" s="84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6"/>
      <c r="AE337" s="84"/>
      <c r="AF337" s="85"/>
      <c r="AG337" s="85"/>
      <c r="AH337" s="85"/>
      <c r="AI337" s="85"/>
      <c r="AJ337" s="85"/>
      <c r="AK337" s="127"/>
      <c r="AL337" s="127"/>
      <c r="AM337" s="127"/>
      <c r="AN337" s="127"/>
      <c r="AO337" s="127"/>
      <c r="AP337" s="155"/>
      <c r="AQ337" s="161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6"/>
      <c r="BC337" s="84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6"/>
      <c r="BO337" s="84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6"/>
      <c r="CA337" s="141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6"/>
    </row>
    <row r="338" spans="1:90" ht="15" customHeight="1" x14ac:dyDescent="0.3">
      <c r="A338" s="206"/>
      <c r="C338" s="60"/>
      <c r="D338" s="60"/>
      <c r="E338" s="60" t="s">
        <v>180</v>
      </c>
      <c r="F338" s="105">
        <v>500000</v>
      </c>
      <c r="G338" s="84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6"/>
      <c r="S338" s="84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6"/>
      <c r="AE338" s="84"/>
      <c r="AF338" s="85"/>
      <c r="AG338" s="85"/>
      <c r="AH338" s="85"/>
      <c r="AI338" s="85"/>
      <c r="AJ338" s="85"/>
      <c r="AK338" s="85"/>
      <c r="AL338" s="85"/>
      <c r="AM338" s="85"/>
      <c r="AN338" s="127"/>
      <c r="AO338" s="127"/>
      <c r="AP338" s="155"/>
      <c r="AQ338" s="161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6"/>
      <c r="BC338" s="84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6"/>
      <c r="BO338" s="84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6"/>
      <c r="CA338" s="141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6"/>
    </row>
    <row r="339" spans="1:90" ht="15" customHeight="1" x14ac:dyDescent="0.3">
      <c r="A339" s="206"/>
      <c r="C339" s="60"/>
      <c r="D339" s="60" t="s">
        <v>113</v>
      </c>
      <c r="E339" s="60"/>
      <c r="F339" s="105"/>
      <c r="G339" s="84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6"/>
      <c r="S339" s="84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6"/>
      <c r="AE339" s="84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6"/>
      <c r="AQ339" s="84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6"/>
      <c r="BC339" s="84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6"/>
      <c r="BO339" s="84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6"/>
      <c r="CA339" s="141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6"/>
    </row>
    <row r="340" spans="1:90" ht="15" customHeight="1" x14ac:dyDescent="0.3">
      <c r="A340" s="206"/>
      <c r="C340" s="60"/>
      <c r="D340" s="60"/>
      <c r="E340" s="60" t="s">
        <v>181</v>
      </c>
      <c r="F340" s="105"/>
      <c r="G340" s="84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6"/>
      <c r="S340" s="84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6"/>
      <c r="AE340" s="84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6"/>
      <c r="AQ340" s="175"/>
      <c r="AR340" s="129"/>
      <c r="AS340" s="129"/>
      <c r="AT340" s="129"/>
      <c r="AU340" s="85"/>
      <c r="AV340" s="85"/>
      <c r="AW340" s="85"/>
      <c r="AX340" s="85"/>
      <c r="AY340" s="85"/>
      <c r="AZ340" s="85"/>
      <c r="BA340" s="85"/>
      <c r="BB340" s="86"/>
      <c r="BC340" s="84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6"/>
      <c r="BO340" s="84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6"/>
      <c r="CA340" s="141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6"/>
    </row>
    <row r="341" spans="1:90" ht="15" customHeight="1" x14ac:dyDescent="0.3">
      <c r="A341" s="206"/>
      <c r="C341" s="60"/>
      <c r="D341" s="60"/>
      <c r="E341" s="60" t="s">
        <v>416</v>
      </c>
      <c r="F341" s="105"/>
      <c r="G341" s="84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6"/>
      <c r="S341" s="84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6"/>
      <c r="AE341" s="84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6"/>
      <c r="AQ341" s="84"/>
      <c r="AR341" s="85"/>
      <c r="AS341" s="85"/>
      <c r="AT341" s="128"/>
      <c r="AU341" s="128"/>
      <c r="AV341" s="128"/>
      <c r="AW341" s="128"/>
      <c r="AX341" s="128"/>
      <c r="AY341" s="85"/>
      <c r="AZ341" s="85"/>
      <c r="BA341" s="85"/>
      <c r="BB341" s="86"/>
      <c r="BC341" s="84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6"/>
      <c r="BO341" s="84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6"/>
      <c r="CA341" s="141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6"/>
    </row>
    <row r="342" spans="1:90" ht="15" customHeight="1" x14ac:dyDescent="0.3">
      <c r="A342" s="206"/>
      <c r="C342" s="60"/>
      <c r="D342" s="60"/>
      <c r="E342" s="106" t="s">
        <v>417</v>
      </c>
      <c r="F342" s="105">
        <v>22000000</v>
      </c>
      <c r="G342" s="84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6"/>
      <c r="S342" s="84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6"/>
      <c r="AE342" s="84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6"/>
      <c r="AQ342" s="84"/>
      <c r="AR342" s="85"/>
      <c r="AS342" s="85"/>
      <c r="AT342" s="85"/>
      <c r="AU342" s="85"/>
      <c r="AV342" s="85"/>
      <c r="AW342" s="85"/>
      <c r="AX342" s="85"/>
      <c r="AY342" s="128"/>
      <c r="AZ342" s="128"/>
      <c r="BA342" s="128"/>
      <c r="BB342" s="150"/>
      <c r="BC342" s="170"/>
      <c r="BD342" s="128"/>
      <c r="BE342" s="128"/>
      <c r="BF342" s="128"/>
      <c r="BG342" s="85"/>
      <c r="BH342" s="85"/>
      <c r="BI342" s="85"/>
      <c r="BJ342" s="85"/>
      <c r="BK342" s="85"/>
      <c r="BL342" s="85"/>
      <c r="BM342" s="85"/>
      <c r="BN342" s="86"/>
      <c r="BO342" s="84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6"/>
      <c r="CA342" s="141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6"/>
    </row>
    <row r="343" spans="1:90" ht="15" customHeight="1" x14ac:dyDescent="0.3">
      <c r="A343" s="206"/>
      <c r="C343" s="60"/>
      <c r="D343" s="60"/>
      <c r="E343" s="60" t="s">
        <v>418</v>
      </c>
      <c r="F343" s="105">
        <v>5000000</v>
      </c>
      <c r="G343" s="84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6"/>
      <c r="S343" s="84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6"/>
      <c r="AE343" s="84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6"/>
      <c r="AQ343" s="84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6"/>
      <c r="BC343" s="84"/>
      <c r="BD343" s="85"/>
      <c r="BE343" s="128"/>
      <c r="BF343" s="128"/>
      <c r="BG343" s="128"/>
      <c r="BH343" s="128"/>
      <c r="BI343" s="128"/>
      <c r="BJ343" s="128"/>
      <c r="BK343" s="128"/>
      <c r="BL343" s="128"/>
      <c r="BM343" s="85"/>
      <c r="BN343" s="86"/>
      <c r="BO343" s="84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6"/>
      <c r="CA343" s="141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6"/>
    </row>
    <row r="344" spans="1:90" ht="15" customHeight="1" x14ac:dyDescent="0.3">
      <c r="A344" s="206"/>
      <c r="C344" s="60"/>
      <c r="D344" s="60"/>
      <c r="E344" s="106" t="s">
        <v>419</v>
      </c>
      <c r="F344" s="105">
        <v>15000000</v>
      </c>
      <c r="G344" s="84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6"/>
      <c r="S344" s="84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6"/>
      <c r="AE344" s="84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6"/>
      <c r="AQ344" s="84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6"/>
      <c r="BC344" s="84"/>
      <c r="BD344" s="85"/>
      <c r="BE344" s="85"/>
      <c r="BF344" s="85"/>
      <c r="BG344" s="85"/>
      <c r="BH344" s="85"/>
      <c r="BI344" s="85"/>
      <c r="BJ344" s="85"/>
      <c r="BK344" s="85"/>
      <c r="BL344" s="85"/>
      <c r="BM344" s="128"/>
      <c r="BN344" s="150"/>
      <c r="BO344" s="170"/>
      <c r="BP344" s="128"/>
      <c r="BQ344" s="128"/>
      <c r="BR344" s="128"/>
      <c r="BS344" s="128"/>
      <c r="BT344" s="85"/>
      <c r="BU344" s="85"/>
      <c r="BV344" s="85"/>
      <c r="BW344" s="85"/>
      <c r="BX344" s="85"/>
      <c r="BY344" s="85"/>
      <c r="BZ344" s="86"/>
      <c r="CA344" s="141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6"/>
    </row>
    <row r="345" spans="1:90" ht="15" customHeight="1" x14ac:dyDescent="0.3">
      <c r="A345" s="206"/>
      <c r="C345" s="60"/>
      <c r="D345" s="60"/>
      <c r="E345" s="106" t="s">
        <v>420</v>
      </c>
      <c r="F345" s="105">
        <v>5000000</v>
      </c>
      <c r="G345" s="84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6"/>
      <c r="S345" s="84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6"/>
      <c r="AE345" s="84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6"/>
      <c r="AQ345" s="84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6"/>
      <c r="BC345" s="84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6"/>
      <c r="BO345" s="84"/>
      <c r="BP345" s="85"/>
      <c r="BQ345" s="85"/>
      <c r="BR345" s="85"/>
      <c r="BS345" s="85"/>
      <c r="BT345" s="85"/>
      <c r="BU345" s="85"/>
      <c r="BV345" s="85"/>
      <c r="BW345" s="85"/>
      <c r="BX345" s="128"/>
      <c r="BY345" s="128"/>
      <c r="BZ345" s="150"/>
      <c r="CA345" s="157"/>
      <c r="CB345" s="128"/>
      <c r="CC345" s="128"/>
      <c r="CD345" s="85"/>
      <c r="CE345" s="85"/>
      <c r="CF345" s="85"/>
      <c r="CG345" s="85"/>
      <c r="CH345" s="85"/>
      <c r="CI345" s="85"/>
      <c r="CJ345" s="85"/>
      <c r="CK345" s="85"/>
      <c r="CL345" s="86"/>
    </row>
    <row r="346" spans="1:90" ht="15" customHeight="1" x14ac:dyDescent="0.3">
      <c r="A346" s="206"/>
      <c r="C346" s="60"/>
      <c r="D346" s="60"/>
      <c r="E346" s="106" t="s">
        <v>421</v>
      </c>
      <c r="F346" s="105">
        <v>3000000</v>
      </c>
      <c r="G346" s="84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6"/>
      <c r="S346" s="84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6"/>
      <c r="AE346" s="84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6"/>
      <c r="AQ346" s="84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6"/>
      <c r="BC346" s="84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6"/>
      <c r="BO346" s="84"/>
      <c r="BP346" s="85"/>
      <c r="BQ346" s="85"/>
      <c r="BR346" s="85"/>
      <c r="BS346" s="85"/>
      <c r="BT346" s="85"/>
      <c r="BU346" s="85"/>
      <c r="BV346" s="85"/>
      <c r="BW346" s="85"/>
      <c r="BX346" s="128"/>
      <c r="BY346" s="128"/>
      <c r="BZ346" s="150"/>
      <c r="CA346" s="157"/>
      <c r="CB346" s="128"/>
      <c r="CC346" s="128"/>
      <c r="CD346" s="85"/>
      <c r="CE346" s="85"/>
      <c r="CF346" s="85"/>
      <c r="CG346" s="85"/>
      <c r="CH346" s="85"/>
      <c r="CI346" s="85"/>
      <c r="CJ346" s="85"/>
      <c r="CK346" s="85"/>
      <c r="CL346" s="86"/>
    </row>
    <row r="347" spans="1:90" ht="15" customHeight="1" x14ac:dyDescent="0.3">
      <c r="A347" s="206"/>
      <c r="C347" s="60"/>
      <c r="D347" s="60"/>
      <c r="E347" s="134" t="s">
        <v>187</v>
      </c>
      <c r="F347" s="105"/>
      <c r="G347" s="84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6"/>
      <c r="S347" s="84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6"/>
      <c r="AE347" s="84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6"/>
      <c r="AQ347" s="84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6"/>
      <c r="BC347" s="84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6"/>
      <c r="BO347" s="84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6"/>
      <c r="CA347" s="141"/>
      <c r="CB347" s="85"/>
      <c r="CC347" s="85"/>
      <c r="CD347" s="128"/>
      <c r="CE347" s="128"/>
      <c r="CF347" s="128"/>
      <c r="CG347" s="128"/>
      <c r="CH347" s="128"/>
      <c r="CI347" s="128"/>
      <c r="CJ347" s="128"/>
      <c r="CK347" s="128"/>
      <c r="CL347" s="150"/>
    </row>
    <row r="348" spans="1:90" ht="15" customHeight="1" thickBot="1" x14ac:dyDescent="0.35">
      <c r="A348" s="207"/>
      <c r="B348" s="212"/>
      <c r="C348" s="58"/>
      <c r="D348" s="58"/>
      <c r="E348" s="149" t="s">
        <v>160</v>
      </c>
      <c r="F348" s="108">
        <f>SUM(F333:F347)</f>
        <v>56600000</v>
      </c>
      <c r="G348" s="96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8"/>
      <c r="S348" s="96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8"/>
      <c r="AE348" s="96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8"/>
      <c r="AQ348" s="96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8"/>
      <c r="BC348" s="96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8"/>
      <c r="BO348" s="96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8"/>
      <c r="CA348" s="142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8"/>
    </row>
    <row r="349" spans="1:90" ht="15" customHeight="1" x14ac:dyDescent="0.3">
      <c r="A349" s="178" t="s">
        <v>461</v>
      </c>
      <c r="B349" s="209">
        <v>270</v>
      </c>
      <c r="C349" s="52" t="s">
        <v>422</v>
      </c>
      <c r="D349" s="104" t="s">
        <v>112</v>
      </c>
      <c r="E349" s="56"/>
      <c r="F349" s="103"/>
      <c r="G349" s="152">
        <v>1</v>
      </c>
      <c r="H349" s="131">
        <v>2</v>
      </c>
      <c r="I349" s="131">
        <v>3</v>
      </c>
      <c r="J349" s="131">
        <v>4</v>
      </c>
      <c r="K349" s="131">
        <v>5</v>
      </c>
      <c r="L349" s="131">
        <v>6</v>
      </c>
      <c r="M349" s="131">
        <v>7</v>
      </c>
      <c r="N349" s="131">
        <v>8</v>
      </c>
      <c r="O349" s="131">
        <v>9</v>
      </c>
      <c r="P349" s="131">
        <v>10</v>
      </c>
      <c r="Q349" s="131">
        <v>11</v>
      </c>
      <c r="R349" s="147">
        <v>12</v>
      </c>
      <c r="S349" s="152">
        <v>1</v>
      </c>
      <c r="T349" s="131">
        <v>2</v>
      </c>
      <c r="U349" s="131">
        <v>3</v>
      </c>
      <c r="V349" s="131">
        <v>4</v>
      </c>
      <c r="W349" s="131">
        <v>5</v>
      </c>
      <c r="X349" s="131">
        <v>6</v>
      </c>
      <c r="Y349" s="131">
        <v>7</v>
      </c>
      <c r="Z349" s="131">
        <v>8</v>
      </c>
      <c r="AA349" s="131">
        <v>9</v>
      </c>
      <c r="AB349" s="131">
        <v>10</v>
      </c>
      <c r="AC349" s="131">
        <v>11</v>
      </c>
      <c r="AD349" s="147">
        <v>12</v>
      </c>
      <c r="AE349" s="152">
        <v>1</v>
      </c>
      <c r="AF349" s="131">
        <v>2</v>
      </c>
      <c r="AG349" s="131">
        <v>3</v>
      </c>
      <c r="AH349" s="131">
        <v>4</v>
      </c>
      <c r="AI349" s="131">
        <v>5</v>
      </c>
      <c r="AJ349" s="131">
        <v>6</v>
      </c>
      <c r="AK349" s="131">
        <v>7</v>
      </c>
      <c r="AL349" s="131">
        <v>8</v>
      </c>
      <c r="AM349" s="131">
        <v>9</v>
      </c>
      <c r="AN349" s="131">
        <v>10</v>
      </c>
      <c r="AO349" s="131">
        <v>11</v>
      </c>
      <c r="AP349" s="147">
        <v>12</v>
      </c>
      <c r="AQ349" s="152">
        <v>1</v>
      </c>
      <c r="AR349" s="131">
        <v>2</v>
      </c>
      <c r="AS349" s="131">
        <v>3</v>
      </c>
      <c r="AT349" s="131">
        <v>4</v>
      </c>
      <c r="AU349" s="131">
        <v>5</v>
      </c>
      <c r="AV349" s="131">
        <v>6</v>
      </c>
      <c r="AW349" s="131">
        <v>7</v>
      </c>
      <c r="AX349" s="131">
        <v>8</v>
      </c>
      <c r="AY349" s="131">
        <v>9</v>
      </c>
      <c r="AZ349" s="131">
        <v>10</v>
      </c>
      <c r="BA349" s="131">
        <v>11</v>
      </c>
      <c r="BB349" s="147">
        <v>12</v>
      </c>
      <c r="BC349" s="152">
        <v>1</v>
      </c>
      <c r="BD349" s="131">
        <v>2</v>
      </c>
      <c r="BE349" s="131">
        <v>3</v>
      </c>
      <c r="BF349" s="131">
        <v>4</v>
      </c>
      <c r="BG349" s="131">
        <v>5</v>
      </c>
      <c r="BH349" s="131">
        <v>6</v>
      </c>
      <c r="BI349" s="131">
        <v>7</v>
      </c>
      <c r="BJ349" s="131">
        <v>8</v>
      </c>
      <c r="BK349" s="131">
        <v>9</v>
      </c>
      <c r="BL349" s="131">
        <v>10</v>
      </c>
      <c r="BM349" s="131">
        <v>11</v>
      </c>
      <c r="BN349" s="147">
        <v>12</v>
      </c>
      <c r="BO349" s="152">
        <v>1</v>
      </c>
      <c r="BP349" s="131">
        <v>2</v>
      </c>
      <c r="BQ349" s="131">
        <v>3</v>
      </c>
      <c r="BR349" s="131">
        <v>4</v>
      </c>
      <c r="BS349" s="131">
        <v>5</v>
      </c>
      <c r="BT349" s="131">
        <v>6</v>
      </c>
      <c r="BU349" s="131">
        <v>7</v>
      </c>
      <c r="BV349" s="131">
        <v>8</v>
      </c>
      <c r="BW349" s="131">
        <v>9</v>
      </c>
      <c r="BX349" s="131">
        <v>10</v>
      </c>
      <c r="BY349" s="131">
        <v>11</v>
      </c>
      <c r="BZ349" s="147">
        <v>12</v>
      </c>
      <c r="CA349" s="139">
        <v>1</v>
      </c>
      <c r="CB349" s="131">
        <v>2</v>
      </c>
      <c r="CC349" s="131">
        <v>3</v>
      </c>
      <c r="CD349" s="131">
        <v>4</v>
      </c>
      <c r="CE349" s="131">
        <v>5</v>
      </c>
      <c r="CF349" s="131">
        <v>6</v>
      </c>
      <c r="CG349" s="131">
        <v>7</v>
      </c>
      <c r="CH349" s="131">
        <v>8</v>
      </c>
      <c r="CI349" s="131">
        <v>9</v>
      </c>
      <c r="CJ349" s="131">
        <v>10</v>
      </c>
      <c r="CK349" s="131">
        <v>11</v>
      </c>
      <c r="CL349" s="131">
        <v>12</v>
      </c>
    </row>
    <row r="350" spans="1:90" ht="15" customHeight="1" x14ac:dyDescent="0.3">
      <c r="A350" s="206"/>
      <c r="C350" s="60"/>
      <c r="D350" s="60"/>
      <c r="E350" s="134" t="s">
        <v>423</v>
      </c>
      <c r="F350" s="105">
        <v>2500000</v>
      </c>
      <c r="G350" s="84"/>
      <c r="H350" s="85"/>
      <c r="I350" s="127"/>
      <c r="J350" s="127"/>
      <c r="K350" s="127"/>
      <c r="L350" s="127"/>
      <c r="M350" s="127"/>
      <c r="N350" s="127"/>
      <c r="O350" s="127"/>
      <c r="P350" s="127"/>
      <c r="Q350" s="127"/>
      <c r="R350" s="155"/>
      <c r="S350" s="161"/>
      <c r="T350" s="127"/>
      <c r="U350" s="127"/>
      <c r="V350" s="85"/>
      <c r="W350" s="85"/>
      <c r="X350" s="85"/>
      <c r="Y350" s="85"/>
      <c r="Z350" s="85"/>
      <c r="AA350" s="85"/>
      <c r="AB350" s="85"/>
      <c r="AC350" s="85"/>
      <c r="AD350" s="86"/>
      <c r="AE350" s="84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6"/>
      <c r="AQ350" s="84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6"/>
      <c r="BC350" s="84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6"/>
      <c r="BO350" s="84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6"/>
      <c r="CA350" s="141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6"/>
    </row>
    <row r="351" spans="1:90" ht="15" customHeight="1" x14ac:dyDescent="0.3">
      <c r="A351" s="206"/>
      <c r="C351" s="60" t="s">
        <v>259</v>
      </c>
      <c r="D351" s="60"/>
      <c r="E351" s="134" t="s">
        <v>415</v>
      </c>
      <c r="F351" s="105">
        <v>100000</v>
      </c>
      <c r="G351" s="84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6"/>
      <c r="S351" s="84"/>
      <c r="T351" s="85"/>
      <c r="U351" s="127"/>
      <c r="V351" s="127"/>
      <c r="W351" s="127"/>
      <c r="X351" s="127"/>
      <c r="Y351" s="85"/>
      <c r="Z351" s="85"/>
      <c r="AA351" s="85"/>
      <c r="AB351" s="85"/>
      <c r="AC351" s="85"/>
      <c r="AD351" s="86"/>
      <c r="AE351" s="84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6"/>
      <c r="AQ351" s="84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6"/>
      <c r="BC351" s="84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6"/>
      <c r="BO351" s="84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6"/>
      <c r="CA351" s="141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6"/>
    </row>
    <row r="352" spans="1:90" ht="15" customHeight="1" x14ac:dyDescent="0.3">
      <c r="A352" s="206"/>
      <c r="C352" s="60" t="s">
        <v>403</v>
      </c>
      <c r="D352" s="60"/>
      <c r="E352" s="60" t="s">
        <v>170</v>
      </c>
      <c r="F352" s="105"/>
      <c r="G352" s="84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6"/>
      <c r="S352" s="84"/>
      <c r="T352" s="85"/>
      <c r="U352" s="85"/>
      <c r="V352" s="85"/>
      <c r="W352" s="85"/>
      <c r="X352" s="85"/>
      <c r="Y352" s="127"/>
      <c r="Z352" s="127"/>
      <c r="AA352" s="127"/>
      <c r="AB352" s="127"/>
      <c r="AC352" s="127"/>
      <c r="AD352" s="155"/>
      <c r="AE352" s="161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6"/>
      <c r="AQ352" s="84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6"/>
      <c r="BC352" s="84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6"/>
      <c r="BO352" s="84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6"/>
      <c r="CA352" s="141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6"/>
    </row>
    <row r="353" spans="1:90" ht="15" customHeight="1" x14ac:dyDescent="0.3">
      <c r="A353" s="206"/>
      <c r="C353" s="107">
        <v>775878576</v>
      </c>
      <c r="D353" s="60"/>
      <c r="E353" s="60" t="s">
        <v>180</v>
      </c>
      <c r="F353" s="105">
        <v>200000</v>
      </c>
      <c r="G353" s="84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6"/>
      <c r="S353" s="84"/>
      <c r="T353" s="85"/>
      <c r="U353" s="85"/>
      <c r="V353" s="85"/>
      <c r="W353" s="85"/>
      <c r="X353" s="85"/>
      <c r="Y353" s="85"/>
      <c r="Z353" s="85"/>
      <c r="AA353" s="85"/>
      <c r="AB353" s="127"/>
      <c r="AC353" s="127"/>
      <c r="AD353" s="155"/>
      <c r="AE353" s="161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6"/>
      <c r="AQ353" s="84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6"/>
      <c r="BC353" s="84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6"/>
      <c r="BO353" s="84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6"/>
      <c r="CA353" s="141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6"/>
    </row>
    <row r="354" spans="1:90" ht="15" customHeight="1" x14ac:dyDescent="0.3">
      <c r="A354" s="206"/>
      <c r="C354" s="60" t="s">
        <v>405</v>
      </c>
      <c r="D354" s="60" t="s">
        <v>113</v>
      </c>
      <c r="E354" s="60"/>
      <c r="F354" s="105"/>
      <c r="G354" s="84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6"/>
      <c r="S354" s="84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6"/>
      <c r="AE354" s="84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6"/>
      <c r="AQ354" s="84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6"/>
      <c r="BC354" s="84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6"/>
      <c r="BO354" s="84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6"/>
      <c r="CA354" s="141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6"/>
    </row>
    <row r="355" spans="1:90" ht="15" customHeight="1" x14ac:dyDescent="0.3">
      <c r="A355" s="206"/>
      <c r="C355" s="60"/>
      <c r="D355" s="60"/>
      <c r="E355" s="60" t="s">
        <v>181</v>
      </c>
      <c r="F355" s="105"/>
      <c r="G355" s="84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6"/>
      <c r="S355" s="84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6"/>
      <c r="AE355" s="170"/>
      <c r="AF355" s="128"/>
      <c r="AG355" s="128"/>
      <c r="AH355" s="128"/>
      <c r="AI355" s="128"/>
      <c r="AJ355" s="85"/>
      <c r="AK355" s="85"/>
      <c r="AL355" s="85"/>
      <c r="AM355" s="85"/>
      <c r="AN355" s="85"/>
      <c r="AO355" s="85"/>
      <c r="AP355" s="86"/>
      <c r="AQ355" s="84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6"/>
      <c r="BC355" s="84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6"/>
      <c r="BO355" s="84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6"/>
      <c r="CA355" s="141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6"/>
    </row>
    <row r="356" spans="1:90" ht="15" customHeight="1" x14ac:dyDescent="0.3">
      <c r="A356" s="206"/>
      <c r="C356" s="60"/>
      <c r="D356" s="60"/>
      <c r="E356" s="60" t="s">
        <v>416</v>
      </c>
      <c r="F356" s="105"/>
      <c r="G356" s="84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6"/>
      <c r="S356" s="84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6"/>
      <c r="AE356" s="84"/>
      <c r="AF356" s="85"/>
      <c r="AG356" s="85"/>
      <c r="AH356" s="85"/>
      <c r="AI356" s="128"/>
      <c r="AJ356" s="128"/>
      <c r="AK356" s="128"/>
      <c r="AL356" s="128"/>
      <c r="AM356" s="128"/>
      <c r="AN356" s="128"/>
      <c r="AO356" s="85"/>
      <c r="AP356" s="86"/>
      <c r="AQ356" s="84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6"/>
      <c r="BC356" s="84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6"/>
      <c r="BO356" s="84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6"/>
      <c r="CA356" s="141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6"/>
    </row>
    <row r="357" spans="1:90" ht="15" customHeight="1" x14ac:dyDescent="0.3">
      <c r="A357" s="206"/>
      <c r="C357" s="60"/>
      <c r="D357" s="60"/>
      <c r="E357" s="60" t="s">
        <v>424</v>
      </c>
      <c r="F357" s="105">
        <v>3000000</v>
      </c>
      <c r="G357" s="84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6"/>
      <c r="S357" s="84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6"/>
      <c r="AE357" s="84"/>
      <c r="AF357" s="85"/>
      <c r="AG357" s="85"/>
      <c r="AH357" s="85"/>
      <c r="AI357" s="85"/>
      <c r="AJ357" s="85"/>
      <c r="AK357" s="85"/>
      <c r="AL357" s="85"/>
      <c r="AM357" s="85"/>
      <c r="AN357" s="85"/>
      <c r="AO357" s="128"/>
      <c r="AP357" s="150"/>
      <c r="AQ357" s="170"/>
      <c r="AR357" s="128"/>
      <c r="AS357" s="128"/>
      <c r="AT357" s="85"/>
      <c r="AU357" s="85"/>
      <c r="AV357" s="85"/>
      <c r="AW357" s="85"/>
      <c r="AX357" s="85"/>
      <c r="AY357" s="85"/>
      <c r="AZ357" s="85"/>
      <c r="BA357" s="85"/>
      <c r="BB357" s="86"/>
      <c r="BC357" s="84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6"/>
      <c r="BO357" s="84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6"/>
      <c r="CA357" s="141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6"/>
    </row>
    <row r="358" spans="1:90" ht="15" customHeight="1" x14ac:dyDescent="0.3">
      <c r="A358" s="206"/>
      <c r="C358" s="60"/>
      <c r="D358" s="60"/>
      <c r="E358" s="106" t="s">
        <v>425</v>
      </c>
      <c r="F358" s="105">
        <v>3000000</v>
      </c>
      <c r="G358" s="84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6"/>
      <c r="S358" s="84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6"/>
      <c r="AE358" s="84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6"/>
      <c r="AQ358" s="84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6"/>
      <c r="BC358" s="84"/>
      <c r="BD358" s="85"/>
      <c r="BE358" s="85"/>
      <c r="BF358" s="128"/>
      <c r="BG358" s="128"/>
      <c r="BH358" s="128"/>
      <c r="BI358" s="128"/>
      <c r="BJ358" s="128"/>
      <c r="BK358" s="128"/>
      <c r="BL358" s="85"/>
      <c r="BM358" s="85"/>
      <c r="BN358" s="86"/>
      <c r="BO358" s="84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6"/>
      <c r="CA358" s="141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6"/>
    </row>
    <row r="359" spans="1:90" ht="15" customHeight="1" x14ac:dyDescent="0.3">
      <c r="A359" s="206"/>
      <c r="C359" s="60"/>
      <c r="D359" s="60"/>
      <c r="E359" s="106" t="s">
        <v>426</v>
      </c>
      <c r="F359" s="105">
        <v>4000000</v>
      </c>
      <c r="G359" s="84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6"/>
      <c r="S359" s="84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6"/>
      <c r="AE359" s="84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6"/>
      <c r="AQ359" s="84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6"/>
      <c r="BC359" s="84"/>
      <c r="BD359" s="85"/>
      <c r="BE359" s="85"/>
      <c r="BF359" s="85"/>
      <c r="BG359" s="85"/>
      <c r="BH359" s="85"/>
      <c r="BI359" s="85"/>
      <c r="BJ359" s="85"/>
      <c r="BK359" s="85"/>
      <c r="BL359" s="128"/>
      <c r="BM359" s="128"/>
      <c r="BN359" s="150"/>
      <c r="BO359" s="170"/>
      <c r="BP359" s="128"/>
      <c r="BQ359" s="128"/>
      <c r="BR359" s="128"/>
      <c r="BS359" s="85"/>
      <c r="BT359" s="85"/>
      <c r="BU359" s="85"/>
      <c r="BV359" s="85"/>
      <c r="BW359" s="85"/>
      <c r="BX359" s="85"/>
      <c r="BY359" s="85"/>
      <c r="BZ359" s="86"/>
      <c r="CA359" s="141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6"/>
    </row>
    <row r="360" spans="1:90" ht="15" customHeight="1" x14ac:dyDescent="0.3">
      <c r="A360" s="206"/>
      <c r="C360" s="60"/>
      <c r="D360" s="60"/>
      <c r="E360" s="106" t="s">
        <v>427</v>
      </c>
      <c r="F360" s="105">
        <v>13000000</v>
      </c>
      <c r="G360" s="84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6"/>
      <c r="S360" s="84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6"/>
      <c r="AE360" s="84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6"/>
      <c r="AQ360" s="84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6"/>
      <c r="BC360" s="84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6"/>
      <c r="BO360" s="84"/>
      <c r="BP360" s="85"/>
      <c r="BQ360" s="85"/>
      <c r="BR360" s="85"/>
      <c r="BS360" s="128"/>
      <c r="BT360" s="128"/>
      <c r="BU360" s="128"/>
      <c r="BV360" s="128"/>
      <c r="BW360" s="128"/>
      <c r="BX360" s="128"/>
      <c r="BY360" s="128"/>
      <c r="BZ360" s="150"/>
      <c r="CA360" s="157"/>
      <c r="CB360" s="128"/>
      <c r="CC360" s="128"/>
      <c r="CD360" s="85"/>
      <c r="CE360" s="85"/>
      <c r="CF360" s="85"/>
      <c r="CG360" s="85"/>
      <c r="CH360" s="85"/>
      <c r="CI360" s="85"/>
      <c r="CJ360" s="85"/>
      <c r="CK360" s="85"/>
      <c r="CL360" s="86"/>
    </row>
    <row r="361" spans="1:90" ht="15" customHeight="1" x14ac:dyDescent="0.3">
      <c r="A361" s="206"/>
      <c r="C361" s="60"/>
      <c r="D361" s="60"/>
      <c r="E361" s="106" t="s">
        <v>428</v>
      </c>
      <c r="F361" s="105">
        <v>4000000</v>
      </c>
      <c r="G361" s="84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6"/>
      <c r="S361" s="84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6"/>
      <c r="AE361" s="84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6"/>
      <c r="AQ361" s="84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6"/>
      <c r="BC361" s="84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6"/>
      <c r="BO361" s="84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6"/>
      <c r="CA361" s="141"/>
      <c r="CB361" s="85"/>
      <c r="CC361" s="85"/>
      <c r="CD361" s="128"/>
      <c r="CE361" s="128"/>
      <c r="CF361" s="128"/>
      <c r="CG361" s="128"/>
      <c r="CH361" s="128"/>
      <c r="CI361" s="128"/>
      <c r="CJ361" s="85"/>
      <c r="CK361" s="85"/>
      <c r="CL361" s="86"/>
    </row>
    <row r="362" spans="1:90" ht="15" customHeight="1" x14ac:dyDescent="0.3">
      <c r="A362" s="206"/>
      <c r="C362" s="60"/>
      <c r="D362" s="60"/>
      <c r="E362" s="106" t="s">
        <v>429</v>
      </c>
      <c r="F362" s="105">
        <v>1000000</v>
      </c>
      <c r="G362" s="84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6"/>
      <c r="S362" s="84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6"/>
      <c r="AE362" s="84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6"/>
      <c r="AQ362" s="84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6"/>
      <c r="BC362" s="84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6"/>
      <c r="BO362" s="84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6"/>
      <c r="CA362" s="141"/>
      <c r="CB362" s="85"/>
      <c r="CC362" s="85"/>
      <c r="CD362" s="128"/>
      <c r="CE362" s="128"/>
      <c r="CF362" s="128"/>
      <c r="CG362" s="128"/>
      <c r="CH362" s="128"/>
      <c r="CI362" s="128"/>
      <c r="CJ362" s="85"/>
      <c r="CK362" s="85"/>
      <c r="CL362" s="86"/>
    </row>
    <row r="363" spans="1:90" ht="15" customHeight="1" x14ac:dyDescent="0.3">
      <c r="A363" s="206"/>
      <c r="C363" s="60"/>
      <c r="D363" s="60"/>
      <c r="E363" s="134" t="s">
        <v>187</v>
      </c>
      <c r="F363" s="105"/>
      <c r="G363" s="84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6"/>
      <c r="S363" s="84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6"/>
      <c r="AE363" s="84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6"/>
      <c r="AQ363" s="84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6"/>
      <c r="BC363" s="84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6"/>
      <c r="BO363" s="84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6"/>
      <c r="CA363" s="141"/>
      <c r="CB363" s="85"/>
      <c r="CC363" s="85"/>
      <c r="CD363" s="85"/>
      <c r="CE363" s="85"/>
      <c r="CF363" s="85"/>
      <c r="CG363" s="85"/>
      <c r="CH363" s="85"/>
      <c r="CI363" s="85"/>
      <c r="CJ363" s="128"/>
      <c r="CK363" s="128"/>
      <c r="CL363" s="150"/>
    </row>
    <row r="364" spans="1:90" ht="15" customHeight="1" thickBot="1" x14ac:dyDescent="0.35">
      <c r="A364" s="207"/>
      <c r="B364" s="212"/>
      <c r="C364" s="58"/>
      <c r="D364" s="58"/>
      <c r="E364" s="149" t="s">
        <v>160</v>
      </c>
      <c r="F364" s="108">
        <f>SUM(F350:F363)</f>
        <v>30800000</v>
      </c>
      <c r="G364" s="96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8"/>
      <c r="S364" s="96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8"/>
      <c r="AE364" s="96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8"/>
      <c r="AQ364" s="96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8"/>
      <c r="BC364" s="96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8"/>
      <c r="BO364" s="96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8"/>
      <c r="CA364" s="142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8"/>
    </row>
    <row r="365" spans="1:90" ht="15" customHeight="1" x14ac:dyDescent="0.3">
      <c r="A365" s="178" t="s">
        <v>471</v>
      </c>
      <c r="B365" s="213"/>
      <c r="C365" s="56" t="s">
        <v>154</v>
      </c>
      <c r="D365" s="56"/>
      <c r="E365" s="56"/>
      <c r="F365" s="65"/>
      <c r="G365" s="76">
        <v>1</v>
      </c>
      <c r="H365" s="77">
        <v>2</v>
      </c>
      <c r="I365" s="77">
        <v>3</v>
      </c>
      <c r="J365" s="77">
        <v>4</v>
      </c>
      <c r="K365" s="77">
        <v>5</v>
      </c>
      <c r="L365" s="77">
        <v>6</v>
      </c>
      <c r="M365" s="77">
        <v>7</v>
      </c>
      <c r="N365" s="77">
        <v>8</v>
      </c>
      <c r="O365" s="77">
        <v>9</v>
      </c>
      <c r="P365" s="77">
        <v>10</v>
      </c>
      <c r="Q365" s="77">
        <v>11</v>
      </c>
      <c r="R365" s="78">
        <v>12</v>
      </c>
      <c r="S365" s="76">
        <v>1</v>
      </c>
      <c r="T365" s="77">
        <v>2</v>
      </c>
      <c r="U365" s="77">
        <v>3</v>
      </c>
      <c r="V365" s="77">
        <v>4</v>
      </c>
      <c r="W365" s="77">
        <v>5</v>
      </c>
      <c r="X365" s="77">
        <v>6</v>
      </c>
      <c r="Y365" s="77">
        <v>7</v>
      </c>
      <c r="Z365" s="77">
        <v>8</v>
      </c>
      <c r="AA365" s="77">
        <v>9</v>
      </c>
      <c r="AB365" s="77">
        <v>10</v>
      </c>
      <c r="AC365" s="77">
        <v>11</v>
      </c>
      <c r="AD365" s="78">
        <v>12</v>
      </c>
      <c r="AE365" s="76">
        <v>1</v>
      </c>
      <c r="AF365" s="77">
        <v>2</v>
      </c>
      <c r="AG365" s="77">
        <v>3</v>
      </c>
      <c r="AH365" s="77">
        <v>4</v>
      </c>
      <c r="AI365" s="77">
        <v>5</v>
      </c>
      <c r="AJ365" s="77">
        <v>6</v>
      </c>
      <c r="AK365" s="77">
        <v>7</v>
      </c>
      <c r="AL365" s="77">
        <v>8</v>
      </c>
      <c r="AM365" s="77">
        <v>9</v>
      </c>
      <c r="AN365" s="77">
        <v>10</v>
      </c>
      <c r="AO365" s="77">
        <v>11</v>
      </c>
      <c r="AP365" s="78">
        <v>12</v>
      </c>
      <c r="AQ365" s="76">
        <v>1</v>
      </c>
      <c r="AR365" s="77">
        <v>2</v>
      </c>
      <c r="AS365" s="77">
        <v>3</v>
      </c>
      <c r="AT365" s="77">
        <v>4</v>
      </c>
      <c r="AU365" s="77">
        <v>5</v>
      </c>
      <c r="AV365" s="77">
        <v>6</v>
      </c>
      <c r="AW365" s="77">
        <v>7</v>
      </c>
      <c r="AX365" s="77">
        <v>8</v>
      </c>
      <c r="AY365" s="77">
        <v>9</v>
      </c>
      <c r="AZ365" s="77">
        <v>10</v>
      </c>
      <c r="BA365" s="77">
        <v>11</v>
      </c>
      <c r="BB365" s="78">
        <v>12</v>
      </c>
      <c r="BC365" s="76">
        <v>1</v>
      </c>
      <c r="BD365" s="77">
        <v>2</v>
      </c>
      <c r="BE365" s="77">
        <v>3</v>
      </c>
      <c r="BF365" s="77">
        <v>4</v>
      </c>
      <c r="BG365" s="77">
        <v>5</v>
      </c>
      <c r="BH365" s="77">
        <v>6</v>
      </c>
      <c r="BI365" s="77">
        <v>7</v>
      </c>
      <c r="BJ365" s="77">
        <v>8</v>
      </c>
      <c r="BK365" s="77">
        <v>9</v>
      </c>
      <c r="BL365" s="77">
        <v>10</v>
      </c>
      <c r="BM365" s="77">
        <v>11</v>
      </c>
      <c r="BN365" s="78">
        <v>12</v>
      </c>
      <c r="BO365" s="76">
        <v>1</v>
      </c>
      <c r="BP365" s="77">
        <v>2</v>
      </c>
      <c r="BQ365" s="77">
        <v>3</v>
      </c>
      <c r="BR365" s="77">
        <v>4</v>
      </c>
      <c r="BS365" s="77">
        <v>5</v>
      </c>
      <c r="BT365" s="77">
        <v>6</v>
      </c>
      <c r="BU365" s="77">
        <v>7</v>
      </c>
      <c r="BV365" s="77">
        <v>8</v>
      </c>
      <c r="BW365" s="77">
        <v>9</v>
      </c>
      <c r="BX365" s="77">
        <v>10</v>
      </c>
      <c r="BY365" s="77">
        <v>11</v>
      </c>
      <c r="BZ365" s="78">
        <v>12</v>
      </c>
      <c r="CA365" s="140">
        <v>1</v>
      </c>
      <c r="CB365" s="77">
        <v>2</v>
      </c>
      <c r="CC365" s="77">
        <v>3</v>
      </c>
      <c r="CD365" s="77">
        <v>4</v>
      </c>
      <c r="CE365" s="77">
        <v>5</v>
      </c>
      <c r="CF365" s="77">
        <v>6</v>
      </c>
      <c r="CG365" s="77">
        <v>7</v>
      </c>
      <c r="CH365" s="77">
        <v>8</v>
      </c>
      <c r="CI365" s="77">
        <v>9</v>
      </c>
      <c r="CJ365" s="77">
        <v>10</v>
      </c>
      <c r="CK365" s="77">
        <v>11</v>
      </c>
      <c r="CL365" s="78">
        <v>12</v>
      </c>
    </row>
    <row r="366" spans="1:90" ht="15" customHeight="1" x14ac:dyDescent="0.3">
      <c r="A366" s="206"/>
      <c r="B366" s="214">
        <v>458</v>
      </c>
      <c r="C366" s="195" t="s">
        <v>430</v>
      </c>
      <c r="D366" s="146" t="s">
        <v>113</v>
      </c>
      <c r="E366" s="60"/>
      <c r="F366" s="66"/>
      <c r="G366" s="84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6"/>
      <c r="S366" s="84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6"/>
      <c r="AE366" s="84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6"/>
      <c r="AQ366" s="84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6"/>
      <c r="BC366" s="84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6"/>
      <c r="BO366" s="84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6"/>
      <c r="CA366" s="141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6"/>
    </row>
    <row r="367" spans="1:90" ht="15" customHeight="1" x14ac:dyDescent="0.3">
      <c r="A367" s="206"/>
      <c r="C367" s="60"/>
      <c r="D367" s="151" t="s">
        <v>431</v>
      </c>
      <c r="E367" s="135" t="s">
        <v>432</v>
      </c>
      <c r="F367" s="66">
        <v>2496000</v>
      </c>
      <c r="G367" s="84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6"/>
      <c r="S367" s="84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6"/>
      <c r="AE367" s="89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1"/>
      <c r="AQ367" s="89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1"/>
      <c r="BC367" s="89"/>
      <c r="BD367" s="90"/>
      <c r="BE367" s="90"/>
      <c r="BF367" s="90"/>
      <c r="BG367" s="90"/>
      <c r="BH367" s="90"/>
      <c r="BI367" s="90"/>
      <c r="BJ367" s="90"/>
      <c r="BK367" s="85"/>
      <c r="BL367" s="85"/>
      <c r="BM367" s="85"/>
      <c r="BN367" s="86"/>
      <c r="BO367" s="84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6"/>
      <c r="CA367" s="141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6"/>
    </row>
    <row r="368" spans="1:90" ht="15" customHeight="1" x14ac:dyDescent="0.3">
      <c r="A368" s="206"/>
      <c r="C368" s="60" t="s">
        <v>259</v>
      </c>
      <c r="D368" s="60"/>
      <c r="E368" s="136" t="s">
        <v>433</v>
      </c>
      <c r="F368" s="66">
        <v>600000</v>
      </c>
      <c r="G368" s="84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6"/>
      <c r="S368" s="84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6"/>
      <c r="AE368" s="89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1"/>
      <c r="AQ368" s="89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1"/>
      <c r="BC368" s="89"/>
      <c r="BD368" s="90"/>
      <c r="BE368" s="90"/>
      <c r="BF368" s="90"/>
      <c r="BG368" s="90"/>
      <c r="BH368" s="90"/>
      <c r="BI368" s="90"/>
      <c r="BJ368" s="90"/>
      <c r="BK368" s="85"/>
      <c r="BL368" s="85"/>
      <c r="BM368" s="85"/>
      <c r="BN368" s="86"/>
      <c r="BO368" s="84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6"/>
      <c r="CA368" s="141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6"/>
    </row>
    <row r="369" spans="1:90" ht="15" customHeight="1" x14ac:dyDescent="0.3">
      <c r="A369" s="206"/>
      <c r="C369" s="60" t="s">
        <v>434</v>
      </c>
      <c r="D369" s="60"/>
      <c r="E369" s="135" t="s">
        <v>435</v>
      </c>
      <c r="F369" s="66">
        <v>386000</v>
      </c>
      <c r="G369" s="84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6"/>
      <c r="S369" s="84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6"/>
      <c r="AE369" s="84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1"/>
      <c r="AQ369" s="89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1"/>
      <c r="BC369" s="89"/>
      <c r="BD369" s="90"/>
      <c r="BE369" s="90"/>
      <c r="BF369" s="90"/>
      <c r="BG369" s="90"/>
      <c r="BH369" s="90"/>
      <c r="BI369" s="90"/>
      <c r="BJ369" s="90"/>
      <c r="BK369" s="85"/>
      <c r="BL369" s="85"/>
      <c r="BM369" s="85"/>
      <c r="BN369" s="86"/>
      <c r="BO369" s="84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6"/>
      <c r="CA369" s="141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6"/>
    </row>
    <row r="370" spans="1:90" ht="15" customHeight="1" x14ac:dyDescent="0.3">
      <c r="A370" s="206"/>
      <c r="C370" s="107" t="s">
        <v>436</v>
      </c>
      <c r="D370" s="60"/>
      <c r="E370" s="136" t="s">
        <v>437</v>
      </c>
      <c r="F370" s="66">
        <v>180000</v>
      </c>
      <c r="G370" s="84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6"/>
      <c r="S370" s="84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6"/>
      <c r="AE370" s="89"/>
      <c r="AF370" s="85"/>
      <c r="AG370" s="85"/>
      <c r="AH370" s="85"/>
      <c r="AI370" s="85"/>
      <c r="AJ370" s="85"/>
      <c r="AK370" s="90"/>
      <c r="AL370" s="85"/>
      <c r="AM370" s="85"/>
      <c r="AN370" s="85"/>
      <c r="AO370" s="85"/>
      <c r="AP370" s="86"/>
      <c r="AQ370" s="89"/>
      <c r="AR370" s="85"/>
      <c r="AS370" s="85"/>
      <c r="AT370" s="85"/>
      <c r="AU370" s="85"/>
      <c r="AV370" s="85"/>
      <c r="AW370" s="90"/>
      <c r="AX370" s="85"/>
      <c r="AY370" s="85"/>
      <c r="AZ370" s="85"/>
      <c r="BA370" s="85"/>
      <c r="BB370" s="86"/>
      <c r="BC370" s="89"/>
      <c r="BD370" s="85"/>
      <c r="BE370" s="85"/>
      <c r="BF370" s="85"/>
      <c r="BG370" s="85"/>
      <c r="BH370" s="85"/>
      <c r="BI370" s="85"/>
      <c r="BJ370" s="90"/>
      <c r="BK370" s="85"/>
      <c r="BL370" s="85"/>
      <c r="BM370" s="85"/>
      <c r="BN370" s="86"/>
      <c r="BO370" s="84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6"/>
      <c r="CA370" s="141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6"/>
    </row>
    <row r="371" spans="1:90" ht="15" customHeight="1" x14ac:dyDescent="0.3">
      <c r="A371" s="206"/>
      <c r="C371" s="51" t="s">
        <v>438</v>
      </c>
      <c r="D371" s="60"/>
      <c r="E371" s="135" t="s">
        <v>439</v>
      </c>
      <c r="F371" s="66">
        <v>6468000</v>
      </c>
      <c r="G371" s="84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6"/>
      <c r="S371" s="84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6"/>
      <c r="AE371" s="84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1"/>
      <c r="AQ371" s="89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1"/>
      <c r="BC371" s="89"/>
      <c r="BD371" s="90"/>
      <c r="BE371" s="90"/>
      <c r="BF371" s="90"/>
      <c r="BG371" s="90"/>
      <c r="BH371" s="90"/>
      <c r="BI371" s="90"/>
      <c r="BJ371" s="90"/>
      <c r="BK371" s="85"/>
      <c r="BL371" s="85"/>
      <c r="BM371" s="85"/>
      <c r="BN371" s="86"/>
      <c r="BO371" s="84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6"/>
      <c r="CA371" s="141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6"/>
    </row>
    <row r="372" spans="1:90" ht="15" customHeight="1" x14ac:dyDescent="0.3">
      <c r="A372" s="206"/>
      <c r="C372" s="60"/>
      <c r="D372" s="146" t="s">
        <v>440</v>
      </c>
      <c r="E372" s="137" t="s">
        <v>441</v>
      </c>
      <c r="F372" s="66">
        <v>2532500</v>
      </c>
      <c r="G372" s="84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6"/>
      <c r="S372" s="84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6"/>
      <c r="AE372" s="89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1"/>
      <c r="AQ372" s="89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1"/>
      <c r="BC372" s="89"/>
      <c r="BD372" s="90"/>
      <c r="BE372" s="90"/>
      <c r="BF372" s="90"/>
      <c r="BG372" s="90"/>
      <c r="BH372" s="90"/>
      <c r="BI372" s="90"/>
      <c r="BJ372" s="90"/>
      <c r="BK372" s="85"/>
      <c r="BL372" s="85"/>
      <c r="BM372" s="85"/>
      <c r="BN372" s="86"/>
      <c r="BO372" s="84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6"/>
      <c r="CA372" s="141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6"/>
    </row>
    <row r="373" spans="1:90" ht="15" customHeight="1" thickBot="1" x14ac:dyDescent="0.35">
      <c r="A373" s="207"/>
      <c r="B373" s="212"/>
      <c r="C373" s="58"/>
      <c r="D373" s="58"/>
      <c r="E373" s="43" t="s">
        <v>160</v>
      </c>
      <c r="F373" s="47">
        <f>SUM(F367:F372)</f>
        <v>12662500</v>
      </c>
      <c r="G373" s="96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8"/>
      <c r="S373" s="96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8"/>
      <c r="AE373" s="96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8"/>
      <c r="AQ373" s="96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8"/>
      <c r="BC373" s="96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8"/>
      <c r="BO373" s="96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8"/>
      <c r="CA373" s="142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8"/>
    </row>
    <row r="374" spans="1:90" ht="15" customHeight="1" x14ac:dyDescent="0.3">
      <c r="A374" s="178" t="s">
        <v>468</v>
      </c>
      <c r="B374" s="209">
        <v>348</v>
      </c>
      <c r="C374" s="56" t="s">
        <v>154</v>
      </c>
      <c r="D374" s="56"/>
      <c r="E374" s="56"/>
      <c r="F374" s="65"/>
      <c r="G374" s="76">
        <v>1</v>
      </c>
      <c r="H374" s="77">
        <v>2</v>
      </c>
      <c r="I374" s="77">
        <v>3</v>
      </c>
      <c r="J374" s="77">
        <v>4</v>
      </c>
      <c r="K374" s="77">
        <v>5</v>
      </c>
      <c r="L374" s="77">
        <v>6</v>
      </c>
      <c r="M374" s="77">
        <v>7</v>
      </c>
      <c r="N374" s="77">
        <v>8</v>
      </c>
      <c r="O374" s="77">
        <v>9</v>
      </c>
      <c r="P374" s="77">
        <v>10</v>
      </c>
      <c r="Q374" s="77">
        <v>11</v>
      </c>
      <c r="R374" s="78">
        <v>12</v>
      </c>
      <c r="S374" s="76">
        <v>1</v>
      </c>
      <c r="T374" s="77">
        <v>2</v>
      </c>
      <c r="U374" s="77">
        <v>3</v>
      </c>
      <c r="V374" s="77">
        <v>4</v>
      </c>
      <c r="W374" s="77">
        <v>5</v>
      </c>
      <c r="X374" s="77">
        <v>6</v>
      </c>
      <c r="Y374" s="77">
        <v>7</v>
      </c>
      <c r="Z374" s="77">
        <v>8</v>
      </c>
      <c r="AA374" s="77">
        <v>9</v>
      </c>
      <c r="AB374" s="77">
        <v>10</v>
      </c>
      <c r="AC374" s="77">
        <v>11</v>
      </c>
      <c r="AD374" s="78">
        <v>12</v>
      </c>
      <c r="AE374" s="76">
        <v>1</v>
      </c>
      <c r="AF374" s="77">
        <v>2</v>
      </c>
      <c r="AG374" s="77">
        <v>3</v>
      </c>
      <c r="AH374" s="77">
        <v>4</v>
      </c>
      <c r="AI374" s="77">
        <v>5</v>
      </c>
      <c r="AJ374" s="77">
        <v>6</v>
      </c>
      <c r="AK374" s="77">
        <v>7</v>
      </c>
      <c r="AL374" s="77">
        <v>8</v>
      </c>
      <c r="AM374" s="77">
        <v>9</v>
      </c>
      <c r="AN374" s="77">
        <v>10</v>
      </c>
      <c r="AO374" s="77">
        <v>11</v>
      </c>
      <c r="AP374" s="78">
        <v>12</v>
      </c>
      <c r="AQ374" s="76">
        <v>1</v>
      </c>
      <c r="AR374" s="77">
        <v>2</v>
      </c>
      <c r="AS374" s="77">
        <v>3</v>
      </c>
      <c r="AT374" s="77">
        <v>4</v>
      </c>
      <c r="AU374" s="77">
        <v>5</v>
      </c>
      <c r="AV374" s="77">
        <v>6</v>
      </c>
      <c r="AW374" s="77">
        <v>7</v>
      </c>
      <c r="AX374" s="77">
        <v>8</v>
      </c>
      <c r="AY374" s="77">
        <v>9</v>
      </c>
      <c r="AZ374" s="77">
        <v>10</v>
      </c>
      <c r="BA374" s="77">
        <v>11</v>
      </c>
      <c r="BB374" s="78">
        <v>12</v>
      </c>
      <c r="BC374" s="76">
        <v>1</v>
      </c>
      <c r="BD374" s="77">
        <v>2</v>
      </c>
      <c r="BE374" s="77">
        <v>3</v>
      </c>
      <c r="BF374" s="77">
        <v>4</v>
      </c>
      <c r="BG374" s="77">
        <v>5</v>
      </c>
      <c r="BH374" s="77">
        <v>6</v>
      </c>
      <c r="BI374" s="77">
        <v>7</v>
      </c>
      <c r="BJ374" s="77">
        <v>8</v>
      </c>
      <c r="BK374" s="77">
        <v>9</v>
      </c>
      <c r="BL374" s="77">
        <v>10</v>
      </c>
      <c r="BM374" s="77">
        <v>11</v>
      </c>
      <c r="BN374" s="78">
        <v>12</v>
      </c>
      <c r="BO374" s="76">
        <v>1</v>
      </c>
      <c r="BP374" s="77">
        <v>2</v>
      </c>
      <c r="BQ374" s="77">
        <v>3</v>
      </c>
      <c r="BR374" s="77">
        <v>4</v>
      </c>
      <c r="BS374" s="77">
        <v>5</v>
      </c>
      <c r="BT374" s="77">
        <v>6</v>
      </c>
      <c r="BU374" s="77">
        <v>7</v>
      </c>
      <c r="BV374" s="77">
        <v>8</v>
      </c>
      <c r="BW374" s="77">
        <v>9</v>
      </c>
      <c r="BX374" s="77">
        <v>10</v>
      </c>
      <c r="BY374" s="77">
        <v>11</v>
      </c>
      <c r="BZ374" s="78">
        <v>12</v>
      </c>
      <c r="CA374" s="140">
        <v>1</v>
      </c>
      <c r="CB374" s="77">
        <v>2</v>
      </c>
      <c r="CC374" s="77">
        <v>3</v>
      </c>
      <c r="CD374" s="77">
        <v>4</v>
      </c>
      <c r="CE374" s="77">
        <v>5</v>
      </c>
      <c r="CF374" s="77">
        <v>6</v>
      </c>
      <c r="CG374" s="77">
        <v>7</v>
      </c>
      <c r="CH374" s="77">
        <v>8</v>
      </c>
      <c r="CI374" s="77">
        <v>9</v>
      </c>
      <c r="CJ374" s="77">
        <v>10</v>
      </c>
      <c r="CK374" s="77">
        <v>11</v>
      </c>
      <c r="CL374" s="78">
        <v>12</v>
      </c>
    </row>
    <row r="375" spans="1:90" ht="15" customHeight="1" x14ac:dyDescent="0.3">
      <c r="A375" s="206"/>
      <c r="B375" s="214" t="s">
        <v>45</v>
      </c>
      <c r="C375" s="195" t="s">
        <v>442</v>
      </c>
      <c r="D375" s="146" t="s">
        <v>113</v>
      </c>
      <c r="E375" s="60"/>
      <c r="F375" s="66"/>
      <c r="G375" s="84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6"/>
      <c r="S375" s="84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6"/>
      <c r="AE375" s="84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6"/>
      <c r="AQ375" s="84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6"/>
      <c r="BC375" s="84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6"/>
      <c r="BO375" s="84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6"/>
      <c r="CA375" s="141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6"/>
    </row>
    <row r="376" spans="1:90" ht="15" customHeight="1" x14ac:dyDescent="0.3">
      <c r="A376" s="206"/>
      <c r="C376" s="60"/>
      <c r="D376" s="146" t="s">
        <v>431</v>
      </c>
      <c r="E376" s="135" t="s">
        <v>443</v>
      </c>
      <c r="F376" s="66">
        <v>12672000</v>
      </c>
      <c r="G376" s="84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6"/>
      <c r="S376" s="84"/>
      <c r="T376" s="85"/>
      <c r="U376" s="85"/>
      <c r="V376" s="85"/>
      <c r="W376" s="85"/>
      <c r="X376" s="130"/>
      <c r="Y376" s="130"/>
      <c r="Z376" s="130"/>
      <c r="AA376" s="130"/>
      <c r="AB376" s="130"/>
      <c r="AC376" s="130"/>
      <c r="AD376" s="162"/>
      <c r="AE376" s="89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1"/>
      <c r="AQ376" s="89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1"/>
      <c r="BC376" s="89"/>
      <c r="BD376" s="90"/>
      <c r="BE376" s="90"/>
      <c r="BF376" s="90"/>
      <c r="BG376" s="90"/>
      <c r="BH376" s="90"/>
      <c r="BI376" s="90"/>
      <c r="BJ376" s="90"/>
      <c r="BK376" s="85"/>
      <c r="BL376" s="85"/>
      <c r="BM376" s="85"/>
      <c r="BN376" s="86"/>
      <c r="BO376" s="84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6"/>
      <c r="CA376" s="141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6"/>
    </row>
    <row r="377" spans="1:90" ht="15" customHeight="1" x14ac:dyDescent="0.3">
      <c r="A377" s="206"/>
      <c r="C377" s="60" t="s">
        <v>259</v>
      </c>
      <c r="D377" s="146"/>
      <c r="E377" s="136" t="s">
        <v>444</v>
      </c>
      <c r="F377" s="66">
        <v>634500</v>
      </c>
      <c r="G377" s="84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6"/>
      <c r="S377" s="84"/>
      <c r="T377" s="85"/>
      <c r="U377" s="85"/>
      <c r="V377" s="85"/>
      <c r="W377" s="85"/>
      <c r="X377" s="90"/>
      <c r="Y377" s="90"/>
      <c r="Z377" s="90"/>
      <c r="AA377" s="90"/>
      <c r="AB377" s="90"/>
      <c r="AC377" s="90"/>
      <c r="AD377" s="91"/>
      <c r="AE377" s="89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1"/>
      <c r="AQ377" s="89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1"/>
      <c r="BC377" s="89"/>
      <c r="BD377" s="90"/>
      <c r="BE377" s="90"/>
      <c r="BF377" s="90"/>
      <c r="BG377" s="90"/>
      <c r="BH377" s="90"/>
      <c r="BI377" s="90"/>
      <c r="BJ377" s="90"/>
      <c r="BK377" s="85"/>
      <c r="BL377" s="85"/>
      <c r="BM377" s="85"/>
      <c r="BN377" s="86"/>
      <c r="BO377" s="84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6"/>
      <c r="CA377" s="141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6"/>
    </row>
    <row r="378" spans="1:90" ht="15" customHeight="1" x14ac:dyDescent="0.3">
      <c r="A378" s="206"/>
      <c r="C378" s="60" t="s">
        <v>445</v>
      </c>
      <c r="D378" s="146"/>
      <c r="E378" s="135" t="s">
        <v>446</v>
      </c>
      <c r="F378" s="66">
        <v>208000</v>
      </c>
      <c r="G378" s="84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6"/>
      <c r="S378" s="84"/>
      <c r="T378" s="85"/>
      <c r="U378" s="85"/>
      <c r="V378" s="85"/>
      <c r="W378" s="85"/>
      <c r="X378" s="85"/>
      <c r="Y378" s="85"/>
      <c r="Z378" s="85"/>
      <c r="AA378" s="80"/>
      <c r="AB378" s="90"/>
      <c r="AC378" s="90"/>
      <c r="AD378" s="91"/>
      <c r="AE378" s="84"/>
      <c r="AF378" s="93"/>
      <c r="AG378" s="93"/>
      <c r="AH378" s="93"/>
      <c r="AI378" s="93"/>
      <c r="AJ378" s="93"/>
      <c r="AK378" s="80"/>
      <c r="AL378" s="80"/>
      <c r="AM378" s="90"/>
      <c r="AN378" s="90"/>
      <c r="AO378" s="90"/>
      <c r="AP378" s="91"/>
      <c r="AQ378" s="89"/>
      <c r="AR378" s="90"/>
      <c r="AS378" s="90"/>
      <c r="AT378" s="90"/>
      <c r="AU378" s="90"/>
      <c r="AV378" s="90"/>
      <c r="AW378" s="93"/>
      <c r="AX378" s="93"/>
      <c r="AY378" s="93"/>
      <c r="AZ378" s="93"/>
      <c r="BA378" s="93"/>
      <c r="BB378" s="88"/>
      <c r="BC378" s="89"/>
      <c r="BD378" s="90"/>
      <c r="BE378" s="90"/>
      <c r="BF378" s="90"/>
      <c r="BG378" s="90"/>
      <c r="BH378" s="93"/>
      <c r="BI378" s="93"/>
      <c r="BJ378" s="93"/>
      <c r="BK378" s="85"/>
      <c r="BL378" s="85"/>
      <c r="BM378" s="85"/>
      <c r="BN378" s="86"/>
      <c r="BO378" s="84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6"/>
      <c r="CA378" s="141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6"/>
    </row>
    <row r="379" spans="1:90" ht="15" customHeight="1" x14ac:dyDescent="0.3">
      <c r="A379" s="206"/>
      <c r="C379" s="148" t="s">
        <v>447</v>
      </c>
      <c r="D379" s="146"/>
      <c r="E379" s="135" t="s">
        <v>448</v>
      </c>
      <c r="F379" s="66">
        <v>60000</v>
      </c>
      <c r="G379" s="84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6"/>
      <c r="S379" s="84"/>
      <c r="T379" s="85"/>
      <c r="U379" s="85"/>
      <c r="V379" s="85"/>
      <c r="W379" s="85"/>
      <c r="X379" s="90"/>
      <c r="Y379" s="90"/>
      <c r="Z379" s="90"/>
      <c r="AA379" s="93"/>
      <c r="AB379" s="93"/>
      <c r="AC379" s="93"/>
      <c r="AD379" s="88"/>
      <c r="AE379" s="84"/>
      <c r="AF379" s="93"/>
      <c r="AG379" s="93"/>
      <c r="AH379" s="93"/>
      <c r="AI379" s="93"/>
      <c r="AJ379" s="93"/>
      <c r="AK379" s="93"/>
      <c r="AL379" s="93"/>
      <c r="AM379" s="93"/>
      <c r="AN379" s="93"/>
      <c r="AO379" s="90"/>
      <c r="AP379" s="91"/>
      <c r="AQ379" s="89"/>
      <c r="AR379" s="90"/>
      <c r="AS379" s="93"/>
      <c r="AT379" s="93"/>
      <c r="AU379" s="93"/>
      <c r="AV379" s="93"/>
      <c r="AW379" s="93"/>
      <c r="AX379" s="93"/>
      <c r="AY379" s="93"/>
      <c r="AZ379" s="93"/>
      <c r="BA379" s="93"/>
      <c r="BB379" s="88"/>
      <c r="BC379" s="92"/>
      <c r="BD379" s="93"/>
      <c r="BE379" s="93"/>
      <c r="BF379" s="93"/>
      <c r="BG379" s="93"/>
      <c r="BH379" s="90"/>
      <c r="BI379" s="90"/>
      <c r="BJ379" s="90"/>
      <c r="BK379" s="85"/>
      <c r="BL379" s="85"/>
      <c r="BM379" s="85"/>
      <c r="BN379" s="86"/>
      <c r="BO379" s="84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6"/>
      <c r="CA379" s="141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6"/>
    </row>
    <row r="380" spans="1:90" ht="15" customHeight="1" x14ac:dyDescent="0.3">
      <c r="A380" s="206"/>
      <c r="C380" s="107" t="s">
        <v>45</v>
      </c>
      <c r="D380" s="146" t="s">
        <v>440</v>
      </c>
      <c r="E380" s="137" t="s">
        <v>449</v>
      </c>
      <c r="F380" s="66">
        <v>2714980</v>
      </c>
      <c r="G380" s="84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6"/>
      <c r="S380" s="84"/>
      <c r="T380" s="85"/>
      <c r="U380" s="85"/>
      <c r="V380" s="85"/>
      <c r="W380" s="85"/>
      <c r="X380" s="90"/>
      <c r="Y380" s="90"/>
      <c r="Z380" s="90"/>
      <c r="AA380" s="90"/>
      <c r="AB380" s="90"/>
      <c r="AC380" s="90"/>
      <c r="AD380" s="91"/>
      <c r="AE380" s="89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1"/>
      <c r="AQ380" s="89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1"/>
      <c r="BC380" s="89"/>
      <c r="BD380" s="90"/>
      <c r="BE380" s="90"/>
      <c r="BF380" s="90"/>
      <c r="BG380" s="90"/>
      <c r="BH380" s="90"/>
      <c r="BI380" s="90"/>
      <c r="BJ380" s="90"/>
      <c r="BK380" s="85"/>
      <c r="BL380" s="85"/>
      <c r="BM380" s="85"/>
      <c r="BN380" s="86"/>
      <c r="BO380" s="84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6"/>
      <c r="CA380" s="141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6"/>
    </row>
    <row r="381" spans="1:90" ht="15" customHeight="1" x14ac:dyDescent="0.3">
      <c r="A381" s="206"/>
      <c r="C381" s="51" t="s">
        <v>45</v>
      </c>
      <c r="D381" s="146"/>
      <c r="E381" s="136" t="s">
        <v>45</v>
      </c>
      <c r="F381" s="66" t="s">
        <v>45</v>
      </c>
      <c r="G381" s="84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6"/>
      <c r="S381" s="84"/>
      <c r="T381" s="85"/>
      <c r="U381" s="85"/>
      <c r="V381" s="85"/>
      <c r="W381" s="85"/>
      <c r="X381" s="85"/>
      <c r="Y381" s="93"/>
      <c r="Z381" s="93"/>
      <c r="AA381" s="93"/>
      <c r="AB381" s="93"/>
      <c r="AC381" s="93"/>
      <c r="AD381" s="88"/>
      <c r="AE381" s="92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88"/>
      <c r="AQ381" s="92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88"/>
      <c r="BC381" s="92"/>
      <c r="BD381" s="93"/>
      <c r="BE381" s="93"/>
      <c r="BF381" s="93"/>
      <c r="BG381" s="93"/>
      <c r="BH381" s="93"/>
      <c r="BI381" s="93"/>
      <c r="BJ381" s="93"/>
      <c r="BK381" s="85"/>
      <c r="BL381" s="85"/>
      <c r="BM381" s="85"/>
      <c r="BN381" s="86"/>
      <c r="BO381" s="84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6"/>
      <c r="CA381" s="141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6"/>
    </row>
    <row r="382" spans="1:90" ht="15" customHeight="1" x14ac:dyDescent="0.3">
      <c r="A382" s="206"/>
      <c r="C382" s="60"/>
      <c r="D382" s="146" t="s">
        <v>45</v>
      </c>
      <c r="E382" s="137" t="s">
        <v>45</v>
      </c>
      <c r="F382" s="66" t="s">
        <v>45</v>
      </c>
      <c r="G382" s="84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6"/>
      <c r="S382" s="84"/>
      <c r="T382" s="85"/>
      <c r="U382" s="85"/>
      <c r="V382" s="85"/>
      <c r="W382" s="85"/>
      <c r="X382" s="93"/>
      <c r="Y382" s="93"/>
      <c r="Z382" s="93"/>
      <c r="AA382" s="93"/>
      <c r="AB382" s="93"/>
      <c r="AC382" s="93"/>
      <c r="AD382" s="88"/>
      <c r="AE382" s="92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88"/>
      <c r="AQ382" s="92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88"/>
      <c r="BC382" s="92"/>
      <c r="BD382" s="93"/>
      <c r="BE382" s="93"/>
      <c r="BF382" s="93"/>
      <c r="BG382" s="93"/>
      <c r="BH382" s="93"/>
      <c r="BI382" s="93"/>
      <c r="BJ382" s="93"/>
      <c r="BK382" s="85"/>
      <c r="BL382" s="85"/>
      <c r="BM382" s="85"/>
      <c r="BN382" s="86"/>
      <c r="BO382" s="84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6"/>
      <c r="CA382" s="141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6"/>
    </row>
    <row r="383" spans="1:90" ht="15" customHeight="1" thickBot="1" x14ac:dyDescent="0.35">
      <c r="A383" s="207"/>
      <c r="B383" s="212"/>
      <c r="C383" s="58"/>
      <c r="D383" s="58"/>
      <c r="E383" s="43" t="s">
        <v>160</v>
      </c>
      <c r="F383" s="47">
        <f>SUM(F376:F382)</f>
        <v>16289480</v>
      </c>
      <c r="G383" s="96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8"/>
      <c r="S383" s="96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8"/>
      <c r="AE383" s="96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8"/>
      <c r="AQ383" s="96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8"/>
      <c r="BC383" s="96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8"/>
      <c r="BO383" s="96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8"/>
      <c r="CA383" s="142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8"/>
    </row>
    <row r="384" spans="1:90" ht="15" customHeight="1" x14ac:dyDescent="0.3">
      <c r="A384" s="178" t="s">
        <v>466</v>
      </c>
      <c r="B384" s="209">
        <v>390</v>
      </c>
      <c r="C384" s="56" t="s">
        <v>154</v>
      </c>
      <c r="D384" s="56"/>
      <c r="E384" s="56"/>
      <c r="F384" s="65"/>
      <c r="G384" s="76">
        <v>1</v>
      </c>
      <c r="H384" s="77">
        <v>2</v>
      </c>
      <c r="I384" s="77">
        <v>3</v>
      </c>
      <c r="J384" s="77">
        <v>4</v>
      </c>
      <c r="K384" s="77">
        <v>5</v>
      </c>
      <c r="L384" s="77">
        <v>6</v>
      </c>
      <c r="M384" s="77">
        <v>7</v>
      </c>
      <c r="N384" s="77">
        <v>8</v>
      </c>
      <c r="O384" s="77">
        <v>9</v>
      </c>
      <c r="P384" s="77">
        <v>10</v>
      </c>
      <c r="Q384" s="77">
        <v>11</v>
      </c>
      <c r="R384" s="78">
        <v>12</v>
      </c>
      <c r="S384" s="76">
        <v>1</v>
      </c>
      <c r="T384" s="77">
        <v>2</v>
      </c>
      <c r="U384" s="77">
        <v>3</v>
      </c>
      <c r="V384" s="77">
        <v>4</v>
      </c>
      <c r="W384" s="77">
        <v>5</v>
      </c>
      <c r="X384" s="77">
        <v>6</v>
      </c>
      <c r="Y384" s="77">
        <v>7</v>
      </c>
      <c r="Z384" s="77">
        <v>8</v>
      </c>
      <c r="AA384" s="77">
        <v>9</v>
      </c>
      <c r="AB384" s="77">
        <v>10</v>
      </c>
      <c r="AC384" s="77">
        <v>11</v>
      </c>
      <c r="AD384" s="78">
        <v>12</v>
      </c>
      <c r="AE384" s="76">
        <v>1</v>
      </c>
      <c r="AF384" s="77">
        <v>2</v>
      </c>
      <c r="AG384" s="77">
        <v>3</v>
      </c>
      <c r="AH384" s="77">
        <v>4</v>
      </c>
      <c r="AI384" s="77">
        <v>5</v>
      </c>
      <c r="AJ384" s="77">
        <v>6</v>
      </c>
      <c r="AK384" s="77">
        <v>7</v>
      </c>
      <c r="AL384" s="77">
        <v>8</v>
      </c>
      <c r="AM384" s="77">
        <v>9</v>
      </c>
      <c r="AN384" s="77">
        <v>10</v>
      </c>
      <c r="AO384" s="77">
        <v>11</v>
      </c>
      <c r="AP384" s="78">
        <v>12</v>
      </c>
      <c r="AQ384" s="76">
        <v>1</v>
      </c>
      <c r="AR384" s="77">
        <v>2</v>
      </c>
      <c r="AS384" s="77">
        <v>3</v>
      </c>
      <c r="AT384" s="77">
        <v>4</v>
      </c>
      <c r="AU384" s="77">
        <v>5</v>
      </c>
      <c r="AV384" s="77">
        <v>6</v>
      </c>
      <c r="AW384" s="77">
        <v>7</v>
      </c>
      <c r="AX384" s="77">
        <v>8</v>
      </c>
      <c r="AY384" s="77">
        <v>9</v>
      </c>
      <c r="AZ384" s="77">
        <v>10</v>
      </c>
      <c r="BA384" s="77">
        <v>11</v>
      </c>
      <c r="BB384" s="78">
        <v>12</v>
      </c>
      <c r="BC384" s="76">
        <v>1</v>
      </c>
      <c r="BD384" s="77">
        <v>2</v>
      </c>
      <c r="BE384" s="77">
        <v>3</v>
      </c>
      <c r="BF384" s="77">
        <v>4</v>
      </c>
      <c r="BG384" s="77">
        <v>5</v>
      </c>
      <c r="BH384" s="77">
        <v>6</v>
      </c>
      <c r="BI384" s="77">
        <v>7</v>
      </c>
      <c r="BJ384" s="77">
        <v>8</v>
      </c>
      <c r="BK384" s="77">
        <v>9</v>
      </c>
      <c r="BL384" s="77">
        <v>10</v>
      </c>
      <c r="BM384" s="77">
        <v>11</v>
      </c>
      <c r="BN384" s="78">
        <v>12</v>
      </c>
      <c r="BO384" s="76">
        <v>1</v>
      </c>
      <c r="BP384" s="77">
        <v>2</v>
      </c>
      <c r="BQ384" s="77">
        <v>3</v>
      </c>
      <c r="BR384" s="77">
        <v>4</v>
      </c>
      <c r="BS384" s="77">
        <v>5</v>
      </c>
      <c r="BT384" s="77">
        <v>6</v>
      </c>
      <c r="BU384" s="77">
        <v>7</v>
      </c>
      <c r="BV384" s="77">
        <v>8</v>
      </c>
      <c r="BW384" s="77">
        <v>9</v>
      </c>
      <c r="BX384" s="77">
        <v>10</v>
      </c>
      <c r="BY384" s="77">
        <v>11</v>
      </c>
      <c r="BZ384" s="78">
        <v>12</v>
      </c>
      <c r="CA384" s="140">
        <v>1</v>
      </c>
      <c r="CB384" s="77">
        <v>2</v>
      </c>
      <c r="CC384" s="77">
        <v>3</v>
      </c>
      <c r="CD384" s="77">
        <v>4</v>
      </c>
      <c r="CE384" s="77">
        <v>5</v>
      </c>
      <c r="CF384" s="77">
        <v>6</v>
      </c>
      <c r="CG384" s="77">
        <v>7</v>
      </c>
      <c r="CH384" s="77">
        <v>8</v>
      </c>
      <c r="CI384" s="77">
        <v>9</v>
      </c>
      <c r="CJ384" s="77">
        <v>10</v>
      </c>
      <c r="CK384" s="77">
        <v>11</v>
      </c>
      <c r="CL384" s="78">
        <v>12</v>
      </c>
    </row>
    <row r="385" spans="1:90" ht="15" customHeight="1" x14ac:dyDescent="0.3">
      <c r="A385" s="206"/>
      <c r="B385" s="214" t="s">
        <v>45</v>
      </c>
      <c r="C385" s="53" t="s">
        <v>450</v>
      </c>
      <c r="D385" s="146" t="s">
        <v>112</v>
      </c>
      <c r="E385" s="137" t="s">
        <v>451</v>
      </c>
      <c r="F385" s="66">
        <v>400000</v>
      </c>
      <c r="G385" s="84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6"/>
      <c r="S385" s="87"/>
      <c r="T385" s="82"/>
      <c r="U385" s="82"/>
      <c r="V385" s="82"/>
      <c r="W385" s="85"/>
      <c r="X385" s="121"/>
      <c r="Y385" s="121"/>
      <c r="Z385" s="121"/>
      <c r="AA385" s="121"/>
      <c r="AB385" s="118"/>
      <c r="AC385" s="118"/>
      <c r="AD385" s="163"/>
      <c r="AE385" s="84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6"/>
      <c r="AQ385" s="84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6"/>
      <c r="BC385" s="84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6"/>
      <c r="BO385" s="84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6"/>
      <c r="CA385" s="141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6"/>
    </row>
    <row r="386" spans="1:90" ht="15" customHeight="1" x14ac:dyDescent="0.3">
      <c r="A386" s="206"/>
      <c r="C386" s="60"/>
      <c r="D386" s="146"/>
      <c r="E386" s="138"/>
      <c r="F386" s="68"/>
      <c r="G386" s="92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88"/>
      <c r="S386" s="92"/>
      <c r="T386" s="93"/>
      <c r="U386" s="93"/>
      <c r="V386" s="93"/>
      <c r="W386" s="93"/>
      <c r="X386" s="121"/>
      <c r="Y386" s="121"/>
      <c r="Z386" s="121"/>
      <c r="AA386" s="121"/>
      <c r="AB386" s="121"/>
      <c r="AC386" s="121"/>
      <c r="AD386" s="164"/>
      <c r="AE386" s="92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88"/>
      <c r="AQ386" s="92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88"/>
      <c r="BC386" s="92"/>
      <c r="BD386" s="93"/>
      <c r="BE386" s="93"/>
      <c r="BF386" s="93"/>
      <c r="BG386" s="93"/>
      <c r="BH386" s="93"/>
      <c r="BI386" s="93"/>
      <c r="BJ386" s="93"/>
      <c r="BK386" s="85"/>
      <c r="BL386" s="85"/>
      <c r="BM386" s="85"/>
      <c r="BN386" s="86"/>
      <c r="BO386" s="84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6"/>
      <c r="CA386" s="141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6"/>
    </row>
    <row r="387" spans="1:90" ht="15" customHeight="1" x14ac:dyDescent="0.3">
      <c r="A387" s="206"/>
      <c r="C387" s="60"/>
      <c r="D387" s="146" t="s">
        <v>113</v>
      </c>
      <c r="E387" s="137" t="s">
        <v>452</v>
      </c>
      <c r="F387" s="66">
        <v>5000000</v>
      </c>
      <c r="G387" s="84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6"/>
      <c r="S387" s="84"/>
      <c r="T387" s="85"/>
      <c r="U387" s="85"/>
      <c r="V387" s="85"/>
      <c r="W387" s="85"/>
      <c r="X387" s="121"/>
      <c r="Y387" s="121"/>
      <c r="Z387" s="121"/>
      <c r="AA387" s="121"/>
      <c r="AB387" s="121"/>
      <c r="AC387" s="121"/>
      <c r="AD387" s="164"/>
      <c r="AE387" s="92"/>
      <c r="AF387" s="93"/>
      <c r="AG387" s="90"/>
      <c r="AH387" s="90"/>
      <c r="AI387" s="93"/>
      <c r="AJ387" s="93"/>
      <c r="AK387" s="93"/>
      <c r="AL387" s="93"/>
      <c r="AM387" s="93"/>
      <c r="AN387" s="93"/>
      <c r="AO387" s="93"/>
      <c r="AP387" s="88"/>
      <c r="AQ387" s="92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88"/>
      <c r="BC387" s="92"/>
      <c r="BD387" s="93"/>
      <c r="BE387" s="93"/>
      <c r="BF387" s="93"/>
      <c r="BG387" s="93"/>
      <c r="BH387" s="93"/>
      <c r="BI387" s="93"/>
      <c r="BJ387" s="93"/>
      <c r="BK387" s="85"/>
      <c r="BL387" s="85"/>
      <c r="BM387" s="85"/>
      <c r="BN387" s="86"/>
      <c r="BO387" s="84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6"/>
      <c r="CA387" s="141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6"/>
    </row>
    <row r="388" spans="1:90" ht="15" customHeight="1" x14ac:dyDescent="0.3">
      <c r="A388" s="206"/>
      <c r="C388" s="60" t="s">
        <v>259</v>
      </c>
      <c r="D388" s="146"/>
      <c r="E388" s="136" t="s">
        <v>453</v>
      </c>
      <c r="F388" s="66">
        <v>800000</v>
      </c>
      <c r="G388" s="84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6"/>
      <c r="S388" s="84"/>
      <c r="T388" s="85"/>
      <c r="U388" s="85"/>
      <c r="V388" s="85"/>
      <c r="W388" s="85"/>
      <c r="X388" s="93"/>
      <c r="Y388" s="93"/>
      <c r="Z388" s="93"/>
      <c r="AA388" s="93"/>
      <c r="AB388" s="93"/>
      <c r="AC388" s="93"/>
      <c r="AD388" s="88"/>
      <c r="AE388" s="92"/>
      <c r="AF388" s="93"/>
      <c r="AG388" s="93"/>
      <c r="AH388" s="93"/>
      <c r="AI388" s="90"/>
      <c r="AJ388" s="90"/>
      <c r="AK388" s="90"/>
      <c r="AL388" s="93"/>
      <c r="AM388" s="93"/>
      <c r="AN388" s="93"/>
      <c r="AO388" s="93"/>
      <c r="AP388" s="88"/>
      <c r="AQ388" s="92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88"/>
      <c r="BC388" s="92"/>
      <c r="BD388" s="93"/>
      <c r="BE388" s="93"/>
      <c r="BF388" s="93"/>
      <c r="BG388" s="93"/>
      <c r="BH388" s="93"/>
      <c r="BI388" s="93"/>
      <c r="BJ388" s="93"/>
      <c r="BK388" s="85"/>
      <c r="BL388" s="85"/>
      <c r="BM388" s="85"/>
      <c r="BN388" s="86"/>
      <c r="BO388" s="84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6"/>
      <c r="CA388" s="141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6"/>
    </row>
    <row r="389" spans="1:90" ht="15" customHeight="1" x14ac:dyDescent="0.3">
      <c r="A389" s="206"/>
      <c r="C389" s="60" t="s">
        <v>454</v>
      </c>
      <c r="D389" s="146"/>
      <c r="E389" s="135" t="s">
        <v>455</v>
      </c>
      <c r="F389" s="66">
        <v>2100000</v>
      </c>
      <c r="G389" s="84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6"/>
      <c r="S389" s="84"/>
      <c r="T389" s="85"/>
      <c r="U389" s="85"/>
      <c r="V389" s="85"/>
      <c r="W389" s="85"/>
      <c r="X389" s="93"/>
      <c r="Y389" s="93"/>
      <c r="Z389" s="93"/>
      <c r="AA389" s="93"/>
      <c r="AB389" s="82"/>
      <c r="AC389" s="82"/>
      <c r="AD389" s="83"/>
      <c r="AE389" s="87"/>
      <c r="AF389" s="82"/>
      <c r="AG389" s="82"/>
      <c r="AH389" s="93"/>
      <c r="AI389" s="90"/>
      <c r="AJ389" s="90"/>
      <c r="AK389" s="90"/>
      <c r="AL389" s="93"/>
      <c r="AM389" s="93"/>
      <c r="AN389" s="93"/>
      <c r="AO389" s="93"/>
      <c r="AP389" s="88"/>
      <c r="AQ389" s="92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88"/>
      <c r="BC389" s="92"/>
      <c r="BD389" s="93"/>
      <c r="BE389" s="93"/>
      <c r="BF389" s="93"/>
      <c r="BG389" s="93"/>
      <c r="BH389" s="93"/>
      <c r="BI389" s="93"/>
      <c r="BJ389" s="93"/>
      <c r="BK389" s="85"/>
      <c r="BL389" s="85"/>
      <c r="BM389" s="85"/>
      <c r="BN389" s="86"/>
      <c r="BO389" s="84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6"/>
      <c r="CA389" s="141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6"/>
    </row>
    <row r="390" spans="1:90" ht="15" customHeight="1" x14ac:dyDescent="0.3">
      <c r="A390" s="206"/>
      <c r="C390" s="51" t="s">
        <v>456</v>
      </c>
      <c r="D390" s="146"/>
      <c r="E390" s="135" t="s">
        <v>457</v>
      </c>
      <c r="F390" s="66">
        <f>28000*12</f>
        <v>336000</v>
      </c>
      <c r="G390" s="84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6"/>
      <c r="S390" s="84"/>
      <c r="T390" s="85"/>
      <c r="U390" s="85"/>
      <c r="V390" s="85"/>
      <c r="W390" s="85"/>
      <c r="X390" s="93"/>
      <c r="Y390" s="93"/>
      <c r="Z390" s="93"/>
      <c r="AA390" s="93"/>
      <c r="AB390" s="93"/>
      <c r="AC390" s="93"/>
      <c r="AD390" s="88"/>
      <c r="AE390" s="92"/>
      <c r="AF390" s="93"/>
      <c r="AG390" s="93"/>
      <c r="AH390" s="93"/>
      <c r="AI390" s="93"/>
      <c r="AJ390" s="93"/>
      <c r="AK390" s="93"/>
      <c r="AL390" s="90"/>
      <c r="AM390" s="90"/>
      <c r="AN390" s="90"/>
      <c r="AO390" s="90"/>
      <c r="AP390" s="91"/>
      <c r="AQ390" s="89"/>
      <c r="AR390" s="90"/>
      <c r="AS390" s="90"/>
      <c r="AT390" s="90"/>
      <c r="AU390" s="90"/>
      <c r="AV390" s="90"/>
      <c r="AW390" s="90"/>
      <c r="AX390" s="93"/>
      <c r="AY390" s="93"/>
      <c r="AZ390" s="93"/>
      <c r="BA390" s="93"/>
      <c r="BB390" s="88"/>
      <c r="BC390" s="92"/>
      <c r="BD390" s="93"/>
      <c r="BE390" s="93"/>
      <c r="BF390" s="93"/>
      <c r="BG390" s="93"/>
      <c r="BH390" s="93"/>
      <c r="BI390" s="93"/>
      <c r="BJ390" s="93"/>
      <c r="BK390" s="85"/>
      <c r="BL390" s="85"/>
      <c r="BM390" s="85"/>
      <c r="BN390" s="86"/>
      <c r="BO390" s="84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6"/>
      <c r="CA390" s="141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6"/>
    </row>
    <row r="391" spans="1:90" ht="15" customHeight="1" x14ac:dyDescent="0.3">
      <c r="A391" s="206"/>
      <c r="C391" s="60"/>
      <c r="D391" s="109"/>
      <c r="E391" s="135" t="s">
        <v>458</v>
      </c>
      <c r="F391" s="66">
        <v>100000</v>
      </c>
      <c r="G391" s="84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6"/>
      <c r="S391" s="84"/>
      <c r="T391" s="85"/>
      <c r="U391" s="93"/>
      <c r="V391" s="93"/>
      <c r="W391" s="93"/>
      <c r="X391" s="93"/>
      <c r="Y391" s="93"/>
      <c r="Z391" s="93"/>
      <c r="AA391" s="93"/>
      <c r="AB391" s="93"/>
      <c r="AC391" s="93"/>
      <c r="AD391" s="88"/>
      <c r="AE391" s="92"/>
      <c r="AF391" s="93"/>
      <c r="AG391" s="93"/>
      <c r="AH391" s="93"/>
      <c r="AI391" s="93"/>
      <c r="AJ391" s="93"/>
      <c r="AK391" s="93"/>
      <c r="AL391" s="90"/>
      <c r="AM391" s="90"/>
      <c r="AN391" s="90"/>
      <c r="AO391" s="90"/>
      <c r="AP391" s="91"/>
      <c r="AQ391" s="89"/>
      <c r="AR391" s="90"/>
      <c r="AS391" s="90"/>
      <c r="AT391" s="90"/>
      <c r="AU391" s="90"/>
      <c r="AV391" s="90"/>
      <c r="AW391" s="90"/>
      <c r="AX391" s="93"/>
      <c r="AY391" s="93"/>
      <c r="AZ391" s="93"/>
      <c r="BA391" s="93"/>
      <c r="BB391" s="88"/>
      <c r="BC391" s="92"/>
      <c r="BD391" s="93"/>
      <c r="BE391" s="93"/>
      <c r="BF391" s="93"/>
      <c r="BG391" s="93"/>
      <c r="BH391" s="93"/>
      <c r="BI391" s="93"/>
      <c r="BJ391" s="93"/>
      <c r="BK391" s="85"/>
      <c r="BL391" s="85"/>
      <c r="BM391" s="85"/>
      <c r="BN391" s="86"/>
      <c r="BO391" s="84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6"/>
      <c r="CA391" s="141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6"/>
    </row>
    <row r="392" spans="1:90" ht="15" customHeight="1" x14ac:dyDescent="0.3">
      <c r="A392" s="206"/>
      <c r="C392" s="60"/>
      <c r="D392" s="146" t="s">
        <v>45</v>
      </c>
      <c r="E392" s="137" t="s">
        <v>45</v>
      </c>
      <c r="F392" s="66" t="s">
        <v>45</v>
      </c>
      <c r="G392" s="84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6"/>
      <c r="S392" s="84"/>
      <c r="T392" s="85"/>
      <c r="U392" s="85"/>
      <c r="V392" s="85"/>
      <c r="W392" s="85"/>
      <c r="X392" s="93"/>
      <c r="Y392" s="93"/>
      <c r="Z392" s="93"/>
      <c r="AA392" s="93"/>
      <c r="AB392" s="93"/>
      <c r="AC392" s="93"/>
      <c r="AD392" s="88"/>
      <c r="AE392" s="92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88"/>
      <c r="AQ392" s="92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88"/>
      <c r="BC392" s="92"/>
      <c r="BD392" s="93"/>
      <c r="BE392" s="93"/>
      <c r="BF392" s="93"/>
      <c r="BG392" s="93"/>
      <c r="BH392" s="93"/>
      <c r="BI392" s="93"/>
      <c r="BJ392" s="93"/>
      <c r="BK392" s="85"/>
      <c r="BL392" s="85"/>
      <c r="BM392" s="85"/>
      <c r="BN392" s="86"/>
      <c r="BO392" s="84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6"/>
      <c r="CA392" s="141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6"/>
    </row>
    <row r="393" spans="1:90" ht="15" customHeight="1" thickBot="1" x14ac:dyDescent="0.35">
      <c r="A393" s="206"/>
      <c r="B393" s="212"/>
      <c r="C393" s="58"/>
      <c r="D393" s="58"/>
      <c r="E393" s="43" t="s">
        <v>160</v>
      </c>
      <c r="F393" s="47">
        <f>SUM(F386:F392)</f>
        <v>8336000</v>
      </c>
      <c r="G393" s="96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8"/>
      <c r="S393" s="96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8"/>
      <c r="AE393" s="96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8"/>
      <c r="AQ393" s="96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8"/>
      <c r="BC393" s="96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8"/>
      <c r="BO393" s="96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8"/>
      <c r="CA393" s="142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8"/>
    </row>
    <row r="394" spans="1:90" ht="15" customHeight="1" x14ac:dyDescent="0.3">
      <c r="A394" s="178" t="s">
        <v>468</v>
      </c>
      <c r="B394" s="209">
        <v>349</v>
      </c>
      <c r="C394" s="56" t="s">
        <v>154</v>
      </c>
      <c r="D394" s="56"/>
      <c r="E394" s="56"/>
      <c r="F394" s="38"/>
      <c r="G394" s="76">
        <v>1</v>
      </c>
      <c r="H394" s="77">
        <v>2</v>
      </c>
      <c r="I394" s="77">
        <v>3</v>
      </c>
      <c r="J394" s="77">
        <v>4</v>
      </c>
      <c r="K394" s="77">
        <v>5</v>
      </c>
      <c r="L394" s="77">
        <v>6</v>
      </c>
      <c r="M394" s="77">
        <v>7</v>
      </c>
      <c r="N394" s="77">
        <v>8</v>
      </c>
      <c r="O394" s="77">
        <v>9</v>
      </c>
      <c r="P394" s="77">
        <v>10</v>
      </c>
      <c r="Q394" s="77">
        <v>11</v>
      </c>
      <c r="R394" s="78">
        <v>12</v>
      </c>
      <c r="S394" s="76">
        <v>1</v>
      </c>
      <c r="T394" s="77">
        <v>2</v>
      </c>
      <c r="U394" s="77">
        <v>3</v>
      </c>
      <c r="V394" s="77">
        <v>4</v>
      </c>
      <c r="W394" s="77">
        <v>5</v>
      </c>
      <c r="X394" s="77">
        <v>6</v>
      </c>
      <c r="Y394" s="77">
        <v>7</v>
      </c>
      <c r="Z394" s="77">
        <v>8</v>
      </c>
      <c r="AA394" s="77">
        <v>9</v>
      </c>
      <c r="AB394" s="77">
        <v>10</v>
      </c>
      <c r="AC394" s="77">
        <v>11</v>
      </c>
      <c r="AD394" s="78">
        <v>12</v>
      </c>
      <c r="AE394" s="76">
        <v>1</v>
      </c>
      <c r="AF394" s="77">
        <v>2</v>
      </c>
      <c r="AG394" s="77">
        <v>3</v>
      </c>
      <c r="AH394" s="77">
        <v>4</v>
      </c>
      <c r="AI394" s="77">
        <v>5</v>
      </c>
      <c r="AJ394" s="77">
        <v>6</v>
      </c>
      <c r="AK394" s="77">
        <v>7</v>
      </c>
      <c r="AL394" s="77">
        <v>8</v>
      </c>
      <c r="AM394" s="77">
        <v>9</v>
      </c>
      <c r="AN394" s="77">
        <v>10</v>
      </c>
      <c r="AO394" s="77">
        <v>11</v>
      </c>
      <c r="AP394" s="78">
        <v>12</v>
      </c>
      <c r="AQ394" s="76">
        <v>1</v>
      </c>
      <c r="AR394" s="77">
        <v>2</v>
      </c>
      <c r="AS394" s="77">
        <v>3</v>
      </c>
      <c r="AT394" s="77">
        <v>4</v>
      </c>
      <c r="AU394" s="77">
        <v>5</v>
      </c>
      <c r="AV394" s="77">
        <v>6</v>
      </c>
      <c r="AW394" s="77">
        <v>7</v>
      </c>
      <c r="AX394" s="77">
        <v>8</v>
      </c>
      <c r="AY394" s="77">
        <v>9</v>
      </c>
      <c r="AZ394" s="77">
        <v>10</v>
      </c>
      <c r="BA394" s="77">
        <v>11</v>
      </c>
      <c r="BB394" s="78">
        <v>12</v>
      </c>
      <c r="BC394" s="76">
        <v>1</v>
      </c>
      <c r="BD394" s="77">
        <v>2</v>
      </c>
      <c r="BE394" s="77">
        <v>3</v>
      </c>
      <c r="BF394" s="77">
        <v>4</v>
      </c>
      <c r="BG394" s="77">
        <v>5</v>
      </c>
      <c r="BH394" s="77">
        <v>6</v>
      </c>
      <c r="BI394" s="77">
        <v>7</v>
      </c>
      <c r="BJ394" s="77">
        <v>8</v>
      </c>
      <c r="BK394" s="77">
        <v>9</v>
      </c>
      <c r="BL394" s="77">
        <v>10</v>
      </c>
      <c r="BM394" s="77">
        <v>11</v>
      </c>
      <c r="BN394" s="78">
        <v>12</v>
      </c>
      <c r="BO394" s="76">
        <v>1</v>
      </c>
      <c r="BP394" s="77">
        <v>2</v>
      </c>
      <c r="BQ394" s="77">
        <v>3</v>
      </c>
      <c r="BR394" s="77">
        <v>4</v>
      </c>
      <c r="BS394" s="77">
        <v>5</v>
      </c>
      <c r="BT394" s="77">
        <v>6</v>
      </c>
      <c r="BU394" s="77">
        <v>7</v>
      </c>
      <c r="BV394" s="77">
        <v>8</v>
      </c>
      <c r="BW394" s="77">
        <v>9</v>
      </c>
      <c r="BX394" s="77">
        <v>10</v>
      </c>
      <c r="BY394" s="77">
        <v>11</v>
      </c>
      <c r="BZ394" s="78">
        <v>12</v>
      </c>
      <c r="CA394" s="140">
        <v>1</v>
      </c>
      <c r="CB394" s="77">
        <v>2</v>
      </c>
      <c r="CC394" s="77">
        <v>3</v>
      </c>
      <c r="CD394" s="77">
        <v>4</v>
      </c>
      <c r="CE394" s="77">
        <v>5</v>
      </c>
      <c r="CF394" s="77">
        <v>6</v>
      </c>
      <c r="CG394" s="77">
        <v>7</v>
      </c>
      <c r="CH394" s="77">
        <v>8</v>
      </c>
      <c r="CI394" s="77">
        <v>9</v>
      </c>
      <c r="CJ394" s="77">
        <v>10</v>
      </c>
      <c r="CK394" s="77">
        <v>11</v>
      </c>
      <c r="CL394" s="78">
        <v>12</v>
      </c>
    </row>
    <row r="395" spans="1:90" ht="15" customHeight="1" x14ac:dyDescent="0.3">
      <c r="A395" s="206"/>
      <c r="B395" s="214" t="s">
        <v>45</v>
      </c>
      <c r="C395" s="194" t="s">
        <v>459</v>
      </c>
      <c r="D395" s="146" t="s">
        <v>113</v>
      </c>
      <c r="E395" s="60"/>
      <c r="F395" s="39"/>
      <c r="G395" s="84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6"/>
      <c r="S395" s="84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6"/>
      <c r="AE395" s="84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6"/>
      <c r="AQ395" s="84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6"/>
      <c r="BC395" s="84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6"/>
      <c r="BO395" s="84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6"/>
      <c r="CA395" s="141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6"/>
    </row>
    <row r="396" spans="1:90" ht="15" customHeight="1" x14ac:dyDescent="0.3">
      <c r="A396" s="206"/>
      <c r="C396" s="60"/>
      <c r="D396" s="146" t="s">
        <v>431</v>
      </c>
      <c r="E396" s="135" t="s">
        <v>443</v>
      </c>
      <c r="F396" s="39">
        <v>13302000</v>
      </c>
      <c r="G396" s="84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6"/>
      <c r="S396" s="84"/>
      <c r="T396" s="85"/>
      <c r="U396" s="85"/>
      <c r="V396" s="85"/>
      <c r="W396" s="85"/>
      <c r="X396" s="130"/>
      <c r="Y396" s="130"/>
      <c r="Z396" s="130"/>
      <c r="AA396" s="130"/>
      <c r="AB396" s="130"/>
      <c r="AC396" s="130"/>
      <c r="AD396" s="162"/>
      <c r="AE396" s="89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1"/>
      <c r="AQ396" s="89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1"/>
      <c r="BC396" s="89"/>
      <c r="BD396" s="90"/>
      <c r="BE396" s="90"/>
      <c r="BF396" s="90"/>
      <c r="BG396" s="90"/>
      <c r="BH396" s="90"/>
      <c r="BI396" s="90"/>
      <c r="BJ396" s="90"/>
      <c r="BK396" s="85"/>
      <c r="BL396" s="85"/>
      <c r="BM396" s="85"/>
      <c r="BN396" s="86"/>
      <c r="BO396" s="84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6"/>
      <c r="CA396" s="141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6"/>
    </row>
    <row r="397" spans="1:90" ht="15" customHeight="1" x14ac:dyDescent="0.3">
      <c r="A397" s="206"/>
      <c r="C397" s="60" t="s">
        <v>259</v>
      </c>
      <c r="D397" s="146"/>
      <c r="E397" s="136" t="s">
        <v>444</v>
      </c>
      <c r="F397" s="39">
        <v>756000</v>
      </c>
      <c r="G397" s="84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6"/>
      <c r="S397" s="84"/>
      <c r="T397" s="85"/>
      <c r="U397" s="85"/>
      <c r="V397" s="85"/>
      <c r="W397" s="85"/>
      <c r="X397" s="90"/>
      <c r="Y397" s="90"/>
      <c r="Z397" s="90"/>
      <c r="AA397" s="90"/>
      <c r="AB397" s="90"/>
      <c r="AC397" s="90"/>
      <c r="AD397" s="91"/>
      <c r="AE397" s="89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1"/>
      <c r="AQ397" s="89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1"/>
      <c r="BC397" s="89"/>
      <c r="BD397" s="90"/>
      <c r="BE397" s="90"/>
      <c r="BF397" s="90"/>
      <c r="BG397" s="90"/>
      <c r="BH397" s="90"/>
      <c r="BI397" s="90"/>
      <c r="BJ397" s="90"/>
      <c r="BK397" s="85"/>
      <c r="BL397" s="85"/>
      <c r="BM397" s="85"/>
      <c r="BN397" s="86"/>
      <c r="BO397" s="84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6"/>
      <c r="CA397" s="141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6"/>
    </row>
    <row r="398" spans="1:90" ht="15" customHeight="1" x14ac:dyDescent="0.3">
      <c r="A398" s="206"/>
      <c r="C398" s="60" t="s">
        <v>454</v>
      </c>
      <c r="D398" s="146"/>
      <c r="E398" s="135" t="s">
        <v>446</v>
      </c>
      <c r="F398" s="39">
        <v>130000</v>
      </c>
      <c r="G398" s="84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6"/>
      <c r="S398" s="84"/>
      <c r="T398" s="85"/>
      <c r="U398" s="85"/>
      <c r="V398" s="85"/>
      <c r="W398" s="85"/>
      <c r="X398" s="85"/>
      <c r="Y398" s="85"/>
      <c r="Z398" s="85"/>
      <c r="AA398" s="90"/>
      <c r="AB398" s="90"/>
      <c r="AC398" s="90"/>
      <c r="AD398" s="91"/>
      <c r="AE398" s="84"/>
      <c r="AF398" s="93"/>
      <c r="AG398" s="93"/>
      <c r="AH398" s="93"/>
      <c r="AI398" s="93"/>
      <c r="AJ398" s="93"/>
      <c r="AK398" s="90"/>
      <c r="AL398" s="90"/>
      <c r="AM398" s="90"/>
      <c r="AN398" s="90"/>
      <c r="AO398" s="90"/>
      <c r="AP398" s="91"/>
      <c r="AQ398" s="89"/>
      <c r="AR398" s="90"/>
      <c r="AS398" s="90"/>
      <c r="AT398" s="90"/>
      <c r="AU398" s="90"/>
      <c r="AV398" s="90"/>
      <c r="AW398" s="93"/>
      <c r="AX398" s="93"/>
      <c r="AY398" s="93"/>
      <c r="AZ398" s="93"/>
      <c r="BA398" s="93"/>
      <c r="BB398" s="88"/>
      <c r="BC398" s="89"/>
      <c r="BD398" s="90"/>
      <c r="BE398" s="90"/>
      <c r="BF398" s="90"/>
      <c r="BG398" s="90"/>
      <c r="BH398" s="93"/>
      <c r="BI398" s="93"/>
      <c r="BJ398" s="93"/>
      <c r="BK398" s="85"/>
      <c r="BL398" s="85"/>
      <c r="BM398" s="85"/>
      <c r="BN398" s="86"/>
      <c r="BO398" s="84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6"/>
      <c r="CA398" s="141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6"/>
    </row>
    <row r="399" spans="1:90" ht="15" customHeight="1" x14ac:dyDescent="0.3">
      <c r="A399" s="206"/>
      <c r="C399" s="60"/>
      <c r="D399" s="146"/>
      <c r="E399" s="135" t="s">
        <v>448</v>
      </c>
      <c r="F399" s="39">
        <v>60000</v>
      </c>
      <c r="G399" s="84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6"/>
      <c r="S399" s="84"/>
      <c r="T399" s="85"/>
      <c r="U399" s="85"/>
      <c r="V399" s="85"/>
      <c r="W399" s="85"/>
      <c r="X399" s="90"/>
      <c r="Y399" s="90"/>
      <c r="Z399" s="90"/>
      <c r="AA399" s="93"/>
      <c r="AB399" s="93"/>
      <c r="AC399" s="93"/>
      <c r="AD399" s="88"/>
      <c r="AE399" s="84"/>
      <c r="AF399" s="93"/>
      <c r="AG399" s="93"/>
      <c r="AH399" s="93"/>
      <c r="AI399" s="93"/>
      <c r="AJ399" s="93"/>
      <c r="AK399" s="93"/>
      <c r="AL399" s="93"/>
      <c r="AM399" s="93"/>
      <c r="AN399" s="93"/>
      <c r="AO399" s="90"/>
      <c r="AP399" s="91"/>
      <c r="AQ399" s="89"/>
      <c r="AR399" s="90"/>
      <c r="AS399" s="93"/>
      <c r="AT399" s="93"/>
      <c r="AU399" s="93"/>
      <c r="AV399" s="93"/>
      <c r="AW399" s="93"/>
      <c r="AX399" s="93"/>
      <c r="AY399" s="93"/>
      <c r="AZ399" s="93"/>
      <c r="BA399" s="93"/>
      <c r="BB399" s="88"/>
      <c r="BC399" s="92"/>
      <c r="BD399" s="93"/>
      <c r="BE399" s="93"/>
      <c r="BF399" s="93"/>
      <c r="BG399" s="93"/>
      <c r="BH399" s="90"/>
      <c r="BI399" s="90"/>
      <c r="BJ399" s="90"/>
      <c r="BK399" s="85"/>
      <c r="BL399" s="85"/>
      <c r="BM399" s="85"/>
      <c r="BN399" s="86"/>
      <c r="BO399" s="84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6"/>
      <c r="CA399" s="141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6"/>
    </row>
    <row r="400" spans="1:90" ht="15" customHeight="1" x14ac:dyDescent="0.3">
      <c r="A400" s="206"/>
      <c r="C400" s="107" t="s">
        <v>45</v>
      </c>
      <c r="D400" s="146" t="s">
        <v>440</v>
      </c>
      <c r="E400" s="137" t="s">
        <v>449</v>
      </c>
      <c r="F400" s="39">
        <v>2847600</v>
      </c>
      <c r="G400" s="84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6"/>
      <c r="S400" s="84"/>
      <c r="T400" s="85"/>
      <c r="U400" s="85"/>
      <c r="V400" s="85"/>
      <c r="W400" s="85"/>
      <c r="X400" s="90"/>
      <c r="Y400" s="90"/>
      <c r="Z400" s="90"/>
      <c r="AA400" s="90"/>
      <c r="AB400" s="90"/>
      <c r="AC400" s="90"/>
      <c r="AD400" s="91"/>
      <c r="AE400" s="89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1"/>
      <c r="AQ400" s="89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1"/>
      <c r="BC400" s="89"/>
      <c r="BD400" s="90"/>
      <c r="BE400" s="90"/>
      <c r="BF400" s="90"/>
      <c r="BG400" s="90"/>
      <c r="BH400" s="90"/>
      <c r="BI400" s="90"/>
      <c r="BJ400" s="90"/>
      <c r="BK400" s="85"/>
      <c r="BL400" s="85"/>
      <c r="BM400" s="85"/>
      <c r="BN400" s="86"/>
      <c r="BO400" s="84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6"/>
      <c r="CA400" s="141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6"/>
    </row>
    <row r="401" spans="1:90" ht="15" customHeight="1" x14ac:dyDescent="0.3">
      <c r="A401" s="206"/>
      <c r="C401" s="51" t="s">
        <v>456</v>
      </c>
      <c r="D401" s="146"/>
      <c r="E401" s="136" t="s">
        <v>45</v>
      </c>
      <c r="F401" s="39" t="s">
        <v>45</v>
      </c>
      <c r="G401" s="84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6"/>
      <c r="S401" s="84"/>
      <c r="T401" s="85"/>
      <c r="U401" s="85"/>
      <c r="V401" s="85"/>
      <c r="W401" s="85"/>
      <c r="X401" s="85"/>
      <c r="Y401" s="93"/>
      <c r="Z401" s="93"/>
      <c r="AA401" s="93"/>
      <c r="AB401" s="93"/>
      <c r="AC401" s="93"/>
      <c r="AD401" s="88"/>
      <c r="AE401" s="92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88"/>
      <c r="AQ401" s="92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88"/>
      <c r="BC401" s="92"/>
      <c r="BD401" s="93"/>
      <c r="BE401" s="93"/>
      <c r="BF401" s="93"/>
      <c r="BG401" s="93"/>
      <c r="BH401" s="93"/>
      <c r="BI401" s="93"/>
      <c r="BJ401" s="93"/>
      <c r="BK401" s="85"/>
      <c r="BL401" s="85"/>
      <c r="BM401" s="85"/>
      <c r="BN401" s="86"/>
      <c r="BO401" s="84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6"/>
      <c r="CA401" s="141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6"/>
    </row>
    <row r="402" spans="1:90" ht="15" customHeight="1" x14ac:dyDescent="0.3">
      <c r="A402" s="206"/>
      <c r="C402" s="60"/>
      <c r="D402" s="146" t="s">
        <v>45</v>
      </c>
      <c r="E402" s="137" t="s">
        <v>45</v>
      </c>
      <c r="F402" s="39" t="s">
        <v>45</v>
      </c>
      <c r="G402" s="84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6"/>
      <c r="S402" s="84"/>
      <c r="T402" s="85"/>
      <c r="U402" s="85"/>
      <c r="V402" s="85"/>
      <c r="W402" s="85"/>
      <c r="X402" s="93"/>
      <c r="Y402" s="93"/>
      <c r="Z402" s="93"/>
      <c r="AA402" s="93"/>
      <c r="AB402" s="93"/>
      <c r="AC402" s="93"/>
      <c r="AD402" s="88"/>
      <c r="AE402" s="92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88"/>
      <c r="AQ402" s="92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88"/>
      <c r="BC402" s="92"/>
      <c r="BD402" s="93"/>
      <c r="BE402" s="93"/>
      <c r="BF402" s="93"/>
      <c r="BG402" s="93"/>
      <c r="BH402" s="93"/>
      <c r="BI402" s="93"/>
      <c r="BJ402" s="93"/>
      <c r="BK402" s="85"/>
      <c r="BL402" s="85"/>
      <c r="BM402" s="85"/>
      <c r="BN402" s="86"/>
      <c r="BO402" s="84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6"/>
      <c r="CA402" s="141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6"/>
    </row>
    <row r="403" spans="1:90" ht="15" customHeight="1" thickBot="1" x14ac:dyDescent="0.35">
      <c r="A403" s="206"/>
      <c r="C403" s="60"/>
      <c r="D403" s="60"/>
      <c r="E403" s="221" t="s">
        <v>160</v>
      </c>
      <c r="F403" s="117">
        <f>SUM(F396:F402)</f>
        <v>17095600</v>
      </c>
      <c r="G403" s="15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47"/>
      <c r="S403" s="152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47"/>
      <c r="AE403" s="152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47"/>
      <c r="AQ403" s="152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47"/>
      <c r="BC403" s="152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47"/>
      <c r="BO403" s="152"/>
      <c r="BP403" s="131"/>
      <c r="BQ403" s="131"/>
      <c r="BR403" s="131"/>
      <c r="BS403" s="131"/>
      <c r="BT403" s="131"/>
      <c r="BU403" s="131"/>
      <c r="BV403" s="131"/>
      <c r="BW403" s="131"/>
      <c r="BX403" s="131"/>
      <c r="BY403" s="131"/>
      <c r="BZ403" s="147"/>
      <c r="CA403" s="139"/>
      <c r="CB403" s="131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47"/>
    </row>
    <row r="404" spans="1:90" x14ac:dyDescent="0.3">
      <c r="A404" s="200" t="s">
        <v>465</v>
      </c>
      <c r="B404" s="209">
        <v>186</v>
      </c>
      <c r="C404" s="56" t="s">
        <v>114</v>
      </c>
      <c r="D404" s="56" t="s">
        <v>112</v>
      </c>
      <c r="E404" s="37" t="s">
        <v>164</v>
      </c>
      <c r="F404" s="46">
        <v>300000</v>
      </c>
      <c r="G404" s="76"/>
      <c r="H404" s="77"/>
      <c r="I404" s="77"/>
      <c r="J404" s="77"/>
      <c r="K404" s="77"/>
      <c r="L404" s="222"/>
      <c r="M404" s="222"/>
      <c r="N404" s="222"/>
      <c r="O404" s="222"/>
      <c r="P404" s="133"/>
      <c r="Q404" s="77"/>
      <c r="R404" s="78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8"/>
      <c r="AE404" s="76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8"/>
      <c r="AQ404" s="76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  <c r="BB404" s="78"/>
      <c r="BC404" s="76"/>
      <c r="BD404" s="77"/>
      <c r="BE404" s="77"/>
      <c r="BF404" s="77"/>
      <c r="BG404" s="77"/>
      <c r="BH404" s="77"/>
      <c r="BI404" s="77"/>
      <c r="BJ404" s="77"/>
      <c r="BK404" s="77"/>
      <c r="BL404" s="77"/>
      <c r="BM404" s="77"/>
      <c r="BN404" s="78"/>
      <c r="BO404" s="76"/>
      <c r="BP404" s="77"/>
      <c r="BQ404" s="77"/>
      <c r="BR404" s="77"/>
      <c r="BS404" s="77"/>
      <c r="BT404" s="77"/>
      <c r="BU404" s="77"/>
      <c r="BV404" s="77"/>
      <c r="BW404" s="77"/>
      <c r="BX404" s="77"/>
      <c r="BY404" s="77"/>
      <c r="BZ404" s="78"/>
      <c r="CA404" s="140"/>
      <c r="CB404" s="77"/>
      <c r="CC404" s="77"/>
      <c r="CD404" s="77"/>
      <c r="CE404" s="77"/>
      <c r="CF404" s="77"/>
      <c r="CG404" s="77"/>
      <c r="CH404" s="77"/>
      <c r="CI404" s="77"/>
      <c r="CJ404" s="77"/>
      <c r="CK404" s="77"/>
      <c r="CL404" s="78"/>
    </row>
    <row r="405" spans="1:90" x14ac:dyDescent="0.3">
      <c r="A405" s="201"/>
      <c r="B405" s="214"/>
      <c r="C405" s="60"/>
      <c r="D405" s="60"/>
      <c r="E405" s="60" t="s">
        <v>159</v>
      </c>
      <c r="F405" s="39"/>
      <c r="G405" s="84"/>
      <c r="H405" s="85"/>
      <c r="I405" s="85"/>
      <c r="J405" s="85"/>
      <c r="K405" s="85"/>
      <c r="L405" s="85"/>
      <c r="M405" s="85"/>
      <c r="N405" s="85"/>
      <c r="O405" s="85"/>
      <c r="P405" s="85"/>
      <c r="Q405" s="93"/>
      <c r="R405" s="88"/>
      <c r="S405" s="92"/>
      <c r="T405" s="93"/>
      <c r="U405" s="85"/>
      <c r="V405" s="85"/>
      <c r="W405" s="85"/>
      <c r="X405" s="85"/>
      <c r="Y405" s="85"/>
      <c r="Z405" s="85"/>
      <c r="AA405" s="85"/>
      <c r="AB405" s="85"/>
      <c r="AC405" s="85"/>
      <c r="AD405" s="86"/>
      <c r="AE405" s="84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6"/>
      <c r="AQ405" s="84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6"/>
      <c r="BC405" s="84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6"/>
      <c r="BO405" s="84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6"/>
      <c r="CA405" s="141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6"/>
    </row>
    <row r="406" spans="1:90" x14ac:dyDescent="0.3">
      <c r="A406" s="201"/>
      <c r="B406" s="214"/>
      <c r="C406" s="60"/>
      <c r="D406" s="60"/>
      <c r="E406" s="60" t="s">
        <v>395</v>
      </c>
      <c r="F406" s="39">
        <v>4000000</v>
      </c>
      <c r="G406" s="84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6"/>
      <c r="S406" s="84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3"/>
      <c r="AE406" s="87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6"/>
      <c r="AQ406" s="84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6"/>
      <c r="BC406" s="84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6"/>
      <c r="BO406" s="84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6"/>
      <c r="CA406" s="141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6"/>
    </row>
    <row r="407" spans="1:90" x14ac:dyDescent="0.3">
      <c r="A407" s="201"/>
      <c r="B407" s="214"/>
      <c r="C407" s="60"/>
      <c r="D407" s="60"/>
      <c r="E407" s="62" t="s">
        <v>107</v>
      </c>
      <c r="F407" s="39"/>
      <c r="G407" s="84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6"/>
      <c r="S407" s="84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6"/>
      <c r="AE407" s="84"/>
      <c r="AF407" s="82"/>
      <c r="AG407" s="82"/>
      <c r="AH407" s="82"/>
      <c r="AI407" s="85"/>
      <c r="AJ407" s="85"/>
      <c r="AK407" s="85"/>
      <c r="AL407" s="85"/>
      <c r="AM407" s="85"/>
      <c r="AN407" s="85"/>
      <c r="AO407" s="85"/>
      <c r="AP407" s="86"/>
      <c r="AQ407" s="84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6"/>
      <c r="BC407" s="84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6"/>
      <c r="BO407" s="84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6"/>
      <c r="CA407" s="141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6"/>
    </row>
    <row r="408" spans="1:90" x14ac:dyDescent="0.3">
      <c r="A408" s="201"/>
      <c r="B408" s="214"/>
      <c r="C408" s="60"/>
      <c r="D408" s="60"/>
      <c r="E408" s="62"/>
      <c r="F408" s="39"/>
      <c r="G408" s="84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6"/>
      <c r="S408" s="84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6"/>
      <c r="AE408" s="84"/>
      <c r="AF408" s="85"/>
      <c r="AG408" s="85"/>
      <c r="AH408" s="85"/>
      <c r="AI408" s="82"/>
      <c r="AJ408" s="82"/>
      <c r="AK408" s="82"/>
      <c r="AL408" s="82"/>
      <c r="AM408" s="82"/>
      <c r="AN408" s="82"/>
      <c r="AO408" s="85"/>
      <c r="AP408" s="86"/>
      <c r="AQ408" s="84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6"/>
      <c r="BC408" s="84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6"/>
      <c r="BO408" s="84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6"/>
      <c r="CA408" s="141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6"/>
    </row>
    <row r="409" spans="1:90" x14ac:dyDescent="0.3">
      <c r="A409" s="201"/>
      <c r="B409" s="214"/>
      <c r="C409" s="60"/>
      <c r="D409" s="60"/>
      <c r="E409" s="62"/>
      <c r="F409" s="39"/>
      <c r="G409" s="84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6"/>
      <c r="S409" s="84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6"/>
      <c r="AE409" s="84"/>
      <c r="AF409" s="85"/>
      <c r="AG409" s="85"/>
      <c r="AH409" s="85"/>
      <c r="AI409" s="85"/>
      <c r="AJ409" s="85"/>
      <c r="AK409" s="85"/>
      <c r="AL409" s="85"/>
      <c r="AM409" s="85"/>
      <c r="AN409" s="85"/>
      <c r="AO409" s="82"/>
      <c r="AP409" s="83"/>
      <c r="AQ409" s="87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6"/>
      <c r="BC409" s="84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6"/>
      <c r="BO409" s="84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6"/>
      <c r="CA409" s="141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6"/>
    </row>
    <row r="410" spans="1:90" x14ac:dyDescent="0.3">
      <c r="A410" s="201"/>
      <c r="B410" s="214"/>
      <c r="C410" s="60"/>
      <c r="D410" s="60" t="s">
        <v>113</v>
      </c>
      <c r="E410" s="60"/>
      <c r="F410" s="39"/>
      <c r="G410" s="84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6"/>
      <c r="S410" s="84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6"/>
      <c r="AE410" s="84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6"/>
      <c r="AQ410" s="84"/>
      <c r="AR410" s="220"/>
      <c r="AS410" s="220"/>
      <c r="AT410" s="220"/>
      <c r="AU410" s="220"/>
      <c r="AV410" s="220"/>
      <c r="AW410" s="220"/>
      <c r="AX410" s="85"/>
      <c r="AY410" s="85"/>
      <c r="AZ410" s="85"/>
      <c r="BA410" s="85"/>
      <c r="BB410" s="86"/>
      <c r="BC410" s="84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6"/>
      <c r="BO410" s="84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6"/>
      <c r="CA410" s="141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6"/>
    </row>
    <row r="411" spans="1:90" x14ac:dyDescent="0.3">
      <c r="A411" s="201"/>
      <c r="B411" s="214"/>
      <c r="C411" s="60" t="s">
        <v>115</v>
      </c>
      <c r="D411" s="60"/>
      <c r="E411" s="62" t="s">
        <v>157</v>
      </c>
      <c r="F411" s="102"/>
      <c r="G411" s="84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6"/>
      <c r="S411" s="84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6"/>
      <c r="AE411" s="84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6"/>
      <c r="AQ411" s="84"/>
      <c r="AR411" s="220"/>
      <c r="AS411" s="220"/>
      <c r="AT411" s="220"/>
      <c r="AU411" s="220"/>
      <c r="AV411" s="220"/>
      <c r="AW411" s="220"/>
      <c r="AX411" s="85"/>
      <c r="AY411" s="85"/>
      <c r="AZ411" s="85"/>
      <c r="BA411" s="85"/>
      <c r="BB411" s="86"/>
      <c r="BC411" s="84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6"/>
      <c r="BO411" s="84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6"/>
      <c r="CA411" s="141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6"/>
    </row>
    <row r="412" spans="1:90" ht="15" thickBot="1" x14ac:dyDescent="0.35">
      <c r="A412" s="202"/>
      <c r="B412" s="210"/>
      <c r="C412" s="58" t="s">
        <v>115</v>
      </c>
      <c r="D412" s="58"/>
      <c r="E412" s="40" t="s">
        <v>160</v>
      </c>
      <c r="F412" s="44">
        <v>50000000</v>
      </c>
      <c r="G412" s="96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8"/>
      <c r="S412" s="96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8"/>
      <c r="AE412" s="96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8"/>
      <c r="AQ412" s="96"/>
      <c r="AR412" s="145"/>
      <c r="AS412" s="145"/>
      <c r="AT412" s="145"/>
      <c r="AU412" s="145"/>
      <c r="AV412" s="145"/>
      <c r="AW412" s="145"/>
      <c r="AX412" s="97"/>
      <c r="AY412" s="97"/>
      <c r="AZ412" s="97"/>
      <c r="BA412" s="97"/>
      <c r="BB412" s="98"/>
      <c r="BC412" s="96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8"/>
      <c r="BO412" s="96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8"/>
      <c r="CA412" s="142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8"/>
    </row>
    <row r="413" spans="1:90" x14ac:dyDescent="0.3">
      <c r="A413" s="200" t="s">
        <v>472</v>
      </c>
      <c r="B413" s="209">
        <v>196</v>
      </c>
      <c r="C413" s="56" t="s">
        <v>116</v>
      </c>
      <c r="D413" s="56" t="s">
        <v>112</v>
      </c>
      <c r="E413" s="56" t="s">
        <v>161</v>
      </c>
      <c r="F413" s="38"/>
      <c r="G413" s="76">
        <v>1</v>
      </c>
      <c r="H413" s="77">
        <v>2</v>
      </c>
      <c r="I413" s="77">
        <v>3</v>
      </c>
      <c r="J413" s="77">
        <v>4</v>
      </c>
      <c r="K413" s="77">
        <v>5</v>
      </c>
      <c r="L413" s="77">
        <v>6</v>
      </c>
      <c r="M413" s="77">
        <v>7</v>
      </c>
      <c r="N413" s="77">
        <v>8</v>
      </c>
      <c r="O413" s="77">
        <v>9</v>
      </c>
      <c r="P413" s="77">
        <v>10</v>
      </c>
      <c r="Q413" s="77">
        <v>11</v>
      </c>
      <c r="R413" s="78">
        <v>12</v>
      </c>
      <c r="S413" s="76">
        <v>1</v>
      </c>
      <c r="T413" s="77">
        <v>2</v>
      </c>
      <c r="U413" s="77">
        <v>3</v>
      </c>
      <c r="V413" s="77">
        <v>4</v>
      </c>
      <c r="W413" s="77">
        <v>5</v>
      </c>
      <c r="X413" s="77">
        <v>6</v>
      </c>
      <c r="Y413" s="77">
        <v>7</v>
      </c>
      <c r="Z413" s="77">
        <v>8</v>
      </c>
      <c r="AA413" s="77">
        <v>9</v>
      </c>
      <c r="AB413" s="77">
        <v>10</v>
      </c>
      <c r="AC413" s="77">
        <v>11</v>
      </c>
      <c r="AD413" s="78">
        <v>12</v>
      </c>
      <c r="AE413" s="76">
        <v>1</v>
      </c>
      <c r="AF413" s="77">
        <v>2</v>
      </c>
      <c r="AG413" s="77">
        <v>3</v>
      </c>
      <c r="AH413" s="77">
        <v>4</v>
      </c>
      <c r="AI413" s="77">
        <v>5</v>
      </c>
      <c r="AJ413" s="77">
        <v>6</v>
      </c>
      <c r="AK413" s="77">
        <v>7</v>
      </c>
      <c r="AL413" s="77">
        <v>8</v>
      </c>
      <c r="AM413" s="77">
        <v>9</v>
      </c>
      <c r="AN413" s="77">
        <v>10</v>
      </c>
      <c r="AO413" s="77">
        <v>11</v>
      </c>
      <c r="AP413" s="78">
        <v>12</v>
      </c>
      <c r="AQ413" s="76">
        <v>1</v>
      </c>
      <c r="AR413" s="77">
        <v>2</v>
      </c>
      <c r="AS413" s="77">
        <v>3</v>
      </c>
      <c r="AT413" s="77">
        <v>4</v>
      </c>
      <c r="AU413" s="77">
        <v>5</v>
      </c>
      <c r="AV413" s="77">
        <v>6</v>
      </c>
      <c r="AW413" s="77">
        <v>7</v>
      </c>
      <c r="AX413" s="77">
        <v>8</v>
      </c>
      <c r="AY413" s="77">
        <v>9</v>
      </c>
      <c r="AZ413" s="77">
        <v>10</v>
      </c>
      <c r="BA413" s="77">
        <v>11</v>
      </c>
      <c r="BB413" s="78">
        <v>12</v>
      </c>
      <c r="BC413" s="76">
        <v>1</v>
      </c>
      <c r="BD413" s="77">
        <v>2</v>
      </c>
      <c r="BE413" s="77">
        <v>3</v>
      </c>
      <c r="BF413" s="77">
        <v>4</v>
      </c>
      <c r="BG413" s="77">
        <v>5</v>
      </c>
      <c r="BH413" s="77">
        <v>6</v>
      </c>
      <c r="BI413" s="77">
        <v>7</v>
      </c>
      <c r="BJ413" s="77">
        <v>8</v>
      </c>
      <c r="BK413" s="77">
        <v>9</v>
      </c>
      <c r="BL413" s="77">
        <v>10</v>
      </c>
      <c r="BM413" s="77">
        <v>11</v>
      </c>
      <c r="BN413" s="78">
        <v>12</v>
      </c>
      <c r="BO413" s="76">
        <v>1</v>
      </c>
      <c r="BP413" s="77">
        <v>2</v>
      </c>
      <c r="BQ413" s="77">
        <v>3</v>
      </c>
      <c r="BR413" s="77">
        <v>4</v>
      </c>
      <c r="BS413" s="77">
        <v>5</v>
      </c>
      <c r="BT413" s="77">
        <v>6</v>
      </c>
      <c r="BU413" s="77">
        <v>7</v>
      </c>
      <c r="BV413" s="77">
        <v>8</v>
      </c>
      <c r="BW413" s="77">
        <v>9</v>
      </c>
      <c r="BX413" s="77">
        <v>10</v>
      </c>
      <c r="BY413" s="77">
        <v>11</v>
      </c>
      <c r="BZ413" s="78">
        <v>12</v>
      </c>
      <c r="CA413" s="140">
        <v>1</v>
      </c>
      <c r="CB413" s="77">
        <v>2</v>
      </c>
      <c r="CC413" s="77">
        <v>3</v>
      </c>
      <c r="CD413" s="77">
        <v>4</v>
      </c>
      <c r="CE413" s="77">
        <v>5</v>
      </c>
      <c r="CF413" s="77">
        <v>6</v>
      </c>
      <c r="CG413" s="77">
        <v>7</v>
      </c>
      <c r="CH413" s="77">
        <v>8</v>
      </c>
      <c r="CI413" s="77">
        <v>9</v>
      </c>
      <c r="CJ413" s="77">
        <v>10</v>
      </c>
      <c r="CK413" s="77">
        <v>11</v>
      </c>
      <c r="CL413" s="78">
        <v>12</v>
      </c>
    </row>
    <row r="414" spans="1:90" x14ac:dyDescent="0.3">
      <c r="A414" s="201"/>
      <c r="B414" s="214"/>
      <c r="C414" s="60"/>
      <c r="D414" s="60" t="s">
        <v>113</v>
      </c>
      <c r="E414" s="62" t="s">
        <v>162</v>
      </c>
      <c r="F414" s="39">
        <v>28000000</v>
      </c>
      <c r="G414" s="84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6"/>
      <c r="S414" s="84"/>
      <c r="T414" s="85"/>
      <c r="U414" s="93"/>
      <c r="V414" s="93"/>
      <c r="W414" s="93"/>
      <c r="X414" s="220"/>
      <c r="Y414" s="220"/>
      <c r="Z414" s="220"/>
      <c r="AA414" s="220"/>
      <c r="AB414" s="220"/>
      <c r="AC414" s="220"/>
      <c r="AD414" s="226"/>
      <c r="AE414" s="84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6"/>
      <c r="AQ414" s="84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6"/>
      <c r="BC414" s="84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6"/>
      <c r="BO414" s="84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6"/>
      <c r="CA414" s="141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6"/>
    </row>
    <row r="415" spans="1:90" x14ac:dyDescent="0.3">
      <c r="A415" s="201"/>
      <c r="B415" s="214"/>
      <c r="C415" s="60"/>
      <c r="D415" s="60"/>
      <c r="E415" s="62" t="s">
        <v>255</v>
      </c>
      <c r="F415" s="39">
        <v>30000000</v>
      </c>
      <c r="G415" s="84"/>
      <c r="H415" s="85"/>
      <c r="I415" s="85"/>
      <c r="J415" s="85"/>
      <c r="K415" s="85"/>
      <c r="L415" s="85"/>
      <c r="M415" s="85"/>
      <c r="N415" s="85"/>
      <c r="O415" s="85"/>
      <c r="P415" s="93"/>
      <c r="Q415" s="220"/>
      <c r="R415" s="226"/>
      <c r="S415" s="231"/>
      <c r="T415" s="220"/>
      <c r="U415" s="220"/>
      <c r="V415" s="220"/>
      <c r="W415" s="220"/>
      <c r="X415" s="85"/>
      <c r="Y415" s="85"/>
      <c r="Z415" s="85"/>
      <c r="AA415" s="85"/>
      <c r="AB415" s="85"/>
      <c r="AC415" s="85"/>
      <c r="AD415" s="86"/>
      <c r="AE415" s="84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6"/>
      <c r="AQ415" s="84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6"/>
      <c r="BC415" s="84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6"/>
      <c r="BO415" s="84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6"/>
      <c r="CA415" s="141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6"/>
    </row>
    <row r="416" spans="1:90" x14ac:dyDescent="0.3">
      <c r="A416" s="201"/>
      <c r="B416" s="214"/>
      <c r="C416" s="60"/>
      <c r="D416" s="60"/>
      <c r="E416" s="62"/>
      <c r="F416" s="39"/>
      <c r="G416" s="84"/>
      <c r="H416" s="85"/>
      <c r="I416" s="85"/>
      <c r="J416" s="85"/>
      <c r="K416" s="93"/>
      <c r="L416" s="93"/>
      <c r="M416" s="93"/>
      <c r="N416" s="93"/>
      <c r="O416" s="93"/>
      <c r="P416" s="93"/>
      <c r="Q416" s="93"/>
      <c r="R416" s="88"/>
      <c r="S416" s="92"/>
      <c r="T416" s="93"/>
      <c r="U416" s="85"/>
      <c r="V416" s="85"/>
      <c r="W416" s="85"/>
      <c r="X416" s="85"/>
      <c r="Y416" s="85"/>
      <c r="Z416" s="85"/>
      <c r="AA416" s="85"/>
      <c r="AB416" s="85"/>
      <c r="AC416" s="85"/>
      <c r="AD416" s="86"/>
      <c r="AE416" s="84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6"/>
      <c r="AQ416" s="84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6"/>
      <c r="BC416" s="84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6"/>
      <c r="BO416" s="84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6"/>
      <c r="CA416" s="141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6"/>
    </row>
    <row r="417" spans="1:90" x14ac:dyDescent="0.3">
      <c r="A417" s="201"/>
      <c r="B417" s="214"/>
      <c r="C417" s="60"/>
      <c r="D417" s="60"/>
      <c r="E417" s="62"/>
      <c r="F417" s="39"/>
      <c r="G417" s="84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6"/>
      <c r="S417" s="84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6"/>
      <c r="AE417" s="84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6"/>
      <c r="AQ417" s="84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6"/>
      <c r="BC417" s="84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6"/>
      <c r="BO417" s="84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6"/>
      <c r="CA417" s="141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6"/>
    </row>
    <row r="418" spans="1:90" x14ac:dyDescent="0.3">
      <c r="A418" s="201"/>
      <c r="B418" s="214"/>
      <c r="C418" s="60"/>
      <c r="D418" s="60"/>
      <c r="E418" s="62"/>
      <c r="F418" s="39"/>
      <c r="G418" s="84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6"/>
      <c r="S418" s="84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6"/>
      <c r="AE418" s="84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6"/>
      <c r="AQ418" s="84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6"/>
      <c r="BC418" s="84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6"/>
      <c r="BO418" s="84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6"/>
      <c r="CA418" s="141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6"/>
    </row>
    <row r="419" spans="1:90" x14ac:dyDescent="0.3">
      <c r="A419" s="201"/>
      <c r="B419" s="214"/>
      <c r="C419" s="60"/>
      <c r="D419" s="60"/>
      <c r="E419" s="62"/>
      <c r="F419" s="39"/>
      <c r="G419" s="84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6"/>
      <c r="S419" s="84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6"/>
      <c r="AE419" s="84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6"/>
      <c r="AQ419" s="84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6"/>
      <c r="BC419" s="84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6"/>
      <c r="BO419" s="84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6"/>
      <c r="CA419" s="141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6"/>
    </row>
    <row r="420" spans="1:90" x14ac:dyDescent="0.3">
      <c r="A420" s="201"/>
      <c r="B420" s="214"/>
      <c r="C420" s="60"/>
      <c r="D420" s="60"/>
      <c r="E420" s="62"/>
      <c r="F420" s="39"/>
      <c r="G420" s="84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6"/>
      <c r="S420" s="84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6"/>
      <c r="AE420" s="84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6"/>
      <c r="AQ420" s="84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6"/>
      <c r="BC420" s="84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6"/>
      <c r="BO420" s="84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6"/>
      <c r="CA420" s="141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6"/>
    </row>
    <row r="421" spans="1:90" x14ac:dyDescent="0.3">
      <c r="A421" s="201"/>
      <c r="B421" s="214"/>
      <c r="C421" s="60"/>
      <c r="D421" s="60"/>
      <c r="E421" s="62"/>
      <c r="F421" s="39"/>
      <c r="G421" s="84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6"/>
      <c r="S421" s="84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6"/>
      <c r="AE421" s="84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6"/>
      <c r="AQ421" s="84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6"/>
      <c r="BC421" s="84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6"/>
      <c r="BO421" s="84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6"/>
      <c r="CA421" s="141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6"/>
    </row>
    <row r="422" spans="1:90" x14ac:dyDescent="0.3">
      <c r="A422" s="201"/>
      <c r="B422" s="214"/>
      <c r="C422" s="60"/>
      <c r="D422" s="60"/>
      <c r="E422" s="62"/>
      <c r="F422" s="39"/>
      <c r="G422" s="84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6"/>
      <c r="S422" s="84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6"/>
      <c r="AE422" s="84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6"/>
      <c r="AQ422" s="84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6"/>
      <c r="BC422" s="84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6"/>
      <c r="BO422" s="84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6"/>
      <c r="CA422" s="141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6"/>
    </row>
    <row r="423" spans="1:90" x14ac:dyDescent="0.3">
      <c r="A423" s="201"/>
      <c r="B423" s="214"/>
      <c r="C423" s="60"/>
      <c r="D423" s="60"/>
      <c r="E423" s="62"/>
      <c r="F423" s="39"/>
      <c r="G423" s="84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6"/>
      <c r="S423" s="84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6"/>
      <c r="AE423" s="84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6"/>
      <c r="AQ423" s="84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6"/>
      <c r="BC423" s="84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6"/>
      <c r="BO423" s="84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6"/>
      <c r="CA423" s="141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6"/>
    </row>
    <row r="424" spans="1:90" ht="15" thickBot="1" x14ac:dyDescent="0.35">
      <c r="A424" s="202"/>
      <c r="B424" s="210"/>
      <c r="C424" s="58" t="s">
        <v>117</v>
      </c>
      <c r="D424" s="58"/>
      <c r="E424" s="40" t="s">
        <v>160</v>
      </c>
      <c r="F424" s="217">
        <f>SUM(F414:F423)</f>
        <v>58000000</v>
      </c>
      <c r="G424" s="96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8"/>
      <c r="S424" s="96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8"/>
      <c r="AE424" s="96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8"/>
      <c r="AQ424" s="96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8"/>
      <c r="BC424" s="96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8"/>
      <c r="BO424" s="96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8"/>
      <c r="CA424" s="142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8"/>
    </row>
    <row r="425" spans="1:90" x14ac:dyDescent="0.3">
      <c r="A425" s="200" t="s">
        <v>463</v>
      </c>
      <c r="B425" s="209">
        <v>197</v>
      </c>
      <c r="C425" s="56" t="s">
        <v>118</v>
      </c>
      <c r="D425" s="56" t="s">
        <v>112</v>
      </c>
      <c r="E425" s="56"/>
      <c r="F425" s="38"/>
      <c r="G425" s="76">
        <v>1</v>
      </c>
      <c r="H425" s="77">
        <v>2</v>
      </c>
      <c r="I425" s="77">
        <v>3</v>
      </c>
      <c r="J425" s="77">
        <v>4</v>
      </c>
      <c r="K425" s="77">
        <v>5</v>
      </c>
      <c r="L425" s="77">
        <v>6</v>
      </c>
      <c r="M425" s="77">
        <v>7</v>
      </c>
      <c r="N425" s="77">
        <v>8</v>
      </c>
      <c r="O425" s="77">
        <v>9</v>
      </c>
      <c r="P425" s="77">
        <v>10</v>
      </c>
      <c r="Q425" s="77">
        <v>11</v>
      </c>
      <c r="R425" s="78">
        <v>12</v>
      </c>
      <c r="S425" s="76">
        <v>1</v>
      </c>
      <c r="T425" s="77">
        <v>2</v>
      </c>
      <c r="U425" s="77">
        <v>3</v>
      </c>
      <c r="V425" s="77">
        <v>4</v>
      </c>
      <c r="W425" s="77">
        <v>5</v>
      </c>
      <c r="X425" s="77">
        <v>6</v>
      </c>
      <c r="Y425" s="77">
        <v>7</v>
      </c>
      <c r="Z425" s="77">
        <v>8</v>
      </c>
      <c r="AA425" s="77">
        <v>9</v>
      </c>
      <c r="AB425" s="77">
        <v>10</v>
      </c>
      <c r="AC425" s="77">
        <v>11</v>
      </c>
      <c r="AD425" s="78">
        <v>12</v>
      </c>
      <c r="AE425" s="76">
        <v>1</v>
      </c>
      <c r="AF425" s="77">
        <v>2</v>
      </c>
      <c r="AG425" s="77">
        <v>3</v>
      </c>
      <c r="AH425" s="77">
        <v>4</v>
      </c>
      <c r="AI425" s="77">
        <v>5</v>
      </c>
      <c r="AJ425" s="77">
        <v>6</v>
      </c>
      <c r="AK425" s="77">
        <v>7</v>
      </c>
      <c r="AL425" s="77">
        <v>8</v>
      </c>
      <c r="AM425" s="77">
        <v>9</v>
      </c>
      <c r="AN425" s="77">
        <v>10</v>
      </c>
      <c r="AO425" s="77">
        <v>11</v>
      </c>
      <c r="AP425" s="78">
        <v>12</v>
      </c>
      <c r="AQ425" s="76">
        <v>1</v>
      </c>
      <c r="AR425" s="77">
        <v>2</v>
      </c>
      <c r="AS425" s="77">
        <v>3</v>
      </c>
      <c r="AT425" s="77">
        <v>4</v>
      </c>
      <c r="AU425" s="77">
        <v>5</v>
      </c>
      <c r="AV425" s="77">
        <v>6</v>
      </c>
      <c r="AW425" s="77">
        <v>7</v>
      </c>
      <c r="AX425" s="77">
        <v>8</v>
      </c>
      <c r="AY425" s="77">
        <v>9</v>
      </c>
      <c r="AZ425" s="77">
        <v>10</v>
      </c>
      <c r="BA425" s="77">
        <v>11</v>
      </c>
      <c r="BB425" s="78">
        <v>12</v>
      </c>
      <c r="BC425" s="76">
        <v>1</v>
      </c>
      <c r="BD425" s="77">
        <v>2</v>
      </c>
      <c r="BE425" s="77">
        <v>3</v>
      </c>
      <c r="BF425" s="77">
        <v>4</v>
      </c>
      <c r="BG425" s="77">
        <v>5</v>
      </c>
      <c r="BH425" s="77">
        <v>6</v>
      </c>
      <c r="BI425" s="77">
        <v>7</v>
      </c>
      <c r="BJ425" s="77">
        <v>8</v>
      </c>
      <c r="BK425" s="77">
        <v>9</v>
      </c>
      <c r="BL425" s="77">
        <v>10</v>
      </c>
      <c r="BM425" s="77">
        <v>11</v>
      </c>
      <c r="BN425" s="78">
        <v>12</v>
      </c>
      <c r="BO425" s="76">
        <v>1</v>
      </c>
      <c r="BP425" s="77">
        <v>2</v>
      </c>
      <c r="BQ425" s="77">
        <v>3</v>
      </c>
      <c r="BR425" s="77">
        <v>4</v>
      </c>
      <c r="BS425" s="77">
        <v>5</v>
      </c>
      <c r="BT425" s="77">
        <v>6</v>
      </c>
      <c r="BU425" s="77">
        <v>7</v>
      </c>
      <c r="BV425" s="77">
        <v>8</v>
      </c>
      <c r="BW425" s="77">
        <v>9</v>
      </c>
      <c r="BX425" s="77">
        <v>10</v>
      </c>
      <c r="BY425" s="77">
        <v>11</v>
      </c>
      <c r="BZ425" s="78">
        <v>12</v>
      </c>
      <c r="CA425" s="140">
        <v>1</v>
      </c>
      <c r="CB425" s="77">
        <v>2</v>
      </c>
      <c r="CC425" s="77">
        <v>3</v>
      </c>
      <c r="CD425" s="77">
        <v>4</v>
      </c>
      <c r="CE425" s="77">
        <v>5</v>
      </c>
      <c r="CF425" s="77">
        <v>6</v>
      </c>
      <c r="CG425" s="77">
        <v>7</v>
      </c>
      <c r="CH425" s="77">
        <v>8</v>
      </c>
      <c r="CI425" s="77">
        <v>9</v>
      </c>
      <c r="CJ425" s="77">
        <v>10</v>
      </c>
      <c r="CK425" s="77">
        <v>11</v>
      </c>
      <c r="CL425" s="78">
        <v>12</v>
      </c>
    </row>
    <row r="426" spans="1:90" x14ac:dyDescent="0.3">
      <c r="A426" s="201"/>
      <c r="B426" s="214"/>
      <c r="C426" s="60"/>
      <c r="D426" s="60"/>
      <c r="E426" s="63" t="s">
        <v>156</v>
      </c>
      <c r="F426" s="39"/>
      <c r="G426" s="84"/>
      <c r="H426" s="85"/>
      <c r="I426" s="85"/>
      <c r="J426" s="85"/>
      <c r="K426" s="85"/>
      <c r="L426" s="85"/>
      <c r="M426" s="82"/>
      <c r="N426" s="82"/>
      <c r="O426" s="82"/>
      <c r="P426" s="85"/>
      <c r="Q426" s="85"/>
      <c r="R426" s="86"/>
      <c r="S426" s="173"/>
      <c r="T426" s="122"/>
      <c r="U426" s="122"/>
      <c r="V426" s="122"/>
      <c r="W426" s="122"/>
      <c r="X426" s="122"/>
      <c r="Y426" s="93"/>
      <c r="Z426" s="85"/>
      <c r="AA426" s="85"/>
      <c r="AB426" s="85"/>
      <c r="AC426" s="85"/>
      <c r="AD426" s="86"/>
      <c r="AE426" s="84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6"/>
      <c r="AQ426" s="84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6"/>
      <c r="BC426" s="84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6"/>
      <c r="BO426" s="84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6"/>
      <c r="CA426" s="141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6"/>
    </row>
    <row r="427" spans="1:90" x14ac:dyDescent="0.3">
      <c r="A427" s="201"/>
      <c r="B427" s="214"/>
      <c r="C427" s="60"/>
      <c r="D427" s="60"/>
      <c r="E427" s="62" t="s">
        <v>165</v>
      </c>
      <c r="F427" s="39"/>
      <c r="G427" s="84"/>
      <c r="H427" s="85"/>
      <c r="I427" s="85"/>
      <c r="J427" s="85"/>
      <c r="K427" s="85"/>
      <c r="L427" s="85"/>
      <c r="M427" s="85"/>
      <c r="N427" s="85"/>
      <c r="O427" s="85"/>
      <c r="P427" s="82"/>
      <c r="Q427" s="82"/>
      <c r="R427" s="83"/>
      <c r="S427" s="84"/>
      <c r="T427" s="85"/>
      <c r="U427" s="85"/>
      <c r="V427" s="85"/>
      <c r="W427" s="85"/>
      <c r="X427" s="85"/>
      <c r="Y427" s="93"/>
      <c r="Z427" s="93"/>
      <c r="AA427" s="93"/>
      <c r="AB427" s="93"/>
      <c r="AC427" s="93"/>
      <c r="AD427" s="88"/>
      <c r="AE427" s="84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6"/>
      <c r="AQ427" s="84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6"/>
      <c r="BC427" s="84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6"/>
      <c r="BO427" s="84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6"/>
      <c r="CA427" s="141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6"/>
    </row>
    <row r="428" spans="1:90" x14ac:dyDescent="0.3">
      <c r="A428" s="201"/>
      <c r="B428" s="214"/>
      <c r="C428" s="60"/>
      <c r="D428" s="60"/>
      <c r="E428" s="62" t="s">
        <v>111</v>
      </c>
      <c r="F428" s="39"/>
      <c r="G428" s="84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6"/>
      <c r="S428" s="84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6"/>
      <c r="AE428" s="87"/>
      <c r="AF428" s="82"/>
      <c r="AG428" s="82"/>
      <c r="AH428" s="82"/>
      <c r="AI428" s="82"/>
      <c r="AJ428" s="82"/>
      <c r="AK428" s="85"/>
      <c r="AL428" s="85"/>
      <c r="AM428" s="85"/>
      <c r="AN428" s="85"/>
      <c r="AO428" s="85"/>
      <c r="AP428" s="86"/>
      <c r="AQ428" s="84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6"/>
      <c r="BC428" s="84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6"/>
      <c r="BO428" s="84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6"/>
      <c r="CA428" s="141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6"/>
    </row>
    <row r="429" spans="1:90" x14ac:dyDescent="0.3">
      <c r="A429" s="201"/>
      <c r="B429" s="214"/>
      <c r="C429" s="60" t="s">
        <v>115</v>
      </c>
      <c r="D429" s="60" t="s">
        <v>113</v>
      </c>
      <c r="E429" s="62"/>
      <c r="F429" s="39"/>
      <c r="G429" s="84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6"/>
      <c r="S429" s="84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6"/>
      <c r="AE429" s="92"/>
      <c r="AF429" s="93"/>
      <c r="AG429" s="93"/>
      <c r="AH429" s="93"/>
      <c r="AI429" s="93"/>
      <c r="AJ429" s="93"/>
      <c r="AK429" s="90"/>
      <c r="AL429" s="90"/>
      <c r="AM429" s="90"/>
      <c r="AN429" s="85"/>
      <c r="AO429" s="85"/>
      <c r="AP429" s="86"/>
      <c r="AQ429" s="84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6"/>
      <c r="BC429" s="84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6"/>
      <c r="BO429" s="84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6"/>
      <c r="CA429" s="141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6"/>
    </row>
    <row r="430" spans="1:90" ht="15" thickBot="1" x14ac:dyDescent="0.35">
      <c r="A430" s="202"/>
      <c r="B430" s="210"/>
      <c r="C430" s="58"/>
      <c r="D430" s="58"/>
      <c r="E430" s="41" t="s">
        <v>160</v>
      </c>
      <c r="F430" s="216">
        <v>121000000</v>
      </c>
      <c r="G430" s="96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8"/>
      <c r="S430" s="96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8"/>
      <c r="AE430" s="160"/>
      <c r="AF430" s="145"/>
      <c r="AG430" s="145"/>
      <c r="AH430" s="145"/>
      <c r="AI430" s="145"/>
      <c r="AJ430" s="145"/>
      <c r="AK430" s="145"/>
      <c r="AL430" s="97"/>
      <c r="AM430" s="97"/>
      <c r="AN430" s="97"/>
      <c r="AO430" s="97"/>
      <c r="AP430" s="98"/>
      <c r="AQ430" s="96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8"/>
      <c r="BC430" s="96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8"/>
      <c r="BO430" s="96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8"/>
      <c r="CA430" s="142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8"/>
    </row>
    <row r="431" spans="1:90" x14ac:dyDescent="0.3">
      <c r="A431" s="200" t="s">
        <v>466</v>
      </c>
      <c r="B431" s="209">
        <v>231</v>
      </c>
      <c r="C431" s="56" t="s">
        <v>119</v>
      </c>
      <c r="D431" s="56" t="s">
        <v>112</v>
      </c>
      <c r="E431" s="56"/>
      <c r="F431" s="38"/>
      <c r="G431" s="76">
        <v>1</v>
      </c>
      <c r="H431" s="77">
        <v>2</v>
      </c>
      <c r="I431" s="77">
        <v>3</v>
      </c>
      <c r="J431" s="77">
        <v>4</v>
      </c>
      <c r="K431" s="77">
        <v>5</v>
      </c>
      <c r="L431" s="77">
        <v>6</v>
      </c>
      <c r="M431" s="77">
        <v>7</v>
      </c>
      <c r="N431" s="77">
        <v>8</v>
      </c>
      <c r="O431" s="77">
        <v>9</v>
      </c>
      <c r="P431" s="77">
        <v>10</v>
      </c>
      <c r="Q431" s="77">
        <v>11</v>
      </c>
      <c r="R431" s="78">
        <v>12</v>
      </c>
      <c r="S431" s="76">
        <v>1</v>
      </c>
      <c r="T431" s="77">
        <v>2</v>
      </c>
      <c r="U431" s="77">
        <v>3</v>
      </c>
      <c r="V431" s="77">
        <v>4</v>
      </c>
      <c r="W431" s="77">
        <v>5</v>
      </c>
      <c r="X431" s="77">
        <v>6</v>
      </c>
      <c r="Y431" s="77">
        <v>7</v>
      </c>
      <c r="Z431" s="77">
        <v>8</v>
      </c>
      <c r="AA431" s="77">
        <v>9</v>
      </c>
      <c r="AB431" s="77">
        <v>10</v>
      </c>
      <c r="AC431" s="77">
        <v>11</v>
      </c>
      <c r="AD431" s="78">
        <v>12</v>
      </c>
      <c r="AE431" s="76">
        <v>1</v>
      </c>
      <c r="AF431" s="77">
        <v>2</v>
      </c>
      <c r="AG431" s="77">
        <v>3</v>
      </c>
      <c r="AH431" s="77">
        <v>4</v>
      </c>
      <c r="AI431" s="77">
        <v>5</v>
      </c>
      <c r="AJ431" s="77">
        <v>6</v>
      </c>
      <c r="AK431" s="77">
        <v>7</v>
      </c>
      <c r="AL431" s="77">
        <v>8</v>
      </c>
      <c r="AM431" s="77">
        <v>9</v>
      </c>
      <c r="AN431" s="77">
        <v>10</v>
      </c>
      <c r="AO431" s="77">
        <v>11</v>
      </c>
      <c r="AP431" s="78">
        <v>12</v>
      </c>
      <c r="AQ431" s="76">
        <v>1</v>
      </c>
      <c r="AR431" s="77">
        <v>2</v>
      </c>
      <c r="AS431" s="77">
        <v>3</v>
      </c>
      <c r="AT431" s="77">
        <v>4</v>
      </c>
      <c r="AU431" s="77">
        <v>5</v>
      </c>
      <c r="AV431" s="77">
        <v>6</v>
      </c>
      <c r="AW431" s="77">
        <v>7</v>
      </c>
      <c r="AX431" s="77">
        <v>8</v>
      </c>
      <c r="AY431" s="77">
        <v>9</v>
      </c>
      <c r="AZ431" s="77">
        <v>10</v>
      </c>
      <c r="BA431" s="77">
        <v>11</v>
      </c>
      <c r="BB431" s="78">
        <v>12</v>
      </c>
      <c r="BC431" s="76">
        <v>1</v>
      </c>
      <c r="BD431" s="77">
        <v>2</v>
      </c>
      <c r="BE431" s="77">
        <v>3</v>
      </c>
      <c r="BF431" s="77">
        <v>4</v>
      </c>
      <c r="BG431" s="77">
        <v>5</v>
      </c>
      <c r="BH431" s="77">
        <v>6</v>
      </c>
      <c r="BI431" s="77">
        <v>7</v>
      </c>
      <c r="BJ431" s="77">
        <v>8</v>
      </c>
      <c r="BK431" s="77">
        <v>9</v>
      </c>
      <c r="BL431" s="77">
        <v>10</v>
      </c>
      <c r="BM431" s="77">
        <v>11</v>
      </c>
      <c r="BN431" s="78">
        <v>12</v>
      </c>
      <c r="BO431" s="76">
        <v>1</v>
      </c>
      <c r="BP431" s="77">
        <v>2</v>
      </c>
      <c r="BQ431" s="77">
        <v>3</v>
      </c>
      <c r="BR431" s="77">
        <v>4</v>
      </c>
      <c r="BS431" s="77">
        <v>5</v>
      </c>
      <c r="BT431" s="77">
        <v>6</v>
      </c>
      <c r="BU431" s="77">
        <v>7</v>
      </c>
      <c r="BV431" s="77">
        <v>8</v>
      </c>
      <c r="BW431" s="77">
        <v>9</v>
      </c>
      <c r="BX431" s="77">
        <v>10</v>
      </c>
      <c r="BY431" s="77">
        <v>11</v>
      </c>
      <c r="BZ431" s="78">
        <v>12</v>
      </c>
      <c r="CA431" s="140">
        <v>1</v>
      </c>
      <c r="CB431" s="77">
        <v>2</v>
      </c>
      <c r="CC431" s="77">
        <v>3</v>
      </c>
      <c r="CD431" s="77">
        <v>4</v>
      </c>
      <c r="CE431" s="77">
        <v>5</v>
      </c>
      <c r="CF431" s="77">
        <v>6</v>
      </c>
      <c r="CG431" s="77">
        <v>7</v>
      </c>
      <c r="CH431" s="77">
        <v>8</v>
      </c>
      <c r="CI431" s="77">
        <v>9</v>
      </c>
      <c r="CJ431" s="77">
        <v>10</v>
      </c>
      <c r="CK431" s="77">
        <v>11</v>
      </c>
      <c r="CL431" s="78">
        <v>12</v>
      </c>
    </row>
    <row r="432" spans="1:90" x14ac:dyDescent="0.3">
      <c r="A432" s="201"/>
      <c r="B432" s="214"/>
      <c r="C432" s="60"/>
      <c r="D432" s="60"/>
      <c r="E432" s="60" t="s">
        <v>178</v>
      </c>
      <c r="F432" s="39"/>
      <c r="G432" s="84"/>
      <c r="H432" s="85"/>
      <c r="I432" s="85"/>
      <c r="J432" s="93"/>
      <c r="K432" s="93"/>
      <c r="L432" s="93"/>
      <c r="M432" s="93"/>
      <c r="N432" s="93"/>
      <c r="O432" s="93"/>
      <c r="P432" s="93"/>
      <c r="Q432" s="93"/>
      <c r="R432" s="88"/>
      <c r="S432" s="92"/>
      <c r="T432" s="93"/>
      <c r="U432" s="93"/>
      <c r="V432" s="82"/>
      <c r="W432" s="82"/>
      <c r="X432" s="82"/>
      <c r="Y432" s="82"/>
      <c r="Z432" s="82"/>
      <c r="AA432" s="82"/>
      <c r="AB432" s="82"/>
      <c r="AC432" s="82"/>
      <c r="AD432" s="83"/>
      <c r="AE432" s="92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88"/>
      <c r="AQ432" s="92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88"/>
      <c r="BC432" s="84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6"/>
      <c r="BO432" s="84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6"/>
      <c r="CA432" s="141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6"/>
    </row>
    <row r="433" spans="1:90" x14ac:dyDescent="0.3">
      <c r="A433" s="201"/>
      <c r="B433" s="214"/>
      <c r="C433" s="60"/>
      <c r="D433" s="60"/>
      <c r="E433" s="60" t="s">
        <v>169</v>
      </c>
      <c r="F433" s="39"/>
      <c r="G433" s="84"/>
      <c r="H433" s="85"/>
      <c r="I433" s="85"/>
      <c r="J433" s="93"/>
      <c r="K433" s="93"/>
      <c r="L433" s="93"/>
      <c r="M433" s="93"/>
      <c r="N433" s="93"/>
      <c r="O433" s="93"/>
      <c r="P433" s="93"/>
      <c r="Q433" s="93"/>
      <c r="R433" s="88"/>
      <c r="S433" s="92"/>
      <c r="T433" s="93"/>
      <c r="U433" s="93"/>
      <c r="V433" s="93"/>
      <c r="W433" s="93"/>
      <c r="X433" s="82"/>
      <c r="Y433" s="82"/>
      <c r="Z433" s="82"/>
      <c r="AA433" s="82"/>
      <c r="AB433" s="82"/>
      <c r="AC433" s="82"/>
      <c r="AD433" s="88"/>
      <c r="AE433" s="92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88"/>
      <c r="AQ433" s="92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88"/>
      <c r="BC433" s="84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6"/>
      <c r="BO433" s="84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6"/>
      <c r="CA433" s="141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6"/>
    </row>
    <row r="434" spans="1:90" x14ac:dyDescent="0.3">
      <c r="A434" s="201"/>
      <c r="B434" s="214"/>
      <c r="C434" s="60"/>
      <c r="D434" s="60"/>
      <c r="E434" s="60" t="s">
        <v>179</v>
      </c>
      <c r="F434" s="39"/>
      <c r="G434" s="84"/>
      <c r="H434" s="85"/>
      <c r="I434" s="85"/>
      <c r="J434" s="93"/>
      <c r="K434" s="93"/>
      <c r="L434" s="93"/>
      <c r="M434" s="93"/>
      <c r="N434" s="93"/>
      <c r="O434" s="93"/>
      <c r="P434" s="93"/>
      <c r="Q434" s="93"/>
      <c r="R434" s="88"/>
      <c r="S434" s="92"/>
      <c r="T434" s="93"/>
      <c r="U434" s="93"/>
      <c r="V434" s="93"/>
      <c r="W434" s="93"/>
      <c r="X434" s="93"/>
      <c r="Y434" s="93"/>
      <c r="Z434" s="93"/>
      <c r="AA434" s="82"/>
      <c r="AB434" s="82"/>
      <c r="AC434" s="82"/>
      <c r="AD434" s="83"/>
      <c r="AE434" s="92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88"/>
      <c r="AQ434" s="92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88"/>
      <c r="BC434" s="84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6"/>
      <c r="BO434" s="84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6"/>
      <c r="CA434" s="141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6"/>
    </row>
    <row r="435" spans="1:90" x14ac:dyDescent="0.3">
      <c r="A435" s="201"/>
      <c r="B435" s="214"/>
      <c r="C435" s="60"/>
      <c r="D435" s="60"/>
      <c r="E435" s="62" t="s">
        <v>170</v>
      </c>
      <c r="F435" s="39"/>
      <c r="G435" s="84"/>
      <c r="H435" s="85"/>
      <c r="I435" s="85"/>
      <c r="J435" s="93"/>
      <c r="K435" s="93"/>
      <c r="L435" s="93"/>
      <c r="M435" s="93"/>
      <c r="N435" s="93"/>
      <c r="O435" s="93"/>
      <c r="P435" s="93"/>
      <c r="Q435" s="93"/>
      <c r="R435" s="88"/>
      <c r="S435" s="92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88"/>
      <c r="AE435" s="87"/>
      <c r="AF435" s="82"/>
      <c r="AG435" s="82"/>
      <c r="AH435" s="82"/>
      <c r="AI435" s="82"/>
      <c r="AJ435" s="82"/>
      <c r="AK435" s="93"/>
      <c r="AL435" s="93"/>
      <c r="AM435" s="93"/>
      <c r="AN435" s="93"/>
      <c r="AO435" s="93"/>
      <c r="AP435" s="88"/>
      <c r="AQ435" s="92"/>
      <c r="AR435" s="93"/>
      <c r="AS435" s="93"/>
      <c r="AT435" s="93"/>
      <c r="AU435" s="93"/>
      <c r="AV435" s="93"/>
      <c r="AW435" s="93"/>
      <c r="AX435" s="93"/>
      <c r="AY435" s="93"/>
      <c r="AZ435" s="93"/>
      <c r="BA435" s="93"/>
      <c r="BB435" s="88"/>
      <c r="BC435" s="84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6"/>
      <c r="BO435" s="84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6"/>
      <c r="CA435" s="141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6"/>
    </row>
    <row r="436" spans="1:90" x14ac:dyDescent="0.3">
      <c r="A436" s="201"/>
      <c r="B436" s="214"/>
      <c r="C436" s="60"/>
      <c r="D436" s="60"/>
      <c r="E436" s="62" t="s">
        <v>180</v>
      </c>
      <c r="F436" s="39"/>
      <c r="G436" s="84"/>
      <c r="H436" s="85"/>
      <c r="I436" s="85"/>
      <c r="J436" s="93"/>
      <c r="K436" s="93"/>
      <c r="L436" s="93"/>
      <c r="M436" s="93"/>
      <c r="N436" s="93"/>
      <c r="O436" s="93"/>
      <c r="P436" s="93"/>
      <c r="Q436" s="93"/>
      <c r="R436" s="88"/>
      <c r="S436" s="92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88"/>
      <c r="AE436" s="92"/>
      <c r="AF436" s="93"/>
      <c r="AG436" s="93"/>
      <c r="AH436" s="93"/>
      <c r="AI436" s="93"/>
      <c r="AJ436" s="82"/>
      <c r="AK436" s="82"/>
      <c r="AL436" s="93"/>
      <c r="AM436" s="93"/>
      <c r="AN436" s="93"/>
      <c r="AO436" s="93"/>
      <c r="AP436" s="88"/>
      <c r="AQ436" s="92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88"/>
      <c r="BC436" s="84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6"/>
      <c r="BO436" s="84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6"/>
      <c r="CA436" s="141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6"/>
    </row>
    <row r="437" spans="1:90" x14ac:dyDescent="0.3">
      <c r="A437" s="201"/>
      <c r="B437" s="214"/>
      <c r="C437" s="60" t="s">
        <v>120</v>
      </c>
      <c r="D437" s="60" t="s">
        <v>113</v>
      </c>
      <c r="E437" s="60"/>
      <c r="F437" s="39"/>
      <c r="G437" s="84"/>
      <c r="H437" s="85"/>
      <c r="I437" s="85"/>
      <c r="J437" s="93"/>
      <c r="K437" s="93"/>
      <c r="L437" s="93"/>
      <c r="M437" s="93"/>
      <c r="N437" s="93"/>
      <c r="O437" s="93"/>
      <c r="P437" s="93"/>
      <c r="Q437" s="93"/>
      <c r="R437" s="88"/>
      <c r="S437" s="92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88"/>
      <c r="AE437" s="92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88"/>
      <c r="AQ437" s="92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88"/>
      <c r="BC437" s="84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6"/>
      <c r="BO437" s="84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6"/>
      <c r="CA437" s="141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6"/>
    </row>
    <row r="438" spans="1:90" x14ac:dyDescent="0.3">
      <c r="A438" s="201"/>
      <c r="B438" s="214"/>
      <c r="C438" s="60"/>
      <c r="D438" s="60"/>
      <c r="E438" s="62" t="s">
        <v>181</v>
      </c>
      <c r="F438" s="39"/>
      <c r="G438" s="84"/>
      <c r="H438" s="85"/>
      <c r="I438" s="85"/>
      <c r="J438" s="93"/>
      <c r="K438" s="93"/>
      <c r="L438" s="93"/>
      <c r="M438" s="93"/>
      <c r="N438" s="93"/>
      <c r="O438" s="93"/>
      <c r="P438" s="93"/>
      <c r="Q438" s="93"/>
      <c r="R438" s="88"/>
      <c r="S438" s="92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88"/>
      <c r="AE438" s="92"/>
      <c r="AF438" s="93"/>
      <c r="AG438" s="93"/>
      <c r="AH438" s="93"/>
      <c r="AI438" s="93"/>
      <c r="AJ438" s="93"/>
      <c r="AK438" s="82"/>
      <c r="AL438" s="93"/>
      <c r="AM438" s="93"/>
      <c r="AN438" s="93"/>
      <c r="AO438" s="93"/>
      <c r="AP438" s="88"/>
      <c r="AQ438" s="92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88"/>
      <c r="BC438" s="84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6"/>
      <c r="BO438" s="84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6"/>
      <c r="CA438" s="141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6"/>
    </row>
    <row r="439" spans="1:90" x14ac:dyDescent="0.3">
      <c r="A439" s="201"/>
      <c r="B439" s="214"/>
      <c r="C439" s="60"/>
      <c r="D439" s="60"/>
      <c r="E439" s="62" t="s">
        <v>182</v>
      </c>
      <c r="F439" s="39"/>
      <c r="G439" s="84"/>
      <c r="H439" s="85"/>
      <c r="I439" s="85"/>
      <c r="J439" s="93"/>
      <c r="K439" s="93"/>
      <c r="L439" s="93"/>
      <c r="M439" s="93"/>
      <c r="N439" s="93"/>
      <c r="O439" s="93"/>
      <c r="P439" s="93"/>
      <c r="Q439" s="93"/>
      <c r="R439" s="88"/>
      <c r="S439" s="92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88"/>
      <c r="AE439" s="92"/>
      <c r="AF439" s="93"/>
      <c r="AG439" s="93"/>
      <c r="AH439" s="93"/>
      <c r="AI439" s="93"/>
      <c r="AJ439" s="93"/>
      <c r="AK439" s="93"/>
      <c r="AL439" s="82"/>
      <c r="AM439" s="82"/>
      <c r="AN439" s="82"/>
      <c r="AO439" s="82"/>
      <c r="AP439" s="88"/>
      <c r="AQ439" s="92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88"/>
      <c r="BC439" s="84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6"/>
      <c r="BO439" s="84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6"/>
      <c r="CA439" s="141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6"/>
    </row>
    <row r="440" spans="1:90" x14ac:dyDescent="0.3">
      <c r="A440" s="201"/>
      <c r="B440" s="214"/>
      <c r="C440" s="60"/>
      <c r="D440" s="60"/>
      <c r="E440" s="62" t="s">
        <v>183</v>
      </c>
      <c r="F440" s="39"/>
      <c r="G440" s="84"/>
      <c r="H440" s="85"/>
      <c r="I440" s="85"/>
      <c r="J440" s="93"/>
      <c r="K440" s="93"/>
      <c r="L440" s="93"/>
      <c r="M440" s="93"/>
      <c r="N440" s="93"/>
      <c r="O440" s="93"/>
      <c r="P440" s="93"/>
      <c r="Q440" s="93"/>
      <c r="R440" s="88"/>
      <c r="S440" s="92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88"/>
      <c r="AE440" s="92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83"/>
      <c r="AQ440" s="87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8"/>
      <c r="BC440" s="84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6"/>
      <c r="BO440" s="84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6"/>
      <c r="CA440" s="141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6"/>
    </row>
    <row r="441" spans="1:90" x14ac:dyDescent="0.3">
      <c r="A441" s="201"/>
      <c r="B441" s="214"/>
      <c r="C441" s="60"/>
      <c r="D441" s="60"/>
      <c r="E441" s="62" t="s">
        <v>184</v>
      </c>
      <c r="F441" s="39"/>
      <c r="G441" s="84"/>
      <c r="H441" s="85"/>
      <c r="I441" s="85"/>
      <c r="J441" s="93"/>
      <c r="K441" s="93"/>
      <c r="L441" s="93"/>
      <c r="M441" s="93"/>
      <c r="N441" s="93"/>
      <c r="O441" s="93"/>
      <c r="P441" s="93"/>
      <c r="Q441" s="93"/>
      <c r="R441" s="88"/>
      <c r="S441" s="92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88"/>
      <c r="AE441" s="92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88"/>
      <c r="AQ441" s="92"/>
      <c r="AR441" s="93"/>
      <c r="AS441" s="93"/>
      <c r="AT441" s="93"/>
      <c r="AU441" s="93"/>
      <c r="AV441" s="93"/>
      <c r="AW441" s="82"/>
      <c r="AX441" s="82"/>
      <c r="AY441" s="82"/>
      <c r="AZ441" s="82"/>
      <c r="BA441" s="82"/>
      <c r="BB441" s="83"/>
      <c r="BC441" s="84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6"/>
      <c r="BO441" s="84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6"/>
      <c r="CA441" s="141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6"/>
    </row>
    <row r="442" spans="1:90" x14ac:dyDescent="0.3">
      <c r="A442" s="201"/>
      <c r="B442" s="214"/>
      <c r="C442" s="60"/>
      <c r="D442" s="60"/>
      <c r="E442" s="62" t="s">
        <v>185</v>
      </c>
      <c r="F442" s="39"/>
      <c r="G442" s="84"/>
      <c r="H442" s="85"/>
      <c r="I442" s="85"/>
      <c r="J442" s="93"/>
      <c r="K442" s="93"/>
      <c r="L442" s="93"/>
      <c r="M442" s="93"/>
      <c r="N442" s="93"/>
      <c r="O442" s="93"/>
      <c r="P442" s="93"/>
      <c r="Q442" s="93"/>
      <c r="R442" s="88"/>
      <c r="S442" s="92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88"/>
      <c r="AE442" s="92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88"/>
      <c r="AQ442" s="92"/>
      <c r="AR442" s="93"/>
      <c r="AS442" s="93"/>
      <c r="AT442" s="93"/>
      <c r="AU442" s="93"/>
      <c r="AV442" s="93"/>
      <c r="AW442" s="93"/>
      <c r="AX442" s="93"/>
      <c r="AY442" s="93"/>
      <c r="AZ442" s="82"/>
      <c r="BA442" s="82"/>
      <c r="BB442" s="83"/>
      <c r="BC442" s="87"/>
      <c r="BD442" s="82"/>
      <c r="BE442" s="82"/>
      <c r="BF442" s="85"/>
      <c r="BG442" s="85"/>
      <c r="BH442" s="85"/>
      <c r="BI442" s="85"/>
      <c r="BJ442" s="85"/>
      <c r="BK442" s="85"/>
      <c r="BL442" s="85"/>
      <c r="BM442" s="85"/>
      <c r="BN442" s="86"/>
      <c r="BO442" s="84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6"/>
      <c r="CA442" s="141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6"/>
    </row>
    <row r="443" spans="1:90" x14ac:dyDescent="0.3">
      <c r="A443" s="201"/>
      <c r="B443" s="214"/>
      <c r="C443" s="60"/>
      <c r="D443" s="60"/>
      <c r="E443" s="62" t="s">
        <v>186</v>
      </c>
      <c r="F443" s="39"/>
      <c r="G443" s="84"/>
      <c r="H443" s="85"/>
      <c r="I443" s="85"/>
      <c r="J443" s="93"/>
      <c r="K443" s="93"/>
      <c r="L443" s="93"/>
      <c r="M443" s="93"/>
      <c r="N443" s="93"/>
      <c r="O443" s="93"/>
      <c r="P443" s="93"/>
      <c r="Q443" s="93"/>
      <c r="R443" s="88"/>
      <c r="S443" s="92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88"/>
      <c r="AE443" s="92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88"/>
      <c r="AQ443" s="92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88"/>
      <c r="BC443" s="87"/>
      <c r="BD443" s="82"/>
      <c r="BE443" s="82"/>
      <c r="BF443" s="85"/>
      <c r="BG443" s="85"/>
      <c r="BH443" s="85"/>
      <c r="BI443" s="85"/>
      <c r="BJ443" s="85"/>
      <c r="BK443" s="85"/>
      <c r="BL443" s="85"/>
      <c r="BM443" s="85"/>
      <c r="BN443" s="86"/>
      <c r="BO443" s="84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6"/>
      <c r="CA443" s="141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6"/>
    </row>
    <row r="444" spans="1:90" x14ac:dyDescent="0.3">
      <c r="A444" s="201"/>
      <c r="B444" s="214"/>
      <c r="C444" s="60"/>
      <c r="D444" s="60"/>
      <c r="E444" s="62" t="s">
        <v>187</v>
      </c>
      <c r="F444" s="39"/>
      <c r="G444" s="84"/>
      <c r="H444" s="85"/>
      <c r="I444" s="85"/>
      <c r="J444" s="93"/>
      <c r="K444" s="93"/>
      <c r="L444" s="93"/>
      <c r="M444" s="93"/>
      <c r="N444" s="93"/>
      <c r="O444" s="93"/>
      <c r="P444" s="93"/>
      <c r="Q444" s="93"/>
      <c r="R444" s="88"/>
      <c r="S444" s="92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88"/>
      <c r="AE444" s="92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88"/>
      <c r="AQ444" s="92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88"/>
      <c r="BC444" s="84"/>
      <c r="BD444" s="85"/>
      <c r="BE444" s="82"/>
      <c r="BF444" s="82"/>
      <c r="BG444" s="85"/>
      <c r="BH444" s="85"/>
      <c r="BI444" s="85"/>
      <c r="BJ444" s="85"/>
      <c r="BK444" s="85"/>
      <c r="BL444" s="85"/>
      <c r="BM444" s="85"/>
      <c r="BN444" s="86"/>
      <c r="BO444" s="84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6"/>
      <c r="CA444" s="141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6"/>
    </row>
    <row r="445" spans="1:90" ht="15" thickBot="1" x14ac:dyDescent="0.35">
      <c r="A445" s="202"/>
      <c r="B445" s="210"/>
      <c r="C445" s="58"/>
      <c r="D445" s="58"/>
      <c r="E445" s="41" t="s">
        <v>160</v>
      </c>
      <c r="F445" s="216">
        <v>42000000</v>
      </c>
      <c r="G445" s="96"/>
      <c r="H445" s="97"/>
      <c r="I445" s="97"/>
      <c r="J445" s="145"/>
      <c r="K445" s="145"/>
      <c r="L445" s="145"/>
      <c r="M445" s="145"/>
      <c r="N445" s="145"/>
      <c r="O445" s="145"/>
      <c r="P445" s="145"/>
      <c r="Q445" s="145"/>
      <c r="R445" s="154"/>
      <c r="S445" s="160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54"/>
      <c r="AE445" s="160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54"/>
      <c r="AQ445" s="160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54"/>
      <c r="BC445" s="96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8"/>
      <c r="BO445" s="96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8"/>
      <c r="CA445" s="142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8"/>
    </row>
    <row r="446" spans="1:90" x14ac:dyDescent="0.3">
      <c r="A446" s="200" t="s">
        <v>466</v>
      </c>
      <c r="B446" s="209">
        <v>233</v>
      </c>
      <c r="C446" s="56" t="s">
        <v>121</v>
      </c>
      <c r="D446" s="56" t="s">
        <v>112</v>
      </c>
      <c r="E446" s="56"/>
      <c r="F446" s="38"/>
      <c r="G446" s="76">
        <v>1</v>
      </c>
      <c r="H446" s="77">
        <v>2</v>
      </c>
      <c r="I446" s="77">
        <v>3</v>
      </c>
      <c r="J446" s="77">
        <v>4</v>
      </c>
      <c r="K446" s="77">
        <v>5</v>
      </c>
      <c r="L446" s="77">
        <v>6</v>
      </c>
      <c r="M446" s="77">
        <v>7</v>
      </c>
      <c r="N446" s="77">
        <v>8</v>
      </c>
      <c r="O446" s="77">
        <v>9</v>
      </c>
      <c r="P446" s="77">
        <v>10</v>
      </c>
      <c r="Q446" s="77">
        <v>11</v>
      </c>
      <c r="R446" s="78">
        <v>12</v>
      </c>
      <c r="S446" s="76">
        <v>1</v>
      </c>
      <c r="T446" s="77">
        <v>2</v>
      </c>
      <c r="U446" s="77">
        <v>3</v>
      </c>
      <c r="V446" s="77">
        <v>4</v>
      </c>
      <c r="W446" s="77">
        <v>5</v>
      </c>
      <c r="X446" s="77">
        <v>6</v>
      </c>
      <c r="Y446" s="77">
        <v>7</v>
      </c>
      <c r="Z446" s="77">
        <v>8</v>
      </c>
      <c r="AA446" s="77">
        <v>9</v>
      </c>
      <c r="AB446" s="77">
        <v>10</v>
      </c>
      <c r="AC446" s="77">
        <v>11</v>
      </c>
      <c r="AD446" s="78">
        <v>12</v>
      </c>
      <c r="AE446" s="76">
        <v>1</v>
      </c>
      <c r="AF446" s="77">
        <v>2</v>
      </c>
      <c r="AG446" s="77">
        <v>3</v>
      </c>
      <c r="AH446" s="77">
        <v>4</v>
      </c>
      <c r="AI446" s="77">
        <v>5</v>
      </c>
      <c r="AJ446" s="77">
        <v>6</v>
      </c>
      <c r="AK446" s="77">
        <v>7</v>
      </c>
      <c r="AL446" s="77">
        <v>8</v>
      </c>
      <c r="AM446" s="77">
        <v>9</v>
      </c>
      <c r="AN446" s="77">
        <v>10</v>
      </c>
      <c r="AO446" s="77">
        <v>11</v>
      </c>
      <c r="AP446" s="78">
        <v>12</v>
      </c>
      <c r="AQ446" s="76">
        <v>1</v>
      </c>
      <c r="AR446" s="77">
        <v>2</v>
      </c>
      <c r="AS446" s="77">
        <v>3</v>
      </c>
      <c r="AT446" s="77">
        <v>4</v>
      </c>
      <c r="AU446" s="77">
        <v>5</v>
      </c>
      <c r="AV446" s="77">
        <v>6</v>
      </c>
      <c r="AW446" s="77">
        <v>7</v>
      </c>
      <c r="AX446" s="77">
        <v>8</v>
      </c>
      <c r="AY446" s="77">
        <v>9</v>
      </c>
      <c r="AZ446" s="77">
        <v>10</v>
      </c>
      <c r="BA446" s="77">
        <v>11</v>
      </c>
      <c r="BB446" s="78">
        <v>12</v>
      </c>
      <c r="BC446" s="76">
        <v>1</v>
      </c>
      <c r="BD446" s="77">
        <v>2</v>
      </c>
      <c r="BE446" s="77">
        <v>3</v>
      </c>
      <c r="BF446" s="77">
        <v>4</v>
      </c>
      <c r="BG446" s="77">
        <v>5</v>
      </c>
      <c r="BH446" s="77">
        <v>6</v>
      </c>
      <c r="BI446" s="77">
        <v>7</v>
      </c>
      <c r="BJ446" s="77">
        <v>8</v>
      </c>
      <c r="BK446" s="77">
        <v>9</v>
      </c>
      <c r="BL446" s="77">
        <v>10</v>
      </c>
      <c r="BM446" s="77">
        <v>11</v>
      </c>
      <c r="BN446" s="78">
        <v>12</v>
      </c>
      <c r="BO446" s="76">
        <v>1</v>
      </c>
      <c r="BP446" s="77">
        <v>2</v>
      </c>
      <c r="BQ446" s="77">
        <v>3</v>
      </c>
      <c r="BR446" s="77">
        <v>4</v>
      </c>
      <c r="BS446" s="77">
        <v>5</v>
      </c>
      <c r="BT446" s="77">
        <v>6</v>
      </c>
      <c r="BU446" s="77">
        <v>7</v>
      </c>
      <c r="BV446" s="77">
        <v>8</v>
      </c>
      <c r="BW446" s="77">
        <v>9</v>
      </c>
      <c r="BX446" s="77">
        <v>10</v>
      </c>
      <c r="BY446" s="77">
        <v>11</v>
      </c>
      <c r="BZ446" s="78">
        <v>12</v>
      </c>
      <c r="CA446" s="140">
        <v>1</v>
      </c>
      <c r="CB446" s="77">
        <v>2</v>
      </c>
      <c r="CC446" s="77">
        <v>3</v>
      </c>
      <c r="CD446" s="77">
        <v>4</v>
      </c>
      <c r="CE446" s="77">
        <v>5</v>
      </c>
      <c r="CF446" s="77">
        <v>6</v>
      </c>
      <c r="CG446" s="77">
        <v>7</v>
      </c>
      <c r="CH446" s="77">
        <v>8</v>
      </c>
      <c r="CI446" s="77">
        <v>9</v>
      </c>
      <c r="CJ446" s="77">
        <v>10</v>
      </c>
      <c r="CK446" s="77">
        <v>11</v>
      </c>
      <c r="CL446" s="78">
        <v>12</v>
      </c>
    </row>
    <row r="447" spans="1:90" x14ac:dyDescent="0.3">
      <c r="A447" s="201"/>
      <c r="B447" s="214"/>
      <c r="C447" s="60"/>
      <c r="D447" s="60"/>
      <c r="E447" s="62" t="s">
        <v>188</v>
      </c>
      <c r="F447" s="39"/>
      <c r="G447" s="84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6"/>
      <c r="S447" s="87"/>
      <c r="T447" s="82"/>
      <c r="U447" s="82"/>
      <c r="V447" s="85"/>
      <c r="W447" s="85"/>
      <c r="X447" s="85"/>
      <c r="Y447" s="85"/>
      <c r="Z447" s="85"/>
      <c r="AA447" s="85"/>
      <c r="AB447" s="85"/>
      <c r="AC447" s="85"/>
      <c r="AD447" s="86"/>
      <c r="AE447" s="84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6"/>
      <c r="AQ447" s="84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6"/>
      <c r="BC447" s="84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6"/>
      <c r="BO447" s="84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6"/>
      <c r="CA447" s="141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6"/>
    </row>
    <row r="448" spans="1:90" x14ac:dyDescent="0.3">
      <c r="A448" s="201"/>
      <c r="B448" s="214"/>
      <c r="C448" s="60"/>
      <c r="D448" s="60"/>
      <c r="E448" s="62" t="s">
        <v>178</v>
      </c>
      <c r="F448" s="39"/>
      <c r="G448" s="84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6"/>
      <c r="S448" s="84"/>
      <c r="T448" s="85"/>
      <c r="U448" s="85"/>
      <c r="V448" s="82"/>
      <c r="W448" s="82"/>
      <c r="X448" s="82"/>
      <c r="Y448" s="82"/>
      <c r="Z448" s="82"/>
      <c r="AA448" s="82"/>
      <c r="AB448" s="82"/>
      <c r="AC448" s="82"/>
      <c r="AD448" s="83"/>
      <c r="AE448" s="84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6"/>
      <c r="AQ448" s="84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6"/>
      <c r="BC448" s="84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6"/>
      <c r="BO448" s="84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6"/>
      <c r="CA448" s="141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6"/>
    </row>
    <row r="449" spans="1:90" x14ac:dyDescent="0.3">
      <c r="A449" s="201"/>
      <c r="B449" s="214"/>
      <c r="C449" s="60"/>
      <c r="D449" s="60"/>
      <c r="E449" s="62" t="s">
        <v>169</v>
      </c>
      <c r="F449" s="39"/>
      <c r="G449" s="84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6"/>
      <c r="S449" s="87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3"/>
      <c r="AE449" s="84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6"/>
      <c r="AQ449" s="84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6"/>
      <c r="BC449" s="84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6"/>
      <c r="BO449" s="84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6"/>
      <c r="CA449" s="141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6"/>
    </row>
    <row r="450" spans="1:90" x14ac:dyDescent="0.3">
      <c r="A450" s="201"/>
      <c r="B450" s="214"/>
      <c r="C450" s="60"/>
      <c r="D450" s="60"/>
      <c r="E450" s="62" t="s">
        <v>179</v>
      </c>
      <c r="F450" s="39"/>
      <c r="G450" s="84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6"/>
      <c r="S450" s="84"/>
      <c r="T450" s="85"/>
      <c r="U450" s="85"/>
      <c r="V450" s="85"/>
      <c r="W450" s="85"/>
      <c r="X450" s="85"/>
      <c r="Y450" s="85"/>
      <c r="Z450" s="85"/>
      <c r="AA450" s="82"/>
      <c r="AB450" s="82"/>
      <c r="AC450" s="82"/>
      <c r="AD450" s="83"/>
      <c r="AE450" s="84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6"/>
      <c r="AQ450" s="84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6"/>
      <c r="BC450" s="84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6"/>
      <c r="BO450" s="84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6"/>
      <c r="CA450" s="141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6"/>
    </row>
    <row r="451" spans="1:90" x14ac:dyDescent="0.3">
      <c r="A451" s="201"/>
      <c r="B451" s="214"/>
      <c r="C451" s="60"/>
      <c r="D451" s="60"/>
      <c r="E451" s="62" t="s">
        <v>189</v>
      </c>
      <c r="F451" s="39"/>
      <c r="G451" s="84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6"/>
      <c r="S451" s="84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6"/>
      <c r="AE451" s="87"/>
      <c r="AF451" s="82"/>
      <c r="AG451" s="82"/>
      <c r="AH451" s="82"/>
      <c r="AI451" s="82"/>
      <c r="AJ451" s="82"/>
      <c r="AK451" s="82"/>
      <c r="AL451" s="85"/>
      <c r="AM451" s="85"/>
      <c r="AN451" s="85"/>
      <c r="AO451" s="85"/>
      <c r="AP451" s="86"/>
      <c r="AQ451" s="84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6"/>
      <c r="BC451" s="84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6"/>
      <c r="BO451" s="84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6"/>
      <c r="CA451" s="141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6"/>
    </row>
    <row r="452" spans="1:90" x14ac:dyDescent="0.3">
      <c r="A452" s="201"/>
      <c r="B452" s="214"/>
      <c r="C452" s="60"/>
      <c r="D452" s="60"/>
      <c r="E452" s="62" t="s">
        <v>190</v>
      </c>
      <c r="F452" s="39"/>
      <c r="G452" s="84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6"/>
      <c r="S452" s="84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6"/>
      <c r="AE452" s="84"/>
      <c r="AF452" s="85"/>
      <c r="AG452" s="85"/>
      <c r="AH452" s="85"/>
      <c r="AI452" s="85"/>
      <c r="AJ452" s="82"/>
      <c r="AK452" s="82"/>
      <c r="AL452" s="85"/>
      <c r="AM452" s="85"/>
      <c r="AN452" s="85"/>
      <c r="AO452" s="85"/>
      <c r="AP452" s="86"/>
      <c r="AQ452" s="84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6"/>
      <c r="BC452" s="84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6"/>
      <c r="BO452" s="84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6"/>
      <c r="CA452" s="141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6"/>
    </row>
    <row r="453" spans="1:90" x14ac:dyDescent="0.3">
      <c r="A453" s="201"/>
      <c r="B453" s="214"/>
      <c r="C453" s="60"/>
      <c r="D453" s="60" t="s">
        <v>113</v>
      </c>
      <c r="E453" s="62" t="s">
        <v>166</v>
      </c>
      <c r="F453" s="39"/>
      <c r="G453" s="84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6"/>
      <c r="S453" s="84"/>
      <c r="T453" s="85"/>
      <c r="U453" s="85"/>
      <c r="V453" s="85"/>
      <c r="W453" s="85"/>
      <c r="X453" s="85"/>
      <c r="Y453" s="85"/>
      <c r="Z453" s="85"/>
      <c r="AA453" s="93"/>
      <c r="AB453" s="93"/>
      <c r="AC453" s="93"/>
      <c r="AD453" s="88"/>
      <c r="AE453" s="92"/>
      <c r="AF453" s="93"/>
      <c r="AG453" s="93"/>
      <c r="AH453" s="93"/>
      <c r="AI453" s="93"/>
      <c r="AJ453" s="93"/>
      <c r="AK453" s="82"/>
      <c r="AL453" s="93"/>
      <c r="AM453" s="93"/>
      <c r="AN453" s="93"/>
      <c r="AO453" s="93"/>
      <c r="AP453" s="88"/>
      <c r="AQ453" s="92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88"/>
      <c r="BC453" s="92"/>
      <c r="BD453" s="93"/>
      <c r="BE453" s="93"/>
      <c r="BF453" s="93"/>
      <c r="BG453" s="93"/>
      <c r="BH453" s="93"/>
      <c r="BI453" s="93"/>
      <c r="BJ453" s="93"/>
      <c r="BK453" s="93"/>
      <c r="BL453" s="93"/>
      <c r="BM453" s="93"/>
      <c r="BN453" s="88"/>
      <c r="BO453" s="92"/>
      <c r="BP453" s="93"/>
      <c r="BQ453" s="93"/>
      <c r="BR453" s="93"/>
      <c r="BS453" s="93"/>
      <c r="BT453" s="93"/>
      <c r="BU453" s="93"/>
      <c r="BV453" s="85"/>
      <c r="BW453" s="85"/>
      <c r="BX453" s="85"/>
      <c r="BY453" s="85"/>
      <c r="BZ453" s="86"/>
      <c r="CA453" s="141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6"/>
    </row>
    <row r="454" spans="1:90" ht="15" thickBot="1" x14ac:dyDescent="0.35">
      <c r="A454" s="201"/>
      <c r="B454" s="214"/>
      <c r="C454" s="60"/>
      <c r="D454" s="60"/>
      <c r="E454" s="62" t="s">
        <v>191</v>
      </c>
      <c r="F454" s="66"/>
      <c r="G454" s="96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8"/>
      <c r="S454" s="96"/>
      <c r="T454" s="97"/>
      <c r="U454" s="97"/>
      <c r="V454" s="97"/>
      <c r="W454" s="97"/>
      <c r="X454" s="97"/>
      <c r="Y454" s="97"/>
      <c r="Z454" s="97"/>
      <c r="AA454" s="145"/>
      <c r="AB454" s="145"/>
      <c r="AC454" s="145"/>
      <c r="AD454" s="154"/>
      <c r="AE454" s="160"/>
      <c r="AF454" s="145"/>
      <c r="AG454" s="145"/>
      <c r="AH454" s="145"/>
      <c r="AI454" s="145"/>
      <c r="AJ454" s="145"/>
      <c r="AK454" s="145"/>
      <c r="AL454" s="223"/>
      <c r="AM454" s="223"/>
      <c r="AN454" s="223"/>
      <c r="AO454" s="223"/>
      <c r="AP454" s="154"/>
      <c r="AQ454" s="160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54"/>
      <c r="BC454" s="160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54"/>
      <c r="BO454" s="160"/>
      <c r="BP454" s="145"/>
      <c r="BQ454" s="145"/>
      <c r="BR454" s="145"/>
      <c r="BS454" s="145"/>
      <c r="BT454" s="145"/>
      <c r="BU454" s="145"/>
      <c r="BV454" s="97"/>
      <c r="BW454" s="97"/>
      <c r="BX454" s="97"/>
      <c r="BY454" s="97"/>
      <c r="BZ454" s="98"/>
      <c r="CA454" s="142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8"/>
    </row>
    <row r="455" spans="1:90" x14ac:dyDescent="0.3">
      <c r="A455" s="201"/>
      <c r="B455" s="214"/>
      <c r="C455" s="60"/>
      <c r="D455" s="60"/>
      <c r="E455" s="62" t="s">
        <v>192</v>
      </c>
      <c r="F455" s="39"/>
      <c r="G455" s="76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8"/>
      <c r="S455" s="76"/>
      <c r="T455" s="77"/>
      <c r="U455" s="77"/>
      <c r="V455" s="77"/>
      <c r="W455" s="77"/>
      <c r="X455" s="77"/>
      <c r="Y455" s="77"/>
      <c r="Z455" s="77"/>
      <c r="AA455" s="133"/>
      <c r="AB455" s="133"/>
      <c r="AC455" s="133"/>
      <c r="AD455" s="153"/>
      <c r="AE455" s="227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53"/>
      <c r="AQ455" s="227"/>
      <c r="AR455" s="133"/>
      <c r="AS455" s="133"/>
      <c r="AT455" s="133"/>
      <c r="AU455" s="133"/>
      <c r="AV455" s="133"/>
      <c r="AW455" s="133"/>
      <c r="AX455" s="133"/>
      <c r="AY455" s="133"/>
      <c r="AZ455" s="133"/>
      <c r="BA455" s="133"/>
      <c r="BB455" s="153"/>
      <c r="BC455" s="227"/>
      <c r="BD455" s="133"/>
      <c r="BE455" s="133"/>
      <c r="BF455" s="133"/>
      <c r="BG455" s="133"/>
      <c r="BH455" s="133"/>
      <c r="BI455" s="133"/>
      <c r="BJ455" s="133"/>
      <c r="BK455" s="133"/>
      <c r="BL455" s="133"/>
      <c r="BM455" s="133"/>
      <c r="BN455" s="153"/>
      <c r="BO455" s="227"/>
      <c r="BP455" s="133"/>
      <c r="BQ455" s="133"/>
      <c r="BR455" s="133"/>
      <c r="BS455" s="133"/>
      <c r="BT455" s="133"/>
      <c r="BU455" s="133"/>
      <c r="BV455" s="77"/>
      <c r="BW455" s="77"/>
      <c r="BX455" s="77"/>
      <c r="BY455" s="77"/>
      <c r="BZ455" s="78"/>
      <c r="CA455" s="140"/>
      <c r="CB455" s="77"/>
      <c r="CC455" s="77"/>
      <c r="CD455" s="77"/>
      <c r="CE455" s="77"/>
      <c r="CF455" s="77"/>
      <c r="CG455" s="77"/>
      <c r="CH455" s="77"/>
      <c r="CI455" s="77"/>
      <c r="CJ455" s="77"/>
      <c r="CK455" s="77"/>
      <c r="CL455" s="78"/>
    </row>
    <row r="456" spans="1:90" x14ac:dyDescent="0.3">
      <c r="A456" s="201"/>
      <c r="B456" s="214"/>
      <c r="C456" s="60" t="s">
        <v>120</v>
      </c>
      <c r="D456" s="60"/>
      <c r="E456" s="62" t="s">
        <v>193</v>
      </c>
      <c r="F456" s="39"/>
      <c r="G456" s="84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6"/>
      <c r="S456" s="84"/>
      <c r="T456" s="85"/>
      <c r="U456" s="85"/>
      <c r="V456" s="85"/>
      <c r="W456" s="85"/>
      <c r="X456" s="85"/>
      <c r="Y456" s="85"/>
      <c r="Z456" s="85"/>
      <c r="AA456" s="93"/>
      <c r="AB456" s="93"/>
      <c r="AC456" s="93"/>
      <c r="AD456" s="88"/>
      <c r="AE456" s="92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88"/>
      <c r="AQ456" s="92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88"/>
      <c r="BC456" s="92"/>
      <c r="BD456" s="93"/>
      <c r="BE456" s="93"/>
      <c r="BF456" s="93"/>
      <c r="BG456" s="93"/>
      <c r="BH456" s="93"/>
      <c r="BI456" s="93"/>
      <c r="BJ456" s="93"/>
      <c r="BK456" s="93"/>
      <c r="BL456" s="93"/>
      <c r="BM456" s="93"/>
      <c r="BN456" s="88"/>
      <c r="BO456" s="92"/>
      <c r="BP456" s="93"/>
      <c r="BQ456" s="93"/>
      <c r="BR456" s="93"/>
      <c r="BS456" s="93"/>
      <c r="BT456" s="93"/>
      <c r="BU456" s="93"/>
      <c r="BV456" s="85"/>
      <c r="BW456" s="85"/>
      <c r="BX456" s="85"/>
      <c r="BY456" s="85"/>
      <c r="BZ456" s="86"/>
      <c r="CA456" s="141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6"/>
    </row>
    <row r="457" spans="1:90" x14ac:dyDescent="0.3">
      <c r="A457" s="201"/>
      <c r="B457" s="214"/>
      <c r="C457" s="60"/>
      <c r="D457" s="60"/>
      <c r="E457" s="62" t="s">
        <v>194</v>
      </c>
      <c r="F457" s="39"/>
      <c r="G457" s="84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6"/>
      <c r="S457" s="84"/>
      <c r="T457" s="85"/>
      <c r="U457" s="85"/>
      <c r="V457" s="85"/>
      <c r="W457" s="85"/>
      <c r="X457" s="85"/>
      <c r="Y457" s="85"/>
      <c r="Z457" s="85"/>
      <c r="AA457" s="93"/>
      <c r="AB457" s="93"/>
      <c r="AC457" s="93"/>
      <c r="AD457" s="88"/>
      <c r="AE457" s="92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1"/>
      <c r="AQ457" s="89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1"/>
      <c r="BC457" s="92"/>
      <c r="BD457" s="93"/>
      <c r="BE457" s="93"/>
      <c r="BF457" s="93"/>
      <c r="BG457" s="93"/>
      <c r="BH457" s="93"/>
      <c r="BI457" s="93"/>
      <c r="BJ457" s="93"/>
      <c r="BK457" s="93"/>
      <c r="BL457" s="93"/>
      <c r="BM457" s="93"/>
      <c r="BN457" s="88"/>
      <c r="BO457" s="92"/>
      <c r="BP457" s="93"/>
      <c r="BQ457" s="93"/>
      <c r="BR457" s="93"/>
      <c r="BS457" s="93"/>
      <c r="BT457" s="93"/>
      <c r="BU457" s="93"/>
      <c r="BV457" s="85"/>
      <c r="BW457" s="85"/>
      <c r="BX457" s="85"/>
      <c r="BY457" s="85"/>
      <c r="BZ457" s="86"/>
      <c r="CA457" s="141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6"/>
    </row>
    <row r="458" spans="1:90" x14ac:dyDescent="0.3">
      <c r="A458" s="201"/>
      <c r="B458" s="214"/>
      <c r="C458" s="60"/>
      <c r="D458" s="60"/>
      <c r="E458" s="62" t="s">
        <v>195</v>
      </c>
      <c r="F458" s="39"/>
      <c r="G458" s="84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6"/>
      <c r="S458" s="84"/>
      <c r="T458" s="85"/>
      <c r="U458" s="85"/>
      <c r="V458" s="85"/>
      <c r="W458" s="85"/>
      <c r="X458" s="85"/>
      <c r="Y458" s="85"/>
      <c r="Z458" s="85"/>
      <c r="AA458" s="93"/>
      <c r="AB458" s="93"/>
      <c r="AC458" s="93"/>
      <c r="AD458" s="88"/>
      <c r="AE458" s="92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88"/>
      <c r="AQ458" s="92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1"/>
      <c r="BC458" s="92"/>
      <c r="BD458" s="93"/>
      <c r="BE458" s="93"/>
      <c r="BF458" s="93"/>
      <c r="BG458" s="93"/>
      <c r="BH458" s="93"/>
      <c r="BI458" s="93"/>
      <c r="BJ458" s="93"/>
      <c r="BK458" s="93"/>
      <c r="BL458" s="93"/>
      <c r="BM458" s="93"/>
      <c r="BN458" s="88"/>
      <c r="BO458" s="92"/>
      <c r="BP458" s="93"/>
      <c r="BQ458" s="93"/>
      <c r="BR458" s="93"/>
      <c r="BS458" s="93"/>
      <c r="BT458" s="93"/>
      <c r="BU458" s="93"/>
      <c r="BV458" s="85"/>
      <c r="BW458" s="85"/>
      <c r="BX458" s="85"/>
      <c r="BY458" s="85"/>
      <c r="BZ458" s="86"/>
      <c r="CA458" s="141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6"/>
    </row>
    <row r="459" spans="1:90" x14ac:dyDescent="0.3">
      <c r="A459" s="201"/>
      <c r="B459" s="214"/>
      <c r="C459" s="60"/>
      <c r="D459" s="60"/>
      <c r="E459" s="62" t="s">
        <v>177</v>
      </c>
      <c r="F459" s="39"/>
      <c r="G459" s="84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6"/>
      <c r="S459" s="84"/>
      <c r="T459" s="85"/>
      <c r="U459" s="85"/>
      <c r="V459" s="85"/>
      <c r="W459" s="85"/>
      <c r="X459" s="85"/>
      <c r="Y459" s="85"/>
      <c r="Z459" s="85"/>
      <c r="AA459" s="93"/>
      <c r="AB459" s="93"/>
      <c r="AC459" s="93"/>
      <c r="AD459" s="88"/>
      <c r="AE459" s="92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88"/>
      <c r="AQ459" s="92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1"/>
      <c r="BC459" s="92"/>
      <c r="BD459" s="93"/>
      <c r="BE459" s="93"/>
      <c r="BF459" s="93"/>
      <c r="BG459" s="93"/>
      <c r="BH459" s="93"/>
      <c r="BI459" s="93"/>
      <c r="BJ459" s="93"/>
      <c r="BK459" s="93"/>
      <c r="BL459" s="93"/>
      <c r="BM459" s="93"/>
      <c r="BN459" s="88"/>
      <c r="BO459" s="92"/>
      <c r="BP459" s="93"/>
      <c r="BQ459" s="93"/>
      <c r="BR459" s="93"/>
      <c r="BS459" s="93"/>
      <c r="BT459" s="93"/>
      <c r="BU459" s="93"/>
      <c r="BV459" s="85"/>
      <c r="BW459" s="85"/>
      <c r="BX459" s="85"/>
      <c r="BY459" s="85"/>
      <c r="BZ459" s="86"/>
      <c r="CA459" s="141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6"/>
    </row>
    <row r="460" spans="1:90" ht="15" thickBot="1" x14ac:dyDescent="0.35">
      <c r="A460" s="202"/>
      <c r="B460" s="210"/>
      <c r="C460" s="58"/>
      <c r="D460" s="58"/>
      <c r="E460" s="41" t="s">
        <v>160</v>
      </c>
      <c r="F460" s="216">
        <v>57000000</v>
      </c>
      <c r="G460" s="96"/>
      <c r="H460" s="97"/>
      <c r="I460" s="97"/>
      <c r="J460" s="97"/>
      <c r="K460" s="97"/>
      <c r="L460" s="97"/>
      <c r="M460" s="97"/>
      <c r="N460" s="97"/>
      <c r="O460" s="145"/>
      <c r="P460" s="145"/>
      <c r="Q460" s="145"/>
      <c r="R460" s="154"/>
      <c r="S460" s="160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54"/>
      <c r="AE460" s="160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54"/>
      <c r="AQ460" s="160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54"/>
      <c r="BC460" s="160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54"/>
      <c r="BO460" s="160"/>
      <c r="BP460" s="145"/>
      <c r="BQ460" s="145"/>
      <c r="BR460" s="145"/>
      <c r="BS460" s="145"/>
      <c r="BT460" s="145"/>
      <c r="BU460" s="145"/>
      <c r="BV460" s="97"/>
      <c r="BW460" s="97"/>
      <c r="BX460" s="97"/>
      <c r="BY460" s="97"/>
      <c r="BZ460" s="98"/>
      <c r="CA460" s="142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8"/>
    </row>
    <row r="461" spans="1:90" x14ac:dyDescent="0.3">
      <c r="A461" s="200" t="s">
        <v>464</v>
      </c>
      <c r="B461" s="209">
        <v>235</v>
      </c>
      <c r="C461" s="56" t="s">
        <v>122</v>
      </c>
      <c r="D461" s="56" t="s">
        <v>112</v>
      </c>
      <c r="E461" s="56"/>
      <c r="F461" s="38"/>
      <c r="G461" s="76">
        <v>1</v>
      </c>
      <c r="H461" s="77">
        <v>2</v>
      </c>
      <c r="I461" s="77">
        <v>3</v>
      </c>
      <c r="J461" s="77">
        <v>4</v>
      </c>
      <c r="K461" s="77">
        <v>5</v>
      </c>
      <c r="L461" s="77">
        <v>6</v>
      </c>
      <c r="M461" s="77">
        <v>7</v>
      </c>
      <c r="N461" s="77">
        <v>8</v>
      </c>
      <c r="O461" s="77">
        <v>9</v>
      </c>
      <c r="P461" s="77">
        <v>10</v>
      </c>
      <c r="Q461" s="77">
        <v>11</v>
      </c>
      <c r="R461" s="78">
        <v>12</v>
      </c>
      <c r="S461" s="76">
        <v>1</v>
      </c>
      <c r="T461" s="77">
        <v>2</v>
      </c>
      <c r="U461" s="77">
        <v>3</v>
      </c>
      <c r="V461" s="77">
        <v>4</v>
      </c>
      <c r="W461" s="77">
        <v>5</v>
      </c>
      <c r="X461" s="77">
        <v>6</v>
      </c>
      <c r="Y461" s="77">
        <v>7</v>
      </c>
      <c r="Z461" s="77">
        <v>8</v>
      </c>
      <c r="AA461" s="77">
        <v>9</v>
      </c>
      <c r="AB461" s="77">
        <v>10</v>
      </c>
      <c r="AC461" s="77">
        <v>11</v>
      </c>
      <c r="AD461" s="78">
        <v>12</v>
      </c>
      <c r="AE461" s="76">
        <v>1</v>
      </c>
      <c r="AF461" s="77">
        <v>2</v>
      </c>
      <c r="AG461" s="77">
        <v>3</v>
      </c>
      <c r="AH461" s="77">
        <v>4</v>
      </c>
      <c r="AI461" s="77">
        <v>5</v>
      </c>
      <c r="AJ461" s="77">
        <v>6</v>
      </c>
      <c r="AK461" s="77">
        <v>7</v>
      </c>
      <c r="AL461" s="77">
        <v>8</v>
      </c>
      <c r="AM461" s="77">
        <v>9</v>
      </c>
      <c r="AN461" s="77">
        <v>10</v>
      </c>
      <c r="AO461" s="77">
        <v>11</v>
      </c>
      <c r="AP461" s="78">
        <v>12</v>
      </c>
      <c r="AQ461" s="76">
        <v>1</v>
      </c>
      <c r="AR461" s="77">
        <v>2</v>
      </c>
      <c r="AS461" s="77">
        <v>3</v>
      </c>
      <c r="AT461" s="77">
        <v>4</v>
      </c>
      <c r="AU461" s="77">
        <v>5</v>
      </c>
      <c r="AV461" s="77">
        <v>6</v>
      </c>
      <c r="AW461" s="77">
        <v>7</v>
      </c>
      <c r="AX461" s="77">
        <v>8</v>
      </c>
      <c r="AY461" s="77">
        <v>9</v>
      </c>
      <c r="AZ461" s="77">
        <v>10</v>
      </c>
      <c r="BA461" s="77">
        <v>11</v>
      </c>
      <c r="BB461" s="78">
        <v>12</v>
      </c>
      <c r="BC461" s="76">
        <v>1</v>
      </c>
      <c r="BD461" s="77">
        <v>2</v>
      </c>
      <c r="BE461" s="77">
        <v>3</v>
      </c>
      <c r="BF461" s="77">
        <v>4</v>
      </c>
      <c r="BG461" s="77">
        <v>5</v>
      </c>
      <c r="BH461" s="77">
        <v>6</v>
      </c>
      <c r="BI461" s="77">
        <v>7</v>
      </c>
      <c r="BJ461" s="77">
        <v>8</v>
      </c>
      <c r="BK461" s="77">
        <v>9</v>
      </c>
      <c r="BL461" s="77">
        <v>10</v>
      </c>
      <c r="BM461" s="77">
        <v>11</v>
      </c>
      <c r="BN461" s="78">
        <v>12</v>
      </c>
      <c r="BO461" s="76">
        <v>1</v>
      </c>
      <c r="BP461" s="77">
        <v>2</v>
      </c>
      <c r="BQ461" s="77">
        <v>3</v>
      </c>
      <c r="BR461" s="77">
        <v>4</v>
      </c>
      <c r="BS461" s="77">
        <v>5</v>
      </c>
      <c r="BT461" s="77">
        <v>6</v>
      </c>
      <c r="BU461" s="77">
        <v>7</v>
      </c>
      <c r="BV461" s="77">
        <v>8</v>
      </c>
      <c r="BW461" s="77">
        <v>9</v>
      </c>
      <c r="BX461" s="77">
        <v>10</v>
      </c>
      <c r="BY461" s="77">
        <v>11</v>
      </c>
      <c r="BZ461" s="78">
        <v>12</v>
      </c>
      <c r="CA461" s="140">
        <v>1</v>
      </c>
      <c r="CB461" s="77">
        <v>2</v>
      </c>
      <c r="CC461" s="77">
        <v>3</v>
      </c>
      <c r="CD461" s="77">
        <v>4</v>
      </c>
      <c r="CE461" s="77">
        <v>5</v>
      </c>
      <c r="CF461" s="77">
        <v>6</v>
      </c>
      <c r="CG461" s="77">
        <v>7</v>
      </c>
      <c r="CH461" s="77">
        <v>8</v>
      </c>
      <c r="CI461" s="77">
        <v>9</v>
      </c>
      <c r="CJ461" s="77">
        <v>10</v>
      </c>
      <c r="CK461" s="77">
        <v>11</v>
      </c>
      <c r="CL461" s="78">
        <v>12</v>
      </c>
    </row>
    <row r="462" spans="1:90" x14ac:dyDescent="0.3">
      <c r="A462" s="201"/>
      <c r="B462" s="214"/>
      <c r="C462" s="60"/>
      <c r="D462" s="60"/>
      <c r="E462" s="62" t="s">
        <v>169</v>
      </c>
      <c r="F462" s="39"/>
      <c r="G462" s="84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6"/>
      <c r="S462" s="84"/>
      <c r="T462" s="85"/>
      <c r="U462" s="85"/>
      <c r="V462" s="85"/>
      <c r="W462" s="93"/>
      <c r="X462" s="82"/>
      <c r="Y462" s="82"/>
      <c r="Z462" s="82"/>
      <c r="AA462" s="82"/>
      <c r="AB462" s="85"/>
      <c r="AC462" s="85"/>
      <c r="AD462" s="86"/>
      <c r="AE462" s="84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6"/>
      <c r="AQ462" s="84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6"/>
      <c r="BC462" s="84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6"/>
      <c r="BO462" s="84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6"/>
      <c r="CA462" s="141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6"/>
    </row>
    <row r="463" spans="1:90" x14ac:dyDescent="0.3">
      <c r="A463" s="201"/>
      <c r="B463" s="214"/>
      <c r="C463" s="60"/>
      <c r="D463" s="60"/>
      <c r="E463" s="62" t="s">
        <v>167</v>
      </c>
      <c r="F463" s="39"/>
      <c r="G463" s="84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6"/>
      <c r="S463" s="84"/>
      <c r="T463" s="85"/>
      <c r="U463" s="85"/>
      <c r="V463" s="85"/>
      <c r="W463" s="85"/>
      <c r="X463" s="85"/>
      <c r="Y463" s="85"/>
      <c r="Z463" s="82"/>
      <c r="AA463" s="82"/>
      <c r="AB463" s="82"/>
      <c r="AC463" s="82"/>
      <c r="AD463" s="83"/>
      <c r="AE463" s="84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6"/>
      <c r="AQ463" s="84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6"/>
      <c r="BC463" s="84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6"/>
      <c r="BO463" s="84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6"/>
      <c r="CA463" s="141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6"/>
    </row>
    <row r="464" spans="1:90" x14ac:dyDescent="0.3">
      <c r="A464" s="201"/>
      <c r="B464" s="214"/>
      <c r="C464" s="60"/>
      <c r="D464" s="60"/>
      <c r="E464" s="62" t="s">
        <v>170</v>
      </c>
      <c r="F464" s="39"/>
      <c r="G464" s="84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6"/>
      <c r="S464" s="84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6"/>
      <c r="AE464" s="87"/>
      <c r="AF464" s="82"/>
      <c r="AG464" s="82"/>
      <c r="AH464" s="82"/>
      <c r="AI464" s="82"/>
      <c r="AJ464" s="82"/>
      <c r="AK464" s="85"/>
      <c r="AL464" s="85"/>
      <c r="AM464" s="85"/>
      <c r="AN464" s="85"/>
      <c r="AO464" s="85"/>
      <c r="AP464" s="86"/>
      <c r="AQ464" s="84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6"/>
      <c r="BC464" s="84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6"/>
      <c r="BO464" s="84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6"/>
      <c r="CA464" s="141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6"/>
    </row>
    <row r="465" spans="1:90" x14ac:dyDescent="0.3">
      <c r="A465" s="201"/>
      <c r="B465" s="214"/>
      <c r="C465" s="60"/>
      <c r="D465" s="60"/>
      <c r="E465" s="62" t="s">
        <v>168</v>
      </c>
      <c r="F465" s="39"/>
      <c r="G465" s="84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6"/>
      <c r="S465" s="84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6"/>
      <c r="AE465" s="84"/>
      <c r="AF465" s="85"/>
      <c r="AG465" s="85"/>
      <c r="AH465" s="85"/>
      <c r="AI465" s="85"/>
      <c r="AJ465" s="82"/>
      <c r="AK465" s="82"/>
      <c r="AL465" s="85"/>
      <c r="AM465" s="85"/>
      <c r="AN465" s="85"/>
      <c r="AO465" s="85"/>
      <c r="AP465" s="86"/>
      <c r="AQ465" s="84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6"/>
      <c r="BC465" s="84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6"/>
      <c r="BO465" s="84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6"/>
      <c r="CA465" s="141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6"/>
    </row>
    <row r="466" spans="1:90" x14ac:dyDescent="0.3">
      <c r="A466" s="201"/>
      <c r="B466" s="214"/>
      <c r="C466" s="60"/>
      <c r="D466" s="60" t="s">
        <v>113</v>
      </c>
      <c r="E466" s="60"/>
      <c r="F466" s="39"/>
      <c r="G466" s="84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6"/>
      <c r="S466" s="84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6"/>
      <c r="AE466" s="84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6"/>
      <c r="AQ466" s="84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6"/>
      <c r="BC466" s="84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6"/>
      <c r="BO466" s="84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6"/>
      <c r="CA466" s="141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6"/>
    </row>
    <row r="467" spans="1:90" x14ac:dyDescent="0.3">
      <c r="A467" s="201"/>
      <c r="B467" s="214"/>
      <c r="C467" s="60"/>
      <c r="D467" s="60"/>
      <c r="E467" s="62" t="s">
        <v>171</v>
      </c>
      <c r="F467" s="39"/>
      <c r="G467" s="84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6"/>
      <c r="S467" s="84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6"/>
      <c r="AE467" s="84"/>
      <c r="AF467" s="85"/>
      <c r="AG467" s="85"/>
      <c r="AH467" s="85"/>
      <c r="AI467" s="85"/>
      <c r="AJ467" s="85"/>
      <c r="AK467" s="90"/>
      <c r="AL467" s="85"/>
      <c r="AM467" s="85"/>
      <c r="AN467" s="85"/>
      <c r="AO467" s="85"/>
      <c r="AP467" s="86"/>
      <c r="AQ467" s="84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6"/>
      <c r="BC467" s="84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6"/>
      <c r="BO467" s="84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6"/>
      <c r="CA467" s="141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6"/>
    </row>
    <row r="468" spans="1:90" x14ac:dyDescent="0.3">
      <c r="A468" s="201"/>
      <c r="B468" s="214"/>
      <c r="C468" s="60"/>
      <c r="D468" s="60"/>
      <c r="E468" s="62" t="s">
        <v>172</v>
      </c>
      <c r="F468" s="39"/>
      <c r="G468" s="84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6"/>
      <c r="S468" s="84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6"/>
      <c r="AE468" s="84"/>
      <c r="AF468" s="85"/>
      <c r="AG468" s="85"/>
      <c r="AH468" s="85"/>
      <c r="AI468" s="85"/>
      <c r="AJ468" s="85"/>
      <c r="AK468" s="85"/>
      <c r="AL468" s="90"/>
      <c r="AM468" s="90"/>
      <c r="AN468" s="90"/>
      <c r="AO468" s="90"/>
      <c r="AP468" s="86"/>
      <c r="AQ468" s="84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6"/>
      <c r="BC468" s="84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6"/>
      <c r="BO468" s="84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6"/>
      <c r="CA468" s="141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6"/>
    </row>
    <row r="469" spans="1:90" x14ac:dyDescent="0.3">
      <c r="A469" s="201"/>
      <c r="B469" s="214"/>
      <c r="C469" s="60"/>
      <c r="D469" s="60"/>
      <c r="E469" s="62" t="s">
        <v>173</v>
      </c>
      <c r="F469" s="39"/>
      <c r="G469" s="84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6"/>
      <c r="S469" s="84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6"/>
      <c r="AE469" s="84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6"/>
      <c r="AQ469" s="89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1"/>
      <c r="BC469" s="89"/>
      <c r="BD469" s="90"/>
      <c r="BE469" s="90"/>
      <c r="BF469" s="90"/>
      <c r="BG469" s="90"/>
      <c r="BH469" s="90"/>
      <c r="BI469" s="85"/>
      <c r="BJ469" s="85"/>
      <c r="BK469" s="85"/>
      <c r="BL469" s="85"/>
      <c r="BM469" s="85"/>
      <c r="BN469" s="86"/>
      <c r="BO469" s="84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6"/>
      <c r="CA469" s="141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6"/>
    </row>
    <row r="470" spans="1:90" x14ac:dyDescent="0.3">
      <c r="A470" s="201"/>
      <c r="B470" s="214"/>
      <c r="C470" s="60"/>
      <c r="D470" s="60"/>
      <c r="E470" s="62" t="s">
        <v>174</v>
      </c>
      <c r="F470" s="39"/>
      <c r="G470" s="84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6"/>
      <c r="S470" s="84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6"/>
      <c r="AE470" s="84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6"/>
      <c r="AQ470" s="84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6"/>
      <c r="BC470" s="84"/>
      <c r="BD470" s="85"/>
      <c r="BE470" s="85"/>
      <c r="BF470" s="85"/>
      <c r="BG470" s="85"/>
      <c r="BH470" s="85"/>
      <c r="BI470" s="90"/>
      <c r="BJ470" s="90"/>
      <c r="BK470" s="90"/>
      <c r="BL470" s="90"/>
      <c r="BM470" s="90"/>
      <c r="BN470" s="91"/>
      <c r="BO470" s="89"/>
      <c r="BP470" s="90"/>
      <c r="BQ470" s="90"/>
      <c r="BR470" s="90"/>
      <c r="BS470" s="90"/>
      <c r="BT470" s="90"/>
      <c r="BU470" s="90"/>
      <c r="BV470" s="90"/>
      <c r="BW470" s="90"/>
      <c r="BX470" s="90"/>
      <c r="BY470" s="90"/>
      <c r="BZ470" s="91"/>
      <c r="CA470" s="141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6"/>
    </row>
    <row r="471" spans="1:90" x14ac:dyDescent="0.3">
      <c r="A471" s="201"/>
      <c r="B471" s="214"/>
      <c r="C471" s="60"/>
      <c r="D471" s="60"/>
      <c r="E471" s="62" t="s">
        <v>175</v>
      </c>
      <c r="F471" s="39"/>
      <c r="G471" s="84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6"/>
      <c r="S471" s="84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6"/>
      <c r="AE471" s="84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6"/>
      <c r="AQ471" s="89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1"/>
      <c r="BC471" s="89"/>
      <c r="BD471" s="90"/>
      <c r="BE471" s="90"/>
      <c r="BF471" s="90"/>
      <c r="BG471" s="90"/>
      <c r="BH471" s="90"/>
      <c r="BI471" s="85"/>
      <c r="BJ471" s="85"/>
      <c r="BK471" s="85"/>
      <c r="BL471" s="85"/>
      <c r="BM471" s="85"/>
      <c r="BN471" s="86"/>
      <c r="BO471" s="84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6"/>
      <c r="CA471" s="141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6"/>
    </row>
    <row r="472" spans="1:90" x14ac:dyDescent="0.3">
      <c r="A472" s="201"/>
      <c r="B472" s="214"/>
      <c r="C472" s="60"/>
      <c r="D472" s="60"/>
      <c r="E472" s="62" t="s">
        <v>176</v>
      </c>
      <c r="F472" s="39"/>
      <c r="G472" s="84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6"/>
      <c r="S472" s="84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6"/>
      <c r="AE472" s="84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6"/>
      <c r="AQ472" s="84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6"/>
      <c r="BC472" s="84"/>
      <c r="BD472" s="85"/>
      <c r="BE472" s="85"/>
      <c r="BF472" s="85"/>
      <c r="BG472" s="85"/>
      <c r="BH472" s="90"/>
      <c r="BI472" s="85"/>
      <c r="BJ472" s="85"/>
      <c r="BK472" s="85"/>
      <c r="BL472" s="85"/>
      <c r="BM472" s="85"/>
      <c r="BN472" s="86"/>
      <c r="BO472" s="84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6"/>
      <c r="CA472" s="141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6"/>
    </row>
    <row r="473" spans="1:90" x14ac:dyDescent="0.3">
      <c r="A473" s="201"/>
      <c r="B473" s="214"/>
      <c r="C473" s="60"/>
      <c r="D473" s="60"/>
      <c r="E473" s="62" t="s">
        <v>177</v>
      </c>
      <c r="F473" s="39"/>
      <c r="G473" s="84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6"/>
      <c r="S473" s="84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6"/>
      <c r="AE473" s="84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6"/>
      <c r="AQ473" s="84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6"/>
      <c r="BC473" s="84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6"/>
      <c r="BO473" s="84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91"/>
      <c r="CA473" s="141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6"/>
    </row>
    <row r="474" spans="1:90" ht="15" thickBot="1" x14ac:dyDescent="0.35">
      <c r="A474" s="202"/>
      <c r="B474" s="210"/>
      <c r="C474" s="58" t="s">
        <v>120</v>
      </c>
      <c r="D474" s="58"/>
      <c r="E474" s="40" t="s">
        <v>160</v>
      </c>
      <c r="F474" s="217">
        <v>145000000</v>
      </c>
      <c r="G474" s="96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8"/>
      <c r="S474" s="96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8"/>
      <c r="AE474" s="96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8"/>
      <c r="AQ474" s="96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8"/>
      <c r="BC474" s="96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8"/>
      <c r="BO474" s="96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8"/>
      <c r="CA474" s="142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8"/>
    </row>
    <row r="475" spans="1:90" x14ac:dyDescent="0.3">
      <c r="A475" s="200" t="s">
        <v>464</v>
      </c>
      <c r="B475" s="209">
        <v>239</v>
      </c>
      <c r="C475" s="56" t="s">
        <v>123</v>
      </c>
      <c r="D475" s="56" t="s">
        <v>112</v>
      </c>
      <c r="E475" s="56"/>
      <c r="F475" s="38"/>
      <c r="G475" s="76">
        <v>1</v>
      </c>
      <c r="H475" s="77">
        <v>2</v>
      </c>
      <c r="I475" s="77">
        <v>3</v>
      </c>
      <c r="J475" s="77">
        <v>4</v>
      </c>
      <c r="K475" s="77">
        <v>5</v>
      </c>
      <c r="L475" s="77">
        <v>6</v>
      </c>
      <c r="M475" s="77">
        <v>7</v>
      </c>
      <c r="N475" s="77">
        <v>8</v>
      </c>
      <c r="O475" s="77">
        <v>9</v>
      </c>
      <c r="P475" s="77">
        <v>10</v>
      </c>
      <c r="Q475" s="77">
        <v>11</v>
      </c>
      <c r="R475" s="78">
        <v>12</v>
      </c>
      <c r="S475" s="76">
        <v>1</v>
      </c>
      <c r="T475" s="77">
        <v>2</v>
      </c>
      <c r="U475" s="77">
        <v>3</v>
      </c>
      <c r="V475" s="77">
        <v>4</v>
      </c>
      <c r="W475" s="77">
        <v>5</v>
      </c>
      <c r="X475" s="77">
        <v>6</v>
      </c>
      <c r="Y475" s="77">
        <v>7</v>
      </c>
      <c r="Z475" s="77">
        <v>8</v>
      </c>
      <c r="AA475" s="77">
        <v>9</v>
      </c>
      <c r="AB475" s="77">
        <v>10</v>
      </c>
      <c r="AC475" s="77">
        <v>11</v>
      </c>
      <c r="AD475" s="78">
        <v>12</v>
      </c>
      <c r="AE475" s="76">
        <v>1</v>
      </c>
      <c r="AF475" s="77">
        <v>2</v>
      </c>
      <c r="AG475" s="77">
        <v>3</v>
      </c>
      <c r="AH475" s="77">
        <v>4</v>
      </c>
      <c r="AI475" s="77">
        <v>5</v>
      </c>
      <c r="AJ475" s="77">
        <v>6</v>
      </c>
      <c r="AK475" s="77">
        <v>7</v>
      </c>
      <c r="AL475" s="77">
        <v>8</v>
      </c>
      <c r="AM475" s="77">
        <v>9</v>
      </c>
      <c r="AN475" s="77">
        <v>10</v>
      </c>
      <c r="AO475" s="77">
        <v>11</v>
      </c>
      <c r="AP475" s="78">
        <v>12</v>
      </c>
      <c r="AQ475" s="76">
        <v>1</v>
      </c>
      <c r="AR475" s="77">
        <v>2</v>
      </c>
      <c r="AS475" s="77">
        <v>3</v>
      </c>
      <c r="AT475" s="77">
        <v>4</v>
      </c>
      <c r="AU475" s="77">
        <v>5</v>
      </c>
      <c r="AV475" s="77">
        <v>6</v>
      </c>
      <c r="AW475" s="77">
        <v>7</v>
      </c>
      <c r="AX475" s="77">
        <v>8</v>
      </c>
      <c r="AY475" s="77">
        <v>9</v>
      </c>
      <c r="AZ475" s="77">
        <v>10</v>
      </c>
      <c r="BA475" s="77">
        <v>11</v>
      </c>
      <c r="BB475" s="78">
        <v>12</v>
      </c>
      <c r="BC475" s="76">
        <v>1</v>
      </c>
      <c r="BD475" s="77">
        <v>2</v>
      </c>
      <c r="BE475" s="77">
        <v>3</v>
      </c>
      <c r="BF475" s="77">
        <v>4</v>
      </c>
      <c r="BG475" s="77">
        <v>5</v>
      </c>
      <c r="BH475" s="77">
        <v>6</v>
      </c>
      <c r="BI475" s="77">
        <v>7</v>
      </c>
      <c r="BJ475" s="77">
        <v>8</v>
      </c>
      <c r="BK475" s="77">
        <v>9</v>
      </c>
      <c r="BL475" s="77">
        <v>10</v>
      </c>
      <c r="BM475" s="77">
        <v>11</v>
      </c>
      <c r="BN475" s="78">
        <v>12</v>
      </c>
      <c r="BO475" s="76">
        <v>1</v>
      </c>
      <c r="BP475" s="77">
        <v>2</v>
      </c>
      <c r="BQ475" s="77">
        <v>3</v>
      </c>
      <c r="BR475" s="77">
        <v>4</v>
      </c>
      <c r="BS475" s="77">
        <v>5</v>
      </c>
      <c r="BT475" s="77">
        <v>6</v>
      </c>
      <c r="BU475" s="77">
        <v>7</v>
      </c>
      <c r="BV475" s="77">
        <v>8</v>
      </c>
      <c r="BW475" s="77">
        <v>9</v>
      </c>
      <c r="BX475" s="77">
        <v>10</v>
      </c>
      <c r="BY475" s="77">
        <v>11</v>
      </c>
      <c r="BZ475" s="78">
        <v>12</v>
      </c>
      <c r="CA475" s="140">
        <v>1</v>
      </c>
      <c r="CB475" s="77">
        <v>2</v>
      </c>
      <c r="CC475" s="77">
        <v>3</v>
      </c>
      <c r="CD475" s="77">
        <v>4</v>
      </c>
      <c r="CE475" s="77">
        <v>5</v>
      </c>
      <c r="CF475" s="77">
        <v>6</v>
      </c>
      <c r="CG475" s="77">
        <v>7</v>
      </c>
      <c r="CH475" s="77">
        <v>8</v>
      </c>
      <c r="CI475" s="77">
        <v>9</v>
      </c>
      <c r="CJ475" s="77">
        <v>10</v>
      </c>
      <c r="CK475" s="77">
        <v>11</v>
      </c>
      <c r="CL475" s="78">
        <v>12</v>
      </c>
    </row>
    <row r="476" spans="1:90" x14ac:dyDescent="0.3">
      <c r="A476" s="201"/>
      <c r="B476" s="214"/>
      <c r="C476" s="60"/>
      <c r="D476" s="60"/>
      <c r="E476" s="62" t="s">
        <v>196</v>
      </c>
      <c r="F476" s="39"/>
      <c r="G476" s="84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6"/>
      <c r="S476" s="87"/>
      <c r="T476" s="82"/>
      <c r="U476" s="82"/>
      <c r="V476" s="85"/>
      <c r="W476" s="85"/>
      <c r="X476" s="85"/>
      <c r="Y476" s="85"/>
      <c r="Z476" s="85"/>
      <c r="AA476" s="85"/>
      <c r="AB476" s="85"/>
      <c r="AC476" s="85"/>
      <c r="AD476" s="86"/>
      <c r="AE476" s="84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6"/>
      <c r="AQ476" s="84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6"/>
      <c r="BC476" s="84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6"/>
      <c r="BO476" s="84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6"/>
      <c r="CA476" s="141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6"/>
    </row>
    <row r="477" spans="1:90" x14ac:dyDescent="0.3">
      <c r="A477" s="201"/>
      <c r="B477" s="214"/>
      <c r="C477" s="60"/>
      <c r="D477" s="60"/>
      <c r="E477" s="62" t="s">
        <v>197</v>
      </c>
      <c r="F477" s="39"/>
      <c r="G477" s="84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6"/>
      <c r="S477" s="84"/>
      <c r="T477" s="85"/>
      <c r="U477" s="85"/>
      <c r="V477" s="82"/>
      <c r="W477" s="82"/>
      <c r="X477" s="82"/>
      <c r="Y477" s="82"/>
      <c r="Z477" s="82"/>
      <c r="AA477" s="82"/>
      <c r="AB477" s="82"/>
      <c r="AC477" s="82"/>
      <c r="AD477" s="83"/>
      <c r="AE477" s="84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6"/>
      <c r="AQ477" s="84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6"/>
      <c r="BC477" s="84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6"/>
      <c r="BO477" s="84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6"/>
      <c r="CA477" s="141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6"/>
    </row>
    <row r="478" spans="1:90" x14ac:dyDescent="0.3">
      <c r="A478" s="201"/>
      <c r="B478" s="214"/>
      <c r="C478" s="60"/>
      <c r="D478" s="60"/>
      <c r="E478" s="62" t="s">
        <v>106</v>
      </c>
      <c r="F478" s="39"/>
      <c r="G478" s="84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6"/>
      <c r="S478" s="87"/>
      <c r="T478" s="82"/>
      <c r="U478" s="82"/>
      <c r="V478" s="82"/>
      <c r="W478" s="82"/>
      <c r="X478" s="82"/>
      <c r="Y478" s="82"/>
      <c r="Z478" s="82"/>
      <c r="AA478" s="85"/>
      <c r="AB478" s="85"/>
      <c r="AC478" s="85"/>
      <c r="AD478" s="86"/>
      <c r="AE478" s="84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6"/>
      <c r="AQ478" s="84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6"/>
      <c r="BC478" s="84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6"/>
      <c r="BO478" s="84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6"/>
      <c r="CA478" s="141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6"/>
    </row>
    <row r="479" spans="1:90" x14ac:dyDescent="0.3">
      <c r="A479" s="201"/>
      <c r="B479" s="214"/>
      <c r="C479" s="60"/>
      <c r="D479" s="60"/>
      <c r="E479" s="62" t="s">
        <v>198</v>
      </c>
      <c r="F479" s="39"/>
      <c r="G479" s="84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6"/>
      <c r="S479" s="84"/>
      <c r="T479" s="85"/>
      <c r="U479" s="85"/>
      <c r="V479" s="85"/>
      <c r="W479" s="85"/>
      <c r="X479" s="85"/>
      <c r="Y479" s="85"/>
      <c r="Z479" s="85"/>
      <c r="AA479" s="82"/>
      <c r="AB479" s="82"/>
      <c r="AC479" s="82"/>
      <c r="AD479" s="83"/>
      <c r="AE479" s="84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6"/>
      <c r="AQ479" s="84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6"/>
      <c r="BC479" s="84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6"/>
      <c r="BO479" s="84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6"/>
      <c r="CA479" s="141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6"/>
    </row>
    <row r="480" spans="1:90" x14ac:dyDescent="0.3">
      <c r="A480" s="201"/>
      <c r="B480" s="214"/>
      <c r="C480" s="60"/>
      <c r="D480" s="60"/>
      <c r="E480" s="62" t="s">
        <v>199</v>
      </c>
      <c r="F480" s="39"/>
      <c r="G480" s="84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6"/>
      <c r="S480" s="84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6"/>
      <c r="AE480" s="87"/>
      <c r="AF480" s="82"/>
      <c r="AG480" s="82"/>
      <c r="AH480" s="82"/>
      <c r="AI480" s="82"/>
      <c r="AJ480" s="82"/>
      <c r="AK480" s="93"/>
      <c r="AL480" s="85"/>
      <c r="AM480" s="85"/>
      <c r="AN480" s="85"/>
      <c r="AO480" s="85"/>
      <c r="AP480" s="86"/>
      <c r="AQ480" s="84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6"/>
      <c r="BC480" s="84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6"/>
      <c r="BO480" s="84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6"/>
      <c r="CA480" s="141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6"/>
    </row>
    <row r="481" spans="1:90" x14ac:dyDescent="0.3">
      <c r="A481" s="201"/>
      <c r="B481" s="214"/>
      <c r="C481" s="60"/>
      <c r="D481" s="60"/>
      <c r="E481" s="62" t="s">
        <v>200</v>
      </c>
      <c r="F481" s="39"/>
      <c r="G481" s="84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6"/>
      <c r="S481" s="84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6"/>
      <c r="AE481" s="84"/>
      <c r="AF481" s="85"/>
      <c r="AG481" s="85"/>
      <c r="AH481" s="85"/>
      <c r="AI481" s="85"/>
      <c r="AJ481" s="82"/>
      <c r="AK481" s="82"/>
      <c r="AL481" s="93"/>
      <c r="AM481" s="85"/>
      <c r="AN481" s="85"/>
      <c r="AO481" s="85"/>
      <c r="AP481" s="86"/>
      <c r="AQ481" s="84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6"/>
      <c r="BC481" s="84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6"/>
      <c r="BO481" s="84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6"/>
      <c r="CA481" s="141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6"/>
    </row>
    <row r="482" spans="1:90" x14ac:dyDescent="0.3">
      <c r="A482" s="201"/>
      <c r="B482" s="214"/>
      <c r="C482" s="60"/>
      <c r="D482" s="60" t="s">
        <v>113</v>
      </c>
      <c r="E482" s="60"/>
      <c r="F482" s="39"/>
      <c r="G482" s="84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6"/>
      <c r="S482" s="84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6"/>
      <c r="AE482" s="84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6"/>
      <c r="AQ482" s="84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6"/>
      <c r="BC482" s="84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6"/>
      <c r="BO482" s="84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6"/>
      <c r="CA482" s="141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6"/>
    </row>
    <row r="483" spans="1:90" x14ac:dyDescent="0.3">
      <c r="A483" s="201"/>
      <c r="B483" s="214"/>
      <c r="C483" s="60"/>
      <c r="D483" s="60"/>
      <c r="E483" s="62" t="s">
        <v>201</v>
      </c>
      <c r="F483" s="39"/>
      <c r="G483" s="84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6"/>
      <c r="S483" s="84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6"/>
      <c r="AE483" s="84"/>
      <c r="AF483" s="85"/>
      <c r="AG483" s="85"/>
      <c r="AH483" s="85"/>
      <c r="AI483" s="85"/>
      <c r="AJ483" s="85"/>
      <c r="AK483" s="90"/>
      <c r="AL483" s="93"/>
      <c r="AM483" s="85"/>
      <c r="AN483" s="85"/>
      <c r="AO483" s="85"/>
      <c r="AP483" s="86"/>
      <c r="AQ483" s="84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6"/>
      <c r="BC483" s="84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6"/>
      <c r="BO483" s="84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6"/>
      <c r="CA483" s="141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6"/>
    </row>
    <row r="484" spans="1:90" x14ac:dyDescent="0.3">
      <c r="A484" s="201"/>
      <c r="B484" s="214"/>
      <c r="C484" s="60"/>
      <c r="D484" s="60"/>
      <c r="E484" s="62" t="s">
        <v>202</v>
      </c>
      <c r="F484" s="39"/>
      <c r="G484" s="84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6"/>
      <c r="S484" s="84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6"/>
      <c r="AE484" s="84"/>
      <c r="AF484" s="85"/>
      <c r="AG484" s="85"/>
      <c r="AH484" s="85"/>
      <c r="AI484" s="85"/>
      <c r="AJ484" s="85"/>
      <c r="AK484" s="85"/>
      <c r="AL484" s="90"/>
      <c r="AM484" s="90"/>
      <c r="AN484" s="90"/>
      <c r="AO484" s="90"/>
      <c r="AP484" s="86"/>
      <c r="AQ484" s="84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6"/>
      <c r="BC484" s="84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6"/>
      <c r="BO484" s="84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6"/>
      <c r="CA484" s="141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6"/>
    </row>
    <row r="485" spans="1:90" x14ac:dyDescent="0.3">
      <c r="A485" s="201"/>
      <c r="B485" s="214"/>
      <c r="C485" s="60"/>
      <c r="D485" s="60"/>
      <c r="E485" s="62" t="s">
        <v>203</v>
      </c>
      <c r="F485" s="39"/>
      <c r="G485" s="84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6"/>
      <c r="S485" s="84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6"/>
      <c r="AE485" s="84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91"/>
      <c r="AQ485" s="89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86"/>
      <c r="BC485" s="84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6"/>
      <c r="BO485" s="84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6"/>
      <c r="CA485" s="141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6"/>
    </row>
    <row r="486" spans="1:90" x14ac:dyDescent="0.3">
      <c r="A486" s="201"/>
      <c r="B486" s="214"/>
      <c r="C486" s="60"/>
      <c r="D486" s="60"/>
      <c r="E486" s="62" t="s">
        <v>204</v>
      </c>
      <c r="F486" s="39"/>
      <c r="G486" s="84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6"/>
      <c r="S486" s="84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6"/>
      <c r="AE486" s="84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91"/>
      <c r="AQ486" s="89"/>
      <c r="AR486" s="90"/>
      <c r="AS486" s="90"/>
      <c r="AT486" s="90"/>
      <c r="AU486" s="90"/>
      <c r="AV486" s="85"/>
      <c r="AW486" s="85"/>
      <c r="AX486" s="85"/>
      <c r="AY486" s="85"/>
      <c r="AZ486" s="85"/>
      <c r="BA486" s="85"/>
      <c r="BB486" s="86"/>
      <c r="BC486" s="84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6"/>
      <c r="BO486" s="84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6"/>
      <c r="CA486" s="141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6"/>
    </row>
    <row r="487" spans="1:90" x14ac:dyDescent="0.3">
      <c r="A487" s="201"/>
      <c r="B487" s="214"/>
      <c r="C487" s="60"/>
      <c r="D487" s="60"/>
      <c r="E487" s="62" t="s">
        <v>205</v>
      </c>
      <c r="F487" s="39"/>
      <c r="G487" s="84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6"/>
      <c r="S487" s="84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6"/>
      <c r="AE487" s="84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6"/>
      <c r="AQ487" s="84"/>
      <c r="AR487" s="85"/>
      <c r="AS487" s="85"/>
      <c r="AT487" s="90"/>
      <c r="AU487" s="90"/>
      <c r="AV487" s="90"/>
      <c r="AW487" s="90"/>
      <c r="AX487" s="90"/>
      <c r="AY487" s="90"/>
      <c r="AZ487" s="90"/>
      <c r="BA487" s="90"/>
      <c r="BB487" s="86"/>
      <c r="BC487" s="84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6"/>
      <c r="BO487" s="84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6"/>
      <c r="CA487" s="141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6"/>
    </row>
    <row r="488" spans="1:90" x14ac:dyDescent="0.3">
      <c r="A488" s="201"/>
      <c r="B488" s="214"/>
      <c r="C488" s="60"/>
      <c r="D488" s="60"/>
      <c r="E488" s="62" t="s">
        <v>186</v>
      </c>
      <c r="F488" s="39"/>
      <c r="G488" s="84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6"/>
      <c r="S488" s="84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6"/>
      <c r="AE488" s="84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6"/>
      <c r="AQ488" s="84"/>
      <c r="AR488" s="85"/>
      <c r="AS488" s="85"/>
      <c r="AT488" s="85"/>
      <c r="AU488" s="85"/>
      <c r="AV488" s="85"/>
      <c r="AW488" s="85"/>
      <c r="AX488" s="85"/>
      <c r="AY488" s="85"/>
      <c r="AZ488" s="90"/>
      <c r="BA488" s="90"/>
      <c r="BB488" s="86"/>
      <c r="BC488" s="84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6"/>
      <c r="BO488" s="84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6"/>
      <c r="CA488" s="141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6"/>
    </row>
    <row r="489" spans="1:90" x14ac:dyDescent="0.3">
      <c r="A489" s="201"/>
      <c r="B489" s="214"/>
      <c r="C489" s="60"/>
      <c r="D489" s="60"/>
      <c r="E489" s="62" t="s">
        <v>177</v>
      </c>
      <c r="F489" s="39"/>
      <c r="G489" s="84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6"/>
      <c r="S489" s="84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6"/>
      <c r="AE489" s="84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6"/>
      <c r="AQ489" s="84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91"/>
      <c r="BC489" s="84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6"/>
      <c r="BO489" s="84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6"/>
      <c r="CA489" s="141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6"/>
    </row>
    <row r="490" spans="1:90" ht="15" thickBot="1" x14ac:dyDescent="0.35">
      <c r="A490" s="202"/>
      <c r="B490" s="210"/>
      <c r="C490" s="58" t="s">
        <v>120</v>
      </c>
      <c r="D490" s="58"/>
      <c r="E490" s="40" t="s">
        <v>160</v>
      </c>
      <c r="F490" s="218">
        <v>31000000</v>
      </c>
      <c r="G490" s="96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8"/>
      <c r="S490" s="96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8"/>
      <c r="AE490" s="96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8"/>
      <c r="AQ490" s="96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8"/>
      <c r="BC490" s="96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8"/>
      <c r="BO490" s="96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8"/>
      <c r="CA490" s="142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8"/>
    </row>
    <row r="491" spans="1:90" x14ac:dyDescent="0.3">
      <c r="A491" s="200" t="s">
        <v>464</v>
      </c>
      <c r="B491" s="209">
        <v>242</v>
      </c>
      <c r="C491" s="56" t="s">
        <v>124</v>
      </c>
      <c r="D491" s="56" t="s">
        <v>112</v>
      </c>
      <c r="E491" s="56"/>
      <c r="F491" s="38"/>
      <c r="G491" s="76">
        <v>1</v>
      </c>
      <c r="H491" s="77">
        <v>2</v>
      </c>
      <c r="I491" s="77">
        <v>3</v>
      </c>
      <c r="J491" s="77">
        <v>4</v>
      </c>
      <c r="K491" s="77">
        <v>5</v>
      </c>
      <c r="L491" s="77">
        <v>6</v>
      </c>
      <c r="M491" s="77">
        <v>7</v>
      </c>
      <c r="N491" s="77">
        <v>8</v>
      </c>
      <c r="O491" s="77">
        <v>9</v>
      </c>
      <c r="P491" s="77">
        <v>10</v>
      </c>
      <c r="Q491" s="77">
        <v>11</v>
      </c>
      <c r="R491" s="78">
        <v>12</v>
      </c>
      <c r="S491" s="76">
        <v>1</v>
      </c>
      <c r="T491" s="77">
        <v>2</v>
      </c>
      <c r="U491" s="77">
        <v>3</v>
      </c>
      <c r="V491" s="77">
        <v>4</v>
      </c>
      <c r="W491" s="77">
        <v>5</v>
      </c>
      <c r="X491" s="77">
        <v>6</v>
      </c>
      <c r="Y491" s="77">
        <v>7</v>
      </c>
      <c r="Z491" s="77">
        <v>8</v>
      </c>
      <c r="AA491" s="77">
        <v>9</v>
      </c>
      <c r="AB491" s="77">
        <v>10</v>
      </c>
      <c r="AC491" s="77">
        <v>11</v>
      </c>
      <c r="AD491" s="78">
        <v>12</v>
      </c>
      <c r="AE491" s="76">
        <v>1</v>
      </c>
      <c r="AF491" s="77">
        <v>2</v>
      </c>
      <c r="AG491" s="77">
        <v>3</v>
      </c>
      <c r="AH491" s="77">
        <v>4</v>
      </c>
      <c r="AI491" s="77">
        <v>5</v>
      </c>
      <c r="AJ491" s="77">
        <v>6</v>
      </c>
      <c r="AK491" s="77">
        <v>7</v>
      </c>
      <c r="AL491" s="77">
        <v>8</v>
      </c>
      <c r="AM491" s="77">
        <v>9</v>
      </c>
      <c r="AN491" s="77">
        <v>10</v>
      </c>
      <c r="AO491" s="77">
        <v>11</v>
      </c>
      <c r="AP491" s="78">
        <v>12</v>
      </c>
      <c r="AQ491" s="76">
        <v>1</v>
      </c>
      <c r="AR491" s="77">
        <v>2</v>
      </c>
      <c r="AS491" s="77">
        <v>3</v>
      </c>
      <c r="AT491" s="77">
        <v>4</v>
      </c>
      <c r="AU491" s="77">
        <v>5</v>
      </c>
      <c r="AV491" s="77">
        <v>6</v>
      </c>
      <c r="AW491" s="77">
        <v>7</v>
      </c>
      <c r="AX491" s="77">
        <v>8</v>
      </c>
      <c r="AY491" s="77">
        <v>9</v>
      </c>
      <c r="AZ491" s="77">
        <v>10</v>
      </c>
      <c r="BA491" s="77">
        <v>11</v>
      </c>
      <c r="BB491" s="78">
        <v>12</v>
      </c>
      <c r="BC491" s="76">
        <v>1</v>
      </c>
      <c r="BD491" s="77">
        <v>2</v>
      </c>
      <c r="BE491" s="77">
        <v>3</v>
      </c>
      <c r="BF491" s="77">
        <v>4</v>
      </c>
      <c r="BG491" s="77">
        <v>5</v>
      </c>
      <c r="BH491" s="77">
        <v>6</v>
      </c>
      <c r="BI491" s="77">
        <v>7</v>
      </c>
      <c r="BJ491" s="77">
        <v>8</v>
      </c>
      <c r="BK491" s="77">
        <v>9</v>
      </c>
      <c r="BL491" s="77">
        <v>10</v>
      </c>
      <c r="BM491" s="77">
        <v>11</v>
      </c>
      <c r="BN491" s="78">
        <v>12</v>
      </c>
      <c r="BO491" s="76">
        <v>1</v>
      </c>
      <c r="BP491" s="77">
        <v>2</v>
      </c>
      <c r="BQ491" s="77">
        <v>3</v>
      </c>
      <c r="BR491" s="77">
        <v>4</v>
      </c>
      <c r="BS491" s="77">
        <v>5</v>
      </c>
      <c r="BT491" s="77">
        <v>6</v>
      </c>
      <c r="BU491" s="77">
        <v>7</v>
      </c>
      <c r="BV491" s="77">
        <v>8</v>
      </c>
      <c r="BW491" s="77">
        <v>9</v>
      </c>
      <c r="BX491" s="77">
        <v>10</v>
      </c>
      <c r="BY491" s="77">
        <v>11</v>
      </c>
      <c r="BZ491" s="78">
        <v>12</v>
      </c>
      <c r="CA491" s="140">
        <v>1</v>
      </c>
      <c r="CB491" s="77">
        <v>2</v>
      </c>
      <c r="CC491" s="77">
        <v>3</v>
      </c>
      <c r="CD491" s="77">
        <v>4</v>
      </c>
      <c r="CE491" s="77">
        <v>5</v>
      </c>
      <c r="CF491" s="77">
        <v>6</v>
      </c>
      <c r="CG491" s="77">
        <v>7</v>
      </c>
      <c r="CH491" s="77">
        <v>8</v>
      </c>
      <c r="CI491" s="77">
        <v>9</v>
      </c>
      <c r="CJ491" s="77">
        <v>10</v>
      </c>
      <c r="CK491" s="77">
        <v>11</v>
      </c>
      <c r="CL491" s="78">
        <v>12</v>
      </c>
    </row>
    <row r="492" spans="1:90" x14ac:dyDescent="0.3">
      <c r="A492" s="201"/>
      <c r="B492" s="214"/>
      <c r="C492" s="60"/>
      <c r="D492" s="60"/>
      <c r="E492" s="62" t="s">
        <v>109</v>
      </c>
      <c r="F492" s="39"/>
      <c r="G492" s="84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6"/>
      <c r="S492" s="87"/>
      <c r="T492" s="82"/>
      <c r="U492" s="82"/>
      <c r="V492" s="85"/>
      <c r="W492" s="85"/>
      <c r="X492" s="85"/>
      <c r="Y492" s="85"/>
      <c r="Z492" s="85"/>
      <c r="AA492" s="85"/>
      <c r="AB492" s="85"/>
      <c r="AC492" s="85"/>
      <c r="AD492" s="86"/>
      <c r="AE492" s="84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6"/>
      <c r="AQ492" s="84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6"/>
      <c r="BC492" s="84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6"/>
      <c r="BO492" s="84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6"/>
      <c r="CA492" s="141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6"/>
    </row>
    <row r="493" spans="1:90" x14ac:dyDescent="0.3">
      <c r="A493" s="201"/>
      <c r="B493" s="214"/>
      <c r="C493" s="60"/>
      <c r="D493" s="60"/>
      <c r="E493" s="62" t="s">
        <v>197</v>
      </c>
      <c r="F493" s="39"/>
      <c r="G493" s="84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6"/>
      <c r="S493" s="84"/>
      <c r="T493" s="85"/>
      <c r="U493" s="85"/>
      <c r="V493" s="82"/>
      <c r="W493" s="82"/>
      <c r="X493" s="82"/>
      <c r="Y493" s="82"/>
      <c r="Z493" s="82"/>
      <c r="AA493" s="82"/>
      <c r="AB493" s="82"/>
      <c r="AC493" s="82"/>
      <c r="AD493" s="83"/>
      <c r="AE493" s="84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6"/>
      <c r="AQ493" s="84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6"/>
      <c r="BC493" s="84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6"/>
      <c r="BO493" s="84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6"/>
      <c r="CA493" s="141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6"/>
    </row>
    <row r="494" spans="1:90" x14ac:dyDescent="0.3">
      <c r="A494" s="201"/>
      <c r="B494" s="214"/>
      <c r="C494" s="60"/>
      <c r="D494" s="60"/>
      <c r="E494" s="62" t="s">
        <v>206</v>
      </c>
      <c r="F494" s="39"/>
      <c r="G494" s="84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6"/>
      <c r="S494" s="84"/>
      <c r="T494" s="85"/>
      <c r="U494" s="85"/>
      <c r="V494" s="85"/>
      <c r="W494" s="85"/>
      <c r="X494" s="85"/>
      <c r="Y494" s="85"/>
      <c r="Z494" s="85"/>
      <c r="AA494" s="82"/>
      <c r="AB494" s="82"/>
      <c r="AC494" s="82"/>
      <c r="AD494" s="83"/>
      <c r="AE494" s="84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6"/>
      <c r="AQ494" s="84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6"/>
      <c r="BC494" s="84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6"/>
      <c r="BO494" s="84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6"/>
      <c r="CA494" s="141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6"/>
    </row>
    <row r="495" spans="1:90" x14ac:dyDescent="0.3">
      <c r="A495" s="201"/>
      <c r="B495" s="214"/>
      <c r="C495" s="60"/>
      <c r="D495" s="60"/>
      <c r="E495" s="62" t="s">
        <v>170</v>
      </c>
      <c r="F495" s="39"/>
      <c r="G495" s="84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6"/>
      <c r="S495" s="84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6"/>
      <c r="AE495" s="87"/>
      <c r="AF495" s="82"/>
      <c r="AG495" s="82"/>
      <c r="AH495" s="82"/>
      <c r="AI495" s="82"/>
      <c r="AJ495" s="82"/>
      <c r="AK495" s="85"/>
      <c r="AL495" s="85"/>
      <c r="AM495" s="85"/>
      <c r="AN495" s="85"/>
      <c r="AO495" s="85"/>
      <c r="AP495" s="86"/>
      <c r="AQ495" s="84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6"/>
      <c r="BC495" s="84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6"/>
      <c r="BO495" s="84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6"/>
      <c r="CA495" s="141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6"/>
    </row>
    <row r="496" spans="1:90" x14ac:dyDescent="0.3">
      <c r="A496" s="201"/>
      <c r="B496" s="214"/>
      <c r="C496" s="60"/>
      <c r="D496" s="60"/>
      <c r="E496" s="62" t="s">
        <v>168</v>
      </c>
      <c r="F496" s="39"/>
      <c r="G496" s="84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6"/>
      <c r="S496" s="84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6"/>
      <c r="AE496" s="84"/>
      <c r="AF496" s="85"/>
      <c r="AG496" s="85"/>
      <c r="AH496" s="85"/>
      <c r="AI496" s="85"/>
      <c r="AJ496" s="82"/>
      <c r="AK496" s="82"/>
      <c r="AL496" s="85"/>
      <c r="AM496" s="85"/>
      <c r="AN496" s="85"/>
      <c r="AO496" s="85"/>
      <c r="AP496" s="86"/>
      <c r="AQ496" s="84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6"/>
      <c r="BC496" s="84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6"/>
      <c r="BO496" s="84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6"/>
      <c r="CA496" s="141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6"/>
    </row>
    <row r="497" spans="1:90" x14ac:dyDescent="0.3">
      <c r="A497" s="201"/>
      <c r="B497" s="214"/>
      <c r="C497" s="60"/>
      <c r="D497" s="60" t="s">
        <v>113</v>
      </c>
      <c r="E497" s="60"/>
      <c r="F497" s="39"/>
      <c r="G497" s="84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6"/>
      <c r="S497" s="84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6"/>
      <c r="AE497" s="84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6"/>
      <c r="AQ497" s="84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6"/>
      <c r="BC497" s="84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6"/>
      <c r="BO497" s="84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6"/>
      <c r="CA497" s="141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6"/>
    </row>
    <row r="498" spans="1:90" x14ac:dyDescent="0.3">
      <c r="A498" s="201"/>
      <c r="B498" s="214"/>
      <c r="C498" s="60"/>
      <c r="D498" s="60"/>
      <c r="E498" s="62" t="s">
        <v>171</v>
      </c>
      <c r="F498" s="39"/>
      <c r="G498" s="84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6"/>
      <c r="S498" s="84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6"/>
      <c r="AE498" s="84"/>
      <c r="AF498" s="85"/>
      <c r="AG498" s="85"/>
      <c r="AH498" s="85"/>
      <c r="AI498" s="85"/>
      <c r="AJ498" s="85"/>
      <c r="AK498" s="90"/>
      <c r="AL498" s="85"/>
      <c r="AM498" s="85"/>
      <c r="AN498" s="85"/>
      <c r="AO498" s="85"/>
      <c r="AP498" s="86"/>
      <c r="AQ498" s="84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6"/>
      <c r="BC498" s="84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6"/>
      <c r="BO498" s="84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6"/>
      <c r="CA498" s="141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6"/>
    </row>
    <row r="499" spans="1:90" x14ac:dyDescent="0.3">
      <c r="A499" s="201"/>
      <c r="B499" s="214"/>
      <c r="C499" s="60"/>
      <c r="D499" s="60"/>
      <c r="E499" s="62" t="s">
        <v>182</v>
      </c>
      <c r="F499" s="39"/>
      <c r="G499" s="84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6"/>
      <c r="S499" s="84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6"/>
      <c r="AE499" s="84"/>
      <c r="AF499" s="85"/>
      <c r="AG499" s="85"/>
      <c r="AH499" s="85"/>
      <c r="AI499" s="85"/>
      <c r="AJ499" s="85"/>
      <c r="AK499" s="85"/>
      <c r="AL499" s="90"/>
      <c r="AM499" s="90"/>
      <c r="AN499" s="90"/>
      <c r="AO499" s="90"/>
      <c r="AP499" s="86"/>
      <c r="AQ499" s="84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6"/>
      <c r="BC499" s="84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6"/>
      <c r="BO499" s="84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6"/>
      <c r="CA499" s="141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6"/>
    </row>
    <row r="500" spans="1:90" x14ac:dyDescent="0.3">
      <c r="A500" s="201"/>
      <c r="B500" s="214"/>
      <c r="C500" s="60"/>
      <c r="D500" s="60"/>
      <c r="E500" s="62" t="s">
        <v>207</v>
      </c>
      <c r="F500" s="39"/>
      <c r="G500" s="84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6"/>
      <c r="S500" s="84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6"/>
      <c r="AE500" s="84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91"/>
      <c r="AQ500" s="89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1"/>
      <c r="BC500" s="84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6"/>
      <c r="BO500" s="84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6"/>
      <c r="CA500" s="141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6"/>
    </row>
    <row r="501" spans="1:90" x14ac:dyDescent="0.3">
      <c r="A501" s="201"/>
      <c r="B501" s="214"/>
      <c r="C501" s="60"/>
      <c r="D501" s="60"/>
      <c r="E501" s="62" t="s">
        <v>208</v>
      </c>
      <c r="F501" s="39"/>
      <c r="G501" s="84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6"/>
      <c r="S501" s="84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6"/>
      <c r="AE501" s="84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91"/>
      <c r="AQ501" s="89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1"/>
      <c r="BC501" s="84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6"/>
      <c r="BO501" s="84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6"/>
      <c r="CA501" s="141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6"/>
    </row>
    <row r="502" spans="1:90" x14ac:dyDescent="0.3">
      <c r="A502" s="201"/>
      <c r="B502" s="214"/>
      <c r="C502" s="60"/>
      <c r="D502" s="60"/>
      <c r="E502" s="62" t="s">
        <v>176</v>
      </c>
      <c r="F502" s="39"/>
      <c r="G502" s="84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6"/>
      <c r="S502" s="84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6"/>
      <c r="AE502" s="84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6"/>
      <c r="AQ502" s="84"/>
      <c r="AR502" s="85"/>
      <c r="AS502" s="85"/>
      <c r="AT502" s="85"/>
      <c r="AU502" s="85"/>
      <c r="AV502" s="85"/>
      <c r="AW502" s="85"/>
      <c r="AX502" s="85"/>
      <c r="AY502" s="85"/>
      <c r="AZ502" s="85"/>
      <c r="BA502" s="90"/>
      <c r="BB502" s="91"/>
      <c r="BC502" s="84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6"/>
      <c r="BO502" s="84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6"/>
      <c r="CA502" s="141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6"/>
    </row>
    <row r="503" spans="1:90" x14ac:dyDescent="0.3">
      <c r="A503" s="201"/>
      <c r="B503" s="214"/>
      <c r="C503" s="60"/>
      <c r="D503" s="60"/>
      <c r="E503" s="62" t="s">
        <v>177</v>
      </c>
      <c r="F503" s="39"/>
      <c r="G503" s="84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6"/>
      <c r="S503" s="84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6"/>
      <c r="AE503" s="84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6"/>
      <c r="AQ503" s="84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91"/>
      <c r="BC503" s="84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6"/>
      <c r="BO503" s="84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6"/>
      <c r="CA503" s="141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6"/>
    </row>
    <row r="504" spans="1:90" ht="15" thickBot="1" x14ac:dyDescent="0.35">
      <c r="A504" s="202"/>
      <c r="B504" s="210"/>
      <c r="C504" s="58" t="s">
        <v>120</v>
      </c>
      <c r="D504" s="58"/>
      <c r="E504" s="43" t="s">
        <v>160</v>
      </c>
      <c r="F504" s="219">
        <v>24000000</v>
      </c>
      <c r="G504" s="96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8"/>
      <c r="S504" s="96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8"/>
      <c r="AE504" s="96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8"/>
      <c r="AQ504" s="96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8"/>
      <c r="BC504" s="96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8"/>
      <c r="BO504" s="96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8"/>
      <c r="CA504" s="142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8"/>
    </row>
    <row r="505" spans="1:90" x14ac:dyDescent="0.3">
      <c r="A505" s="200" t="s">
        <v>480</v>
      </c>
      <c r="B505" s="209">
        <v>250</v>
      </c>
      <c r="C505" s="56" t="s">
        <v>110</v>
      </c>
      <c r="D505" s="56" t="s">
        <v>112</v>
      </c>
      <c r="E505" s="56"/>
      <c r="F505" s="38"/>
      <c r="G505" s="76">
        <v>1</v>
      </c>
      <c r="H505" s="77">
        <v>2</v>
      </c>
      <c r="I505" s="77">
        <v>3</v>
      </c>
      <c r="J505" s="77">
        <v>4</v>
      </c>
      <c r="K505" s="77">
        <v>5</v>
      </c>
      <c r="L505" s="77">
        <v>6</v>
      </c>
      <c r="M505" s="77">
        <v>7</v>
      </c>
      <c r="N505" s="77">
        <v>8</v>
      </c>
      <c r="O505" s="77">
        <v>9</v>
      </c>
      <c r="P505" s="77">
        <v>10</v>
      </c>
      <c r="Q505" s="77">
        <v>11</v>
      </c>
      <c r="R505" s="78">
        <v>12</v>
      </c>
      <c r="S505" s="76">
        <v>1</v>
      </c>
      <c r="T505" s="77">
        <v>2</v>
      </c>
      <c r="U505" s="77">
        <v>3</v>
      </c>
      <c r="V505" s="77">
        <v>4</v>
      </c>
      <c r="W505" s="77">
        <v>5</v>
      </c>
      <c r="X505" s="77">
        <v>6</v>
      </c>
      <c r="Y505" s="77">
        <v>7</v>
      </c>
      <c r="Z505" s="77">
        <v>8</v>
      </c>
      <c r="AA505" s="77">
        <v>9</v>
      </c>
      <c r="AB505" s="77">
        <v>10</v>
      </c>
      <c r="AC505" s="77">
        <v>11</v>
      </c>
      <c r="AD505" s="78">
        <v>12</v>
      </c>
      <c r="AE505" s="76">
        <v>1</v>
      </c>
      <c r="AF505" s="77">
        <v>2</v>
      </c>
      <c r="AG505" s="77">
        <v>3</v>
      </c>
      <c r="AH505" s="77">
        <v>4</v>
      </c>
      <c r="AI505" s="77">
        <v>5</v>
      </c>
      <c r="AJ505" s="77">
        <v>6</v>
      </c>
      <c r="AK505" s="77">
        <v>7</v>
      </c>
      <c r="AL505" s="77">
        <v>8</v>
      </c>
      <c r="AM505" s="77">
        <v>9</v>
      </c>
      <c r="AN505" s="77">
        <v>10</v>
      </c>
      <c r="AO505" s="77">
        <v>11</v>
      </c>
      <c r="AP505" s="78">
        <v>12</v>
      </c>
      <c r="AQ505" s="76">
        <v>1</v>
      </c>
      <c r="AR505" s="77">
        <v>2</v>
      </c>
      <c r="AS505" s="77">
        <v>3</v>
      </c>
      <c r="AT505" s="77">
        <v>4</v>
      </c>
      <c r="AU505" s="77">
        <v>5</v>
      </c>
      <c r="AV505" s="77">
        <v>6</v>
      </c>
      <c r="AW505" s="77">
        <v>7</v>
      </c>
      <c r="AX505" s="77">
        <v>8</v>
      </c>
      <c r="AY505" s="77">
        <v>9</v>
      </c>
      <c r="AZ505" s="77">
        <v>10</v>
      </c>
      <c r="BA505" s="77">
        <v>11</v>
      </c>
      <c r="BB505" s="78">
        <v>12</v>
      </c>
      <c r="BC505" s="76">
        <v>1</v>
      </c>
      <c r="BD505" s="77">
        <v>2</v>
      </c>
      <c r="BE505" s="77">
        <v>3</v>
      </c>
      <c r="BF505" s="77">
        <v>4</v>
      </c>
      <c r="BG505" s="77">
        <v>5</v>
      </c>
      <c r="BH505" s="77">
        <v>6</v>
      </c>
      <c r="BI505" s="77">
        <v>7</v>
      </c>
      <c r="BJ505" s="77">
        <v>8</v>
      </c>
      <c r="BK505" s="77">
        <v>9</v>
      </c>
      <c r="BL505" s="77">
        <v>10</v>
      </c>
      <c r="BM505" s="77">
        <v>11</v>
      </c>
      <c r="BN505" s="78">
        <v>12</v>
      </c>
      <c r="BO505" s="76">
        <v>1</v>
      </c>
      <c r="BP505" s="77">
        <v>2</v>
      </c>
      <c r="BQ505" s="77">
        <v>3</v>
      </c>
      <c r="BR505" s="77">
        <v>4</v>
      </c>
      <c r="BS505" s="77">
        <v>5</v>
      </c>
      <c r="BT505" s="77">
        <v>6</v>
      </c>
      <c r="BU505" s="77">
        <v>7</v>
      </c>
      <c r="BV505" s="77">
        <v>8</v>
      </c>
      <c r="BW505" s="77">
        <v>9</v>
      </c>
      <c r="BX505" s="77">
        <v>10</v>
      </c>
      <c r="BY505" s="77">
        <v>11</v>
      </c>
      <c r="BZ505" s="78">
        <v>12</v>
      </c>
      <c r="CA505" s="140">
        <v>1</v>
      </c>
      <c r="CB505" s="77">
        <v>2</v>
      </c>
      <c r="CC505" s="77">
        <v>3</v>
      </c>
      <c r="CD505" s="77">
        <v>4</v>
      </c>
      <c r="CE505" s="77">
        <v>5</v>
      </c>
      <c r="CF505" s="77">
        <v>6</v>
      </c>
      <c r="CG505" s="77">
        <v>7</v>
      </c>
      <c r="CH505" s="77">
        <v>8</v>
      </c>
      <c r="CI505" s="77">
        <v>9</v>
      </c>
      <c r="CJ505" s="77">
        <v>10</v>
      </c>
      <c r="CK505" s="77">
        <v>11</v>
      </c>
      <c r="CL505" s="78">
        <v>12</v>
      </c>
    </row>
    <row r="506" spans="1:90" x14ac:dyDescent="0.3">
      <c r="A506" s="201"/>
      <c r="B506" s="214"/>
      <c r="C506" s="60"/>
      <c r="D506" s="60"/>
      <c r="E506" s="60" t="s">
        <v>216</v>
      </c>
      <c r="F506" s="39"/>
      <c r="G506" s="84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6"/>
      <c r="S506" s="87"/>
      <c r="T506" s="82"/>
      <c r="U506" s="82"/>
      <c r="V506" s="85"/>
      <c r="W506" s="85"/>
      <c r="X506" s="85"/>
      <c r="Y506" s="85"/>
      <c r="Z506" s="85"/>
      <c r="AA506" s="85"/>
      <c r="AB506" s="85"/>
      <c r="AC506" s="85"/>
      <c r="AD506" s="86"/>
      <c r="AE506" s="84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6"/>
      <c r="AQ506" s="84"/>
      <c r="AR506" s="85"/>
      <c r="AS506" s="85"/>
      <c r="AT506" s="85"/>
      <c r="AU506" s="85"/>
      <c r="AV506" s="85"/>
      <c r="AW506" s="85"/>
      <c r="AX506" s="85"/>
      <c r="AY506" s="85"/>
      <c r="AZ506" s="85"/>
      <c r="BA506" s="85"/>
      <c r="BB506" s="86"/>
      <c r="BC506" s="84"/>
      <c r="BD506" s="85"/>
      <c r="BE506" s="85"/>
      <c r="BF506" s="85"/>
      <c r="BG506" s="85"/>
      <c r="BH506" s="85"/>
      <c r="BI506" s="85"/>
      <c r="BJ506" s="85"/>
      <c r="BK506" s="85"/>
      <c r="BL506" s="85"/>
      <c r="BM506" s="85"/>
      <c r="BN506" s="86"/>
      <c r="BO506" s="84"/>
      <c r="BP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6"/>
      <c r="CA506" s="141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6"/>
    </row>
    <row r="507" spans="1:90" x14ac:dyDescent="0.3">
      <c r="A507" s="201"/>
      <c r="B507" s="214"/>
      <c r="C507" s="60"/>
      <c r="D507" s="60"/>
      <c r="E507" s="60" t="s">
        <v>217</v>
      </c>
      <c r="F507" s="39"/>
      <c r="G507" s="84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6"/>
      <c r="S507" s="84"/>
      <c r="T507" s="85"/>
      <c r="U507" s="85"/>
      <c r="V507" s="82"/>
      <c r="W507" s="82"/>
      <c r="X507" s="82"/>
      <c r="Y507" s="82"/>
      <c r="Z507" s="82"/>
      <c r="AA507" s="82"/>
      <c r="AB507" s="85"/>
      <c r="AC507" s="85"/>
      <c r="AD507" s="86"/>
      <c r="AE507" s="84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6"/>
      <c r="AQ507" s="84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6"/>
      <c r="BC507" s="84"/>
      <c r="BD507" s="85"/>
      <c r="BE507" s="85"/>
      <c r="BF507" s="85"/>
      <c r="BG507" s="85"/>
      <c r="BH507" s="85"/>
      <c r="BI507" s="85"/>
      <c r="BJ507" s="85"/>
      <c r="BK507" s="85"/>
      <c r="BL507" s="85"/>
      <c r="BM507" s="85"/>
      <c r="BN507" s="86"/>
      <c r="BO507" s="84"/>
      <c r="BP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6"/>
      <c r="CA507" s="141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6"/>
    </row>
    <row r="508" spans="1:90" x14ac:dyDescent="0.3">
      <c r="A508" s="201"/>
      <c r="B508" s="214"/>
      <c r="C508" s="60"/>
      <c r="D508" s="60"/>
      <c r="E508" s="60" t="s">
        <v>218</v>
      </c>
      <c r="F508" s="39"/>
      <c r="G508" s="84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6"/>
      <c r="S508" s="84"/>
      <c r="T508" s="85"/>
      <c r="U508" s="85"/>
      <c r="V508" s="85"/>
      <c r="W508" s="85"/>
      <c r="X508" s="85"/>
      <c r="Y508" s="85"/>
      <c r="Z508" s="85"/>
      <c r="AA508" s="85"/>
      <c r="AB508" s="82"/>
      <c r="AC508" s="82"/>
      <c r="AD508" s="83"/>
      <c r="AE508" s="84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6"/>
      <c r="AQ508" s="84"/>
      <c r="AR508" s="85"/>
      <c r="AS508" s="85"/>
      <c r="AT508" s="85"/>
      <c r="AU508" s="85"/>
      <c r="AV508" s="85"/>
      <c r="AW508" s="85"/>
      <c r="AX508" s="85"/>
      <c r="AY508" s="85"/>
      <c r="AZ508" s="85"/>
      <c r="BA508" s="85"/>
      <c r="BB508" s="86"/>
      <c r="BC508" s="84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6"/>
      <c r="BO508" s="84"/>
      <c r="BP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6"/>
      <c r="CA508" s="141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6"/>
    </row>
    <row r="509" spans="1:90" x14ac:dyDescent="0.3">
      <c r="A509" s="201"/>
      <c r="B509" s="214"/>
      <c r="C509" s="60"/>
      <c r="D509" s="60"/>
      <c r="E509" s="60" t="s">
        <v>219</v>
      </c>
      <c r="F509" s="39"/>
      <c r="G509" s="84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6"/>
      <c r="S509" s="84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6"/>
      <c r="AE509" s="87"/>
      <c r="AF509" s="82"/>
      <c r="AG509" s="82"/>
      <c r="AH509" s="82"/>
      <c r="AI509" s="82"/>
      <c r="AJ509" s="82"/>
      <c r="AK509" s="82"/>
      <c r="AL509" s="82"/>
      <c r="AM509" s="82"/>
      <c r="AN509" s="82"/>
      <c r="AO509" s="82"/>
      <c r="AP509" s="83"/>
      <c r="AQ509" s="84"/>
      <c r="AR509" s="85"/>
      <c r="AS509" s="85"/>
      <c r="AT509" s="85"/>
      <c r="AU509" s="85"/>
      <c r="AV509" s="85"/>
      <c r="AW509" s="85"/>
      <c r="AX509" s="85"/>
      <c r="AY509" s="85"/>
      <c r="AZ509" s="85"/>
      <c r="BA509" s="85"/>
      <c r="BB509" s="86"/>
      <c r="BC509" s="84"/>
      <c r="BD509" s="85"/>
      <c r="BE509" s="85"/>
      <c r="BF509" s="85"/>
      <c r="BG509" s="85"/>
      <c r="BH509" s="85"/>
      <c r="BI509" s="85"/>
      <c r="BJ509" s="85"/>
      <c r="BK509" s="85"/>
      <c r="BL509" s="85"/>
      <c r="BM509" s="85"/>
      <c r="BN509" s="86"/>
      <c r="BO509" s="84"/>
      <c r="BP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6"/>
      <c r="CA509" s="141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6"/>
    </row>
    <row r="510" spans="1:90" x14ac:dyDescent="0.3">
      <c r="A510" s="201"/>
      <c r="B510" s="214"/>
      <c r="C510" s="60"/>
      <c r="D510" s="60"/>
      <c r="E510" s="60" t="s">
        <v>220</v>
      </c>
      <c r="F510" s="39"/>
      <c r="G510" s="84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6"/>
      <c r="S510" s="84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6"/>
      <c r="AE510" s="87"/>
      <c r="AF510" s="82"/>
      <c r="AG510" s="82"/>
      <c r="AH510" s="82"/>
      <c r="AI510" s="82"/>
      <c r="AJ510" s="82"/>
      <c r="AK510" s="82"/>
      <c r="AL510" s="82"/>
      <c r="AM510" s="82"/>
      <c r="AN510" s="82"/>
      <c r="AO510" s="82"/>
      <c r="AP510" s="83"/>
      <c r="AQ510" s="87"/>
      <c r="AR510" s="82"/>
      <c r="AS510" s="82"/>
      <c r="AT510" s="82"/>
      <c r="AU510" s="82"/>
      <c r="AV510" s="82"/>
      <c r="AW510" s="82"/>
      <c r="AX510" s="82"/>
      <c r="AY510" s="82"/>
      <c r="AZ510" s="85"/>
      <c r="BA510" s="85"/>
      <c r="BB510" s="86"/>
      <c r="BC510" s="84"/>
      <c r="BD510" s="85"/>
      <c r="BE510" s="85"/>
      <c r="BF510" s="85"/>
      <c r="BG510" s="85"/>
      <c r="BH510" s="85"/>
      <c r="BI510" s="85"/>
      <c r="BJ510" s="85"/>
      <c r="BK510" s="85"/>
      <c r="BL510" s="85"/>
      <c r="BM510" s="85"/>
      <c r="BN510" s="86"/>
      <c r="BO510" s="84"/>
      <c r="BP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6"/>
      <c r="CA510" s="141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6"/>
    </row>
    <row r="511" spans="1:90" x14ac:dyDescent="0.3">
      <c r="A511" s="201"/>
      <c r="B511" s="214"/>
      <c r="C511" s="60"/>
      <c r="D511" s="60"/>
      <c r="E511" s="60" t="s">
        <v>221</v>
      </c>
      <c r="F511" s="39"/>
      <c r="G511" s="84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6"/>
      <c r="S511" s="84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6"/>
      <c r="AE511" s="87"/>
      <c r="AF511" s="82"/>
      <c r="AG511" s="82"/>
      <c r="AH511" s="82"/>
      <c r="AI511" s="82"/>
      <c r="AJ511" s="82"/>
      <c r="AK511" s="82"/>
      <c r="AL511" s="82"/>
      <c r="AM511" s="82"/>
      <c r="AN511" s="82"/>
      <c r="AO511" s="82"/>
      <c r="AP511" s="83"/>
      <c r="AQ511" s="92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88"/>
      <c r="BC511" s="92"/>
      <c r="BD511" s="93"/>
      <c r="BE511" s="85"/>
      <c r="BF511" s="85"/>
      <c r="BG511" s="85"/>
      <c r="BH511" s="85"/>
      <c r="BI511" s="85"/>
      <c r="BJ511" s="85"/>
      <c r="BK511" s="85"/>
      <c r="BL511" s="85"/>
      <c r="BM511" s="85"/>
      <c r="BN511" s="86"/>
      <c r="BO511" s="84"/>
      <c r="BP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6"/>
      <c r="CA511" s="141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6"/>
    </row>
    <row r="512" spans="1:90" x14ac:dyDescent="0.3">
      <c r="A512" s="201"/>
      <c r="B512" s="214"/>
      <c r="C512" s="60"/>
      <c r="D512" s="60"/>
      <c r="E512" s="60" t="s">
        <v>222</v>
      </c>
      <c r="F512" s="39"/>
      <c r="G512" s="84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6"/>
      <c r="S512" s="84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6"/>
      <c r="AE512" s="92"/>
      <c r="AF512" s="93"/>
      <c r="AG512" s="93"/>
      <c r="AH512" s="93"/>
      <c r="AI512" s="93"/>
      <c r="AJ512" s="93"/>
      <c r="AK512" s="82"/>
      <c r="AL512" s="82"/>
      <c r="AM512" s="82"/>
      <c r="AN512" s="82"/>
      <c r="AO512" s="82"/>
      <c r="AP512" s="83"/>
      <c r="AQ512" s="87"/>
      <c r="AR512" s="82"/>
      <c r="AS512" s="82"/>
      <c r="AT512" s="82"/>
      <c r="AU512" s="82"/>
      <c r="AV512" s="82"/>
      <c r="AW512" s="82"/>
      <c r="AX512" s="93"/>
      <c r="AY512" s="93"/>
      <c r="AZ512" s="93"/>
      <c r="BA512" s="93"/>
      <c r="BB512" s="88"/>
      <c r="BC512" s="92"/>
      <c r="BD512" s="93"/>
      <c r="BE512" s="85"/>
      <c r="BF512" s="85"/>
      <c r="BG512" s="85"/>
      <c r="BH512" s="85"/>
      <c r="BI512" s="85"/>
      <c r="BJ512" s="85"/>
      <c r="BK512" s="85"/>
      <c r="BL512" s="85"/>
      <c r="BM512" s="85"/>
      <c r="BN512" s="86"/>
      <c r="BO512" s="84"/>
      <c r="BP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6"/>
      <c r="CA512" s="141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6"/>
    </row>
    <row r="513" spans="1:90" x14ac:dyDescent="0.3">
      <c r="A513" s="201"/>
      <c r="B513" s="214"/>
      <c r="C513" s="60"/>
      <c r="D513" s="60"/>
      <c r="E513" s="60" t="s">
        <v>223</v>
      </c>
      <c r="F513" s="39"/>
      <c r="G513" s="84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6"/>
      <c r="S513" s="84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6"/>
      <c r="AE513" s="87"/>
      <c r="AF513" s="82"/>
      <c r="AG513" s="82"/>
      <c r="AH513" s="82"/>
      <c r="AI513" s="82"/>
      <c r="AJ513" s="82"/>
      <c r="AK513" s="82"/>
      <c r="AL513" s="82"/>
      <c r="AM513" s="82"/>
      <c r="AN513" s="82"/>
      <c r="AO513" s="82"/>
      <c r="AP513" s="83"/>
      <c r="AQ513" s="87"/>
      <c r="AR513" s="82"/>
      <c r="AS513" s="82"/>
      <c r="AT513" s="82"/>
      <c r="AU513" s="82"/>
      <c r="AV513" s="82"/>
      <c r="AW513" s="82"/>
      <c r="AX513" s="93"/>
      <c r="AY513" s="93"/>
      <c r="AZ513" s="93"/>
      <c r="BA513" s="93"/>
      <c r="BB513" s="88"/>
      <c r="BC513" s="92"/>
      <c r="BD513" s="93"/>
      <c r="BE513" s="85"/>
      <c r="BF513" s="85"/>
      <c r="BG513" s="85"/>
      <c r="BH513" s="85"/>
      <c r="BI513" s="85"/>
      <c r="BJ513" s="85"/>
      <c r="BK513" s="85"/>
      <c r="BL513" s="85"/>
      <c r="BM513" s="85"/>
      <c r="BN513" s="86"/>
      <c r="BO513" s="84"/>
      <c r="BP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6"/>
      <c r="CA513" s="141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6"/>
    </row>
    <row r="514" spans="1:90" x14ac:dyDescent="0.3">
      <c r="A514" s="201"/>
      <c r="B514" s="214"/>
      <c r="C514" s="60"/>
      <c r="D514" s="60"/>
      <c r="E514" s="60" t="s">
        <v>224</v>
      </c>
      <c r="F514" s="39"/>
      <c r="G514" s="84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6"/>
      <c r="S514" s="84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6"/>
      <c r="AE514" s="84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6"/>
      <c r="AQ514" s="84"/>
      <c r="AR514" s="85"/>
      <c r="AS514" s="85"/>
      <c r="AT514" s="82"/>
      <c r="AU514" s="82"/>
      <c r="AV514" s="82"/>
      <c r="AW514" s="82"/>
      <c r="AX514" s="85"/>
      <c r="AY514" s="85"/>
      <c r="AZ514" s="85"/>
      <c r="BA514" s="85"/>
      <c r="BB514" s="86"/>
      <c r="BC514" s="84"/>
      <c r="BD514" s="85"/>
      <c r="BE514" s="85"/>
      <c r="BF514" s="85"/>
      <c r="BG514" s="85"/>
      <c r="BH514" s="85"/>
      <c r="BI514" s="85"/>
      <c r="BJ514" s="85"/>
      <c r="BK514" s="85"/>
      <c r="BL514" s="85"/>
      <c r="BM514" s="85"/>
      <c r="BN514" s="86"/>
      <c r="BO514" s="84"/>
      <c r="BP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6"/>
      <c r="CA514" s="141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6"/>
    </row>
    <row r="515" spans="1:90" x14ac:dyDescent="0.3">
      <c r="A515" s="201"/>
      <c r="B515" s="214"/>
      <c r="C515" s="60"/>
      <c r="D515" s="60"/>
      <c r="E515" s="60" t="s">
        <v>225</v>
      </c>
      <c r="F515" s="39"/>
      <c r="G515" s="84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6"/>
      <c r="S515" s="84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6"/>
      <c r="AE515" s="84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6"/>
      <c r="AQ515" s="84"/>
      <c r="AR515" s="85"/>
      <c r="AS515" s="85"/>
      <c r="AT515" s="85"/>
      <c r="AU515" s="85"/>
      <c r="AV515" s="85"/>
      <c r="AW515" s="82"/>
      <c r="AX515" s="82"/>
      <c r="AY515" s="82"/>
      <c r="AZ515" s="85"/>
      <c r="BA515" s="85"/>
      <c r="BB515" s="86"/>
      <c r="BC515" s="84"/>
      <c r="BD515" s="85"/>
      <c r="BE515" s="85"/>
      <c r="BF515" s="85"/>
      <c r="BG515" s="85"/>
      <c r="BH515" s="85"/>
      <c r="BI515" s="85"/>
      <c r="BJ515" s="85"/>
      <c r="BK515" s="85"/>
      <c r="BL515" s="85"/>
      <c r="BM515" s="85"/>
      <c r="BN515" s="86"/>
      <c r="BO515" s="84"/>
      <c r="BP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6"/>
      <c r="CA515" s="141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6"/>
    </row>
    <row r="516" spans="1:90" x14ac:dyDescent="0.3">
      <c r="A516" s="201"/>
      <c r="B516" s="214"/>
      <c r="C516" s="60"/>
      <c r="D516" s="60"/>
      <c r="E516" s="60" t="s">
        <v>226</v>
      </c>
      <c r="F516" s="39"/>
      <c r="G516" s="84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6"/>
      <c r="S516" s="84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6"/>
      <c r="AE516" s="84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6"/>
      <c r="AQ516" s="84"/>
      <c r="AR516" s="85"/>
      <c r="AS516" s="85"/>
      <c r="AT516" s="85"/>
      <c r="AU516" s="85"/>
      <c r="AV516" s="85"/>
      <c r="AW516" s="82"/>
      <c r="AX516" s="82"/>
      <c r="AY516" s="82"/>
      <c r="AZ516" s="82"/>
      <c r="BA516" s="82"/>
      <c r="BB516" s="83"/>
      <c r="BC516" s="84"/>
      <c r="BD516" s="85"/>
      <c r="BE516" s="85"/>
      <c r="BF516" s="85"/>
      <c r="BG516" s="85"/>
      <c r="BH516" s="85"/>
      <c r="BI516" s="85"/>
      <c r="BJ516" s="85"/>
      <c r="BK516" s="85"/>
      <c r="BL516" s="85"/>
      <c r="BM516" s="85"/>
      <c r="BN516" s="86"/>
      <c r="BO516" s="84"/>
      <c r="BP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6"/>
      <c r="CA516" s="141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6"/>
    </row>
    <row r="517" spans="1:90" ht="15" thickBot="1" x14ac:dyDescent="0.35">
      <c r="A517" s="202"/>
      <c r="B517" s="210"/>
      <c r="C517" s="58" t="s">
        <v>125</v>
      </c>
      <c r="D517" s="58"/>
      <c r="E517" s="43" t="s">
        <v>160</v>
      </c>
      <c r="F517" s="216">
        <v>29990000</v>
      </c>
      <c r="G517" s="96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8"/>
      <c r="S517" s="96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8"/>
      <c r="AE517" s="96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8"/>
      <c r="AQ517" s="96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8"/>
      <c r="BC517" s="96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8"/>
      <c r="BO517" s="96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8"/>
      <c r="CA517" s="142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8"/>
    </row>
    <row r="518" spans="1:90" x14ac:dyDescent="0.3">
      <c r="A518" s="200" t="s">
        <v>479</v>
      </c>
      <c r="B518" s="209">
        <v>313</v>
      </c>
      <c r="C518" s="56" t="s">
        <v>127</v>
      </c>
      <c r="D518" s="56" t="s">
        <v>112</v>
      </c>
      <c r="E518" s="56"/>
      <c r="F518" s="38"/>
      <c r="G518" s="76">
        <v>1</v>
      </c>
      <c r="H518" s="77">
        <v>2</v>
      </c>
      <c r="I518" s="77">
        <v>3</v>
      </c>
      <c r="J518" s="77">
        <v>4</v>
      </c>
      <c r="K518" s="77">
        <v>5</v>
      </c>
      <c r="L518" s="77">
        <v>6</v>
      </c>
      <c r="M518" s="77">
        <v>7</v>
      </c>
      <c r="N518" s="77">
        <v>8</v>
      </c>
      <c r="O518" s="77">
        <v>9</v>
      </c>
      <c r="P518" s="77">
        <v>10</v>
      </c>
      <c r="Q518" s="77">
        <v>11</v>
      </c>
      <c r="R518" s="78">
        <v>12</v>
      </c>
      <c r="S518" s="76">
        <v>1</v>
      </c>
      <c r="T518" s="77">
        <v>2</v>
      </c>
      <c r="U518" s="77">
        <v>3</v>
      </c>
      <c r="V518" s="77">
        <v>4</v>
      </c>
      <c r="W518" s="77">
        <v>5</v>
      </c>
      <c r="X518" s="77">
        <v>6</v>
      </c>
      <c r="Y518" s="77">
        <v>7</v>
      </c>
      <c r="Z518" s="77">
        <v>8</v>
      </c>
      <c r="AA518" s="77">
        <v>9</v>
      </c>
      <c r="AB518" s="77">
        <v>10</v>
      </c>
      <c r="AC518" s="77">
        <v>11</v>
      </c>
      <c r="AD518" s="78">
        <v>12</v>
      </c>
      <c r="AE518" s="76">
        <v>1</v>
      </c>
      <c r="AF518" s="77">
        <v>2</v>
      </c>
      <c r="AG518" s="77">
        <v>3</v>
      </c>
      <c r="AH518" s="77">
        <v>4</v>
      </c>
      <c r="AI518" s="77">
        <v>5</v>
      </c>
      <c r="AJ518" s="77">
        <v>6</v>
      </c>
      <c r="AK518" s="77">
        <v>7</v>
      </c>
      <c r="AL518" s="77">
        <v>8</v>
      </c>
      <c r="AM518" s="77">
        <v>9</v>
      </c>
      <c r="AN518" s="77">
        <v>10</v>
      </c>
      <c r="AO518" s="77">
        <v>11</v>
      </c>
      <c r="AP518" s="78">
        <v>12</v>
      </c>
      <c r="AQ518" s="76">
        <v>1</v>
      </c>
      <c r="AR518" s="77">
        <v>2</v>
      </c>
      <c r="AS518" s="77">
        <v>3</v>
      </c>
      <c r="AT518" s="77">
        <v>4</v>
      </c>
      <c r="AU518" s="77">
        <v>5</v>
      </c>
      <c r="AV518" s="77">
        <v>6</v>
      </c>
      <c r="AW518" s="77">
        <v>7</v>
      </c>
      <c r="AX518" s="77">
        <v>8</v>
      </c>
      <c r="AY518" s="77">
        <v>9</v>
      </c>
      <c r="AZ518" s="77">
        <v>10</v>
      </c>
      <c r="BA518" s="77">
        <v>11</v>
      </c>
      <c r="BB518" s="78">
        <v>12</v>
      </c>
      <c r="BC518" s="76">
        <v>1</v>
      </c>
      <c r="BD518" s="77">
        <v>2</v>
      </c>
      <c r="BE518" s="77">
        <v>3</v>
      </c>
      <c r="BF518" s="77">
        <v>4</v>
      </c>
      <c r="BG518" s="77">
        <v>5</v>
      </c>
      <c r="BH518" s="77">
        <v>6</v>
      </c>
      <c r="BI518" s="77">
        <v>7</v>
      </c>
      <c r="BJ518" s="77">
        <v>8</v>
      </c>
      <c r="BK518" s="77">
        <v>9</v>
      </c>
      <c r="BL518" s="77">
        <v>10</v>
      </c>
      <c r="BM518" s="77">
        <v>11</v>
      </c>
      <c r="BN518" s="78">
        <v>12</v>
      </c>
      <c r="BO518" s="76">
        <v>1</v>
      </c>
      <c r="BP518" s="77">
        <v>2</v>
      </c>
      <c r="BQ518" s="77">
        <v>3</v>
      </c>
      <c r="BR518" s="77">
        <v>4</v>
      </c>
      <c r="BS518" s="77">
        <v>5</v>
      </c>
      <c r="BT518" s="77">
        <v>6</v>
      </c>
      <c r="BU518" s="77">
        <v>7</v>
      </c>
      <c r="BV518" s="77">
        <v>8</v>
      </c>
      <c r="BW518" s="77">
        <v>9</v>
      </c>
      <c r="BX518" s="77">
        <v>10</v>
      </c>
      <c r="BY518" s="77">
        <v>11</v>
      </c>
      <c r="BZ518" s="78">
        <v>12</v>
      </c>
      <c r="CA518" s="140">
        <v>1</v>
      </c>
      <c r="CB518" s="77">
        <v>2</v>
      </c>
      <c r="CC518" s="77">
        <v>3</v>
      </c>
      <c r="CD518" s="77">
        <v>4</v>
      </c>
      <c r="CE518" s="77">
        <v>5</v>
      </c>
      <c r="CF518" s="77">
        <v>6</v>
      </c>
      <c r="CG518" s="77">
        <v>7</v>
      </c>
      <c r="CH518" s="77">
        <v>8</v>
      </c>
      <c r="CI518" s="77">
        <v>9</v>
      </c>
      <c r="CJ518" s="77">
        <v>10</v>
      </c>
      <c r="CK518" s="77">
        <v>11</v>
      </c>
      <c r="CL518" s="78">
        <v>12</v>
      </c>
    </row>
    <row r="519" spans="1:90" x14ac:dyDescent="0.3">
      <c r="A519" s="201"/>
      <c r="B519" s="214"/>
      <c r="C519" s="60"/>
      <c r="D519" s="60"/>
      <c r="E519" s="62" t="s">
        <v>109</v>
      </c>
      <c r="F519" s="39"/>
      <c r="G519" s="92"/>
      <c r="H519" s="93"/>
      <c r="I519" s="93"/>
      <c r="J519" s="93"/>
      <c r="K519" s="93"/>
      <c r="L519" s="93"/>
      <c r="M519" s="85"/>
      <c r="N519" s="85"/>
      <c r="O519" s="85"/>
      <c r="P519" s="85"/>
      <c r="Q519" s="85"/>
      <c r="R519" s="86"/>
      <c r="S519" s="92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88"/>
      <c r="AE519" s="92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88"/>
      <c r="AQ519" s="92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88"/>
      <c r="BC519" s="84"/>
      <c r="BD519" s="85"/>
      <c r="BE519" s="85"/>
      <c r="BF519" s="85"/>
      <c r="BG519" s="85"/>
      <c r="BH519" s="85"/>
      <c r="BI519" s="85"/>
      <c r="BJ519" s="85"/>
      <c r="BK519" s="85"/>
      <c r="BL519" s="85"/>
      <c r="BM519" s="85"/>
      <c r="BN519" s="86"/>
      <c r="BO519" s="84"/>
      <c r="BP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6"/>
      <c r="CA519" s="141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6"/>
    </row>
    <row r="520" spans="1:90" x14ac:dyDescent="0.3">
      <c r="A520" s="201"/>
      <c r="B520" s="214"/>
      <c r="C520" s="60"/>
      <c r="D520" s="60"/>
      <c r="E520" s="62" t="s">
        <v>250</v>
      </c>
      <c r="F520" s="39"/>
      <c r="G520" s="92"/>
      <c r="H520" s="93"/>
      <c r="I520" s="93"/>
      <c r="J520" s="93"/>
      <c r="K520" s="93"/>
      <c r="L520" s="93"/>
      <c r="M520" s="85"/>
      <c r="N520" s="85"/>
      <c r="O520" s="85"/>
      <c r="P520" s="85"/>
      <c r="Q520" s="85"/>
      <c r="R520" s="86"/>
      <c r="S520" s="92"/>
      <c r="T520" s="93"/>
      <c r="U520" s="82"/>
      <c r="V520" s="82"/>
      <c r="W520" s="82"/>
      <c r="X520" s="82"/>
      <c r="Y520" s="82"/>
      <c r="Z520" s="82"/>
      <c r="AA520" s="93"/>
      <c r="AB520" s="93"/>
      <c r="AC520" s="93"/>
      <c r="AD520" s="88"/>
      <c r="AE520" s="92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88"/>
      <c r="AQ520" s="92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88"/>
      <c r="BC520" s="84"/>
      <c r="BD520" s="85"/>
      <c r="BE520" s="85"/>
      <c r="BF520" s="85"/>
      <c r="BG520" s="85"/>
      <c r="BH520" s="85"/>
      <c r="BI520" s="85"/>
      <c r="BJ520" s="85"/>
      <c r="BK520" s="85"/>
      <c r="BL520" s="85"/>
      <c r="BM520" s="85"/>
      <c r="BN520" s="86"/>
      <c r="BO520" s="84"/>
      <c r="BP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6"/>
      <c r="CA520" s="141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6"/>
    </row>
    <row r="521" spans="1:90" x14ac:dyDescent="0.3">
      <c r="A521" s="201"/>
      <c r="B521" s="214"/>
      <c r="C521" s="60"/>
      <c r="D521" s="60"/>
      <c r="E521" s="62" t="s">
        <v>167</v>
      </c>
      <c r="F521" s="39"/>
      <c r="G521" s="84"/>
      <c r="H521" s="85"/>
      <c r="I521" s="85"/>
      <c r="J521" s="85"/>
      <c r="K521" s="93"/>
      <c r="L521" s="93"/>
      <c r="M521" s="93"/>
      <c r="N521" s="93"/>
      <c r="O521" s="93"/>
      <c r="P521" s="93"/>
      <c r="Q521" s="93"/>
      <c r="R521" s="88"/>
      <c r="S521" s="92"/>
      <c r="T521" s="93"/>
      <c r="U521" s="93"/>
      <c r="V521" s="93"/>
      <c r="W521" s="93"/>
      <c r="X521" s="93"/>
      <c r="Y521" s="93"/>
      <c r="Z521" s="93"/>
      <c r="AA521" s="82"/>
      <c r="AB521" s="82"/>
      <c r="AC521" s="82"/>
      <c r="AD521" s="83"/>
      <c r="AE521" s="92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88"/>
      <c r="AQ521" s="92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88"/>
      <c r="BC521" s="84"/>
      <c r="BD521" s="85"/>
      <c r="BE521" s="85"/>
      <c r="BF521" s="85"/>
      <c r="BG521" s="85"/>
      <c r="BH521" s="85"/>
      <c r="BI521" s="85"/>
      <c r="BJ521" s="85"/>
      <c r="BK521" s="85"/>
      <c r="BL521" s="85"/>
      <c r="BM521" s="85"/>
      <c r="BN521" s="86"/>
      <c r="BO521" s="84"/>
      <c r="BP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6"/>
      <c r="CA521" s="141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6"/>
    </row>
    <row r="522" spans="1:90" x14ac:dyDescent="0.3">
      <c r="A522" s="201"/>
      <c r="B522" s="214"/>
      <c r="C522" s="60"/>
      <c r="D522" s="60"/>
      <c r="E522" s="62" t="s">
        <v>199</v>
      </c>
      <c r="F522" s="39"/>
      <c r="G522" s="84"/>
      <c r="H522" s="85"/>
      <c r="I522" s="85"/>
      <c r="J522" s="85"/>
      <c r="K522" s="93"/>
      <c r="L522" s="93"/>
      <c r="M522" s="93"/>
      <c r="N522" s="93"/>
      <c r="O522" s="93"/>
      <c r="P522" s="93"/>
      <c r="Q522" s="93"/>
      <c r="R522" s="88"/>
      <c r="S522" s="92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83"/>
      <c r="AE522" s="87"/>
      <c r="AF522" s="82"/>
      <c r="AG522" s="82"/>
      <c r="AH522" s="82"/>
      <c r="AI522" s="82"/>
      <c r="AJ522" s="93"/>
      <c r="AK522" s="93"/>
      <c r="AL522" s="93"/>
      <c r="AM522" s="93"/>
      <c r="AN522" s="93"/>
      <c r="AO522" s="93"/>
      <c r="AP522" s="88"/>
      <c r="AQ522" s="92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88"/>
      <c r="BC522" s="84"/>
      <c r="BD522" s="85"/>
      <c r="BE522" s="85"/>
      <c r="BF522" s="85"/>
      <c r="BG522" s="85"/>
      <c r="BH522" s="85"/>
      <c r="BI522" s="85"/>
      <c r="BJ522" s="85"/>
      <c r="BK522" s="85"/>
      <c r="BL522" s="85"/>
      <c r="BM522" s="85"/>
      <c r="BN522" s="86"/>
      <c r="BO522" s="84"/>
      <c r="BP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6"/>
      <c r="CA522" s="141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6"/>
    </row>
    <row r="523" spans="1:90" x14ac:dyDescent="0.3">
      <c r="A523" s="201"/>
      <c r="B523" s="214"/>
      <c r="C523" s="60"/>
      <c r="D523" s="60"/>
      <c r="E523" s="62" t="s">
        <v>209</v>
      </c>
      <c r="F523" s="39"/>
      <c r="G523" s="84"/>
      <c r="H523" s="85"/>
      <c r="I523" s="85"/>
      <c r="J523" s="85"/>
      <c r="K523" s="93"/>
      <c r="L523" s="93"/>
      <c r="M523" s="93"/>
      <c r="N523" s="93"/>
      <c r="O523" s="93"/>
      <c r="P523" s="93"/>
      <c r="Q523" s="93"/>
      <c r="R523" s="88"/>
      <c r="S523" s="92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88"/>
      <c r="AE523" s="92"/>
      <c r="AF523" s="93"/>
      <c r="AG523" s="93"/>
      <c r="AH523" s="93"/>
      <c r="AI523" s="82"/>
      <c r="AJ523" s="82"/>
      <c r="AK523" s="82"/>
      <c r="AL523" s="93"/>
      <c r="AM523" s="93"/>
      <c r="AN523" s="93"/>
      <c r="AO523" s="93"/>
      <c r="AP523" s="88"/>
      <c r="AQ523" s="92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88"/>
      <c r="BC523" s="84"/>
      <c r="BD523" s="85"/>
      <c r="BE523" s="85"/>
      <c r="BF523" s="85"/>
      <c r="BG523" s="85"/>
      <c r="BH523" s="85"/>
      <c r="BI523" s="85"/>
      <c r="BJ523" s="85"/>
      <c r="BK523" s="85"/>
      <c r="BL523" s="85"/>
      <c r="BM523" s="85"/>
      <c r="BN523" s="86"/>
      <c r="BO523" s="84"/>
      <c r="BP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6"/>
      <c r="CA523" s="141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6"/>
    </row>
    <row r="524" spans="1:90" x14ac:dyDescent="0.3">
      <c r="A524" s="201"/>
      <c r="B524" s="214"/>
      <c r="C524" s="60"/>
      <c r="D524" s="60" t="s">
        <v>113</v>
      </c>
      <c r="E524" s="60"/>
      <c r="F524" s="39"/>
      <c r="G524" s="84"/>
      <c r="H524" s="85"/>
      <c r="I524" s="85"/>
      <c r="J524" s="85"/>
      <c r="K524" s="93"/>
      <c r="L524" s="93"/>
      <c r="M524" s="93"/>
      <c r="N524" s="93"/>
      <c r="O524" s="93"/>
      <c r="P524" s="93"/>
      <c r="Q524" s="93"/>
      <c r="R524" s="88"/>
      <c r="S524" s="92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88"/>
      <c r="AE524" s="92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88"/>
      <c r="AQ524" s="92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88"/>
      <c r="BC524" s="84"/>
      <c r="BD524" s="85"/>
      <c r="BE524" s="85"/>
      <c r="BF524" s="85"/>
      <c r="BG524" s="85"/>
      <c r="BH524" s="85"/>
      <c r="BI524" s="85"/>
      <c r="BJ524" s="85"/>
      <c r="BK524" s="85"/>
      <c r="BL524" s="85"/>
      <c r="BM524" s="85"/>
      <c r="BN524" s="86"/>
      <c r="BO524" s="84"/>
      <c r="BP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6"/>
      <c r="CA524" s="141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6"/>
    </row>
    <row r="525" spans="1:90" x14ac:dyDescent="0.3">
      <c r="A525" s="201"/>
      <c r="B525" s="214"/>
      <c r="C525" s="60"/>
      <c r="D525" s="60"/>
      <c r="E525" s="62" t="s">
        <v>230</v>
      </c>
      <c r="F525" s="39"/>
      <c r="G525" s="84"/>
      <c r="H525" s="85"/>
      <c r="I525" s="85"/>
      <c r="J525" s="85"/>
      <c r="K525" s="93"/>
      <c r="L525" s="93"/>
      <c r="M525" s="93"/>
      <c r="N525" s="93"/>
      <c r="O525" s="93"/>
      <c r="P525" s="93"/>
      <c r="Q525" s="93"/>
      <c r="R525" s="88"/>
      <c r="S525" s="92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88"/>
      <c r="AE525" s="92"/>
      <c r="AF525" s="93"/>
      <c r="AG525" s="93"/>
      <c r="AH525" s="93"/>
      <c r="AI525" s="93"/>
      <c r="AJ525" s="93"/>
      <c r="AK525" s="90"/>
      <c r="AL525" s="93"/>
      <c r="AM525" s="93"/>
      <c r="AN525" s="93"/>
      <c r="AO525" s="93"/>
      <c r="AP525" s="88"/>
      <c r="AQ525" s="92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88"/>
      <c r="BC525" s="84"/>
      <c r="BD525" s="85"/>
      <c r="BE525" s="85"/>
      <c r="BF525" s="85"/>
      <c r="BG525" s="85"/>
      <c r="BH525" s="85"/>
      <c r="BI525" s="85"/>
      <c r="BJ525" s="85"/>
      <c r="BK525" s="85"/>
      <c r="BL525" s="85"/>
      <c r="BM525" s="85"/>
      <c r="BN525" s="86"/>
      <c r="BO525" s="84"/>
      <c r="BP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6"/>
      <c r="CA525" s="141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6"/>
    </row>
    <row r="526" spans="1:90" x14ac:dyDescent="0.3">
      <c r="A526" s="201"/>
      <c r="B526" s="214"/>
      <c r="C526" s="60"/>
      <c r="D526" s="60"/>
      <c r="E526" s="62" t="s">
        <v>210</v>
      </c>
      <c r="F526" s="39"/>
      <c r="G526" s="84"/>
      <c r="H526" s="85"/>
      <c r="I526" s="85"/>
      <c r="J526" s="85"/>
      <c r="K526" s="93"/>
      <c r="L526" s="93"/>
      <c r="M526" s="93"/>
      <c r="N526" s="93"/>
      <c r="O526" s="93"/>
      <c r="P526" s="93"/>
      <c r="Q526" s="93"/>
      <c r="R526" s="88"/>
      <c r="S526" s="92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88"/>
      <c r="AE526" s="92"/>
      <c r="AF526" s="93"/>
      <c r="AG526" s="93"/>
      <c r="AH526" s="93"/>
      <c r="AI526" s="93"/>
      <c r="AJ526" s="93"/>
      <c r="AK526" s="93"/>
      <c r="AL526" s="90"/>
      <c r="AM526" s="90"/>
      <c r="AN526" s="90"/>
      <c r="AO526" s="90"/>
      <c r="AP526" s="88"/>
      <c r="AQ526" s="92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88"/>
      <c r="BC526" s="84"/>
      <c r="BD526" s="85"/>
      <c r="BE526" s="85"/>
      <c r="BF526" s="85"/>
      <c r="BG526" s="85"/>
      <c r="BH526" s="85"/>
      <c r="BI526" s="85"/>
      <c r="BJ526" s="85"/>
      <c r="BK526" s="85"/>
      <c r="BL526" s="85"/>
      <c r="BM526" s="85"/>
      <c r="BN526" s="86"/>
      <c r="BO526" s="84"/>
      <c r="BP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6"/>
      <c r="CA526" s="141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6"/>
    </row>
    <row r="527" spans="1:90" x14ac:dyDescent="0.3">
      <c r="A527" s="201"/>
      <c r="B527" s="214"/>
      <c r="C527" s="60"/>
      <c r="D527" s="60"/>
      <c r="E527" s="62" t="s">
        <v>227</v>
      </c>
      <c r="F527" s="39"/>
      <c r="G527" s="84"/>
      <c r="H527" s="85"/>
      <c r="I527" s="85"/>
      <c r="J527" s="85"/>
      <c r="K527" s="93"/>
      <c r="L527" s="93"/>
      <c r="M527" s="93"/>
      <c r="N527" s="93"/>
      <c r="O527" s="93"/>
      <c r="P527" s="93"/>
      <c r="Q527" s="93"/>
      <c r="R527" s="88"/>
      <c r="S527" s="92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88"/>
      <c r="AE527" s="92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88"/>
      <c r="AQ527" s="89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1"/>
      <c r="BC527" s="89"/>
      <c r="BD527" s="90"/>
      <c r="BE527" s="90"/>
      <c r="BF527" s="90"/>
      <c r="BG527" s="90"/>
      <c r="BH527" s="90"/>
      <c r="BI527" s="90"/>
      <c r="BJ527" s="90"/>
      <c r="BK527" s="90"/>
      <c r="BL527" s="90"/>
      <c r="BM527" s="90"/>
      <c r="BN527" s="91"/>
      <c r="BO527" s="89"/>
      <c r="BP527" s="90"/>
      <c r="BQ527" s="90"/>
      <c r="BR527" s="90"/>
      <c r="BS527" s="90"/>
      <c r="BT527" s="90"/>
      <c r="BU527" s="90"/>
      <c r="BV527" s="90"/>
      <c r="BW527" s="90"/>
      <c r="BX527" s="90"/>
      <c r="BY527" s="90"/>
      <c r="BZ527" s="91"/>
      <c r="CA527" s="141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6"/>
    </row>
    <row r="528" spans="1:90" x14ac:dyDescent="0.3">
      <c r="A528" s="201"/>
      <c r="B528" s="214"/>
      <c r="C528" s="60"/>
      <c r="D528" s="60"/>
      <c r="E528" s="62" t="s">
        <v>228</v>
      </c>
      <c r="F528" s="39"/>
      <c r="G528" s="84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6"/>
      <c r="S528" s="92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88"/>
      <c r="AE528" s="92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88"/>
      <c r="AQ528" s="89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1"/>
      <c r="BC528" s="89"/>
      <c r="BD528" s="90"/>
      <c r="BE528" s="90"/>
      <c r="BF528" s="90"/>
      <c r="BG528" s="90"/>
      <c r="BH528" s="90"/>
      <c r="BI528" s="90"/>
      <c r="BJ528" s="90"/>
      <c r="BK528" s="90"/>
      <c r="BL528" s="90"/>
      <c r="BM528" s="90"/>
      <c r="BN528" s="91"/>
      <c r="BO528" s="89"/>
      <c r="BP528" s="90"/>
      <c r="BQ528" s="90"/>
      <c r="BR528" s="90"/>
      <c r="BS528" s="90"/>
      <c r="BT528" s="90"/>
      <c r="BU528" s="90"/>
      <c r="BV528" s="90"/>
      <c r="BW528" s="90"/>
      <c r="BX528" s="90"/>
      <c r="BY528" s="90"/>
      <c r="BZ528" s="91"/>
      <c r="CA528" s="141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6"/>
    </row>
    <row r="529" spans="1:90" x14ac:dyDescent="0.3">
      <c r="A529" s="201"/>
      <c r="B529" s="214"/>
      <c r="C529" s="60"/>
      <c r="D529" s="60"/>
      <c r="E529" s="62" t="s">
        <v>229</v>
      </c>
      <c r="F529" s="39"/>
      <c r="G529" s="84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6"/>
      <c r="S529" s="92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88"/>
      <c r="AE529" s="92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88"/>
      <c r="AQ529" s="92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88"/>
      <c r="BC529" s="92"/>
      <c r="BD529" s="93"/>
      <c r="BE529" s="93"/>
      <c r="BF529" s="93"/>
      <c r="BG529" s="93"/>
      <c r="BH529" s="93"/>
      <c r="BI529" s="93"/>
      <c r="BJ529" s="93"/>
      <c r="BK529" s="93"/>
      <c r="BL529" s="93"/>
      <c r="BM529" s="93"/>
      <c r="BN529" s="88"/>
      <c r="BO529" s="89"/>
      <c r="BP529" s="90"/>
      <c r="BQ529" s="90"/>
      <c r="BR529" s="90"/>
      <c r="BS529" s="90"/>
      <c r="BT529" s="90"/>
      <c r="BU529" s="90"/>
      <c r="BV529" s="90"/>
      <c r="BW529" s="90"/>
      <c r="BX529" s="90"/>
      <c r="BY529" s="90"/>
      <c r="BZ529" s="91"/>
      <c r="CA529" s="141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6"/>
    </row>
    <row r="530" spans="1:90" x14ac:dyDescent="0.3">
      <c r="A530" s="201"/>
      <c r="B530" s="214"/>
      <c r="C530" s="60"/>
      <c r="D530" s="60"/>
      <c r="E530" s="62" t="s">
        <v>231</v>
      </c>
      <c r="F530" s="39"/>
      <c r="G530" s="84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6"/>
      <c r="S530" s="92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88"/>
      <c r="AE530" s="92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88"/>
      <c r="AQ530" s="92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88"/>
      <c r="BC530" s="92"/>
      <c r="BD530" s="93"/>
      <c r="BE530" s="93"/>
      <c r="BF530" s="93"/>
      <c r="BG530" s="93"/>
      <c r="BH530" s="93"/>
      <c r="BI530" s="93"/>
      <c r="BJ530" s="93"/>
      <c r="BK530" s="93"/>
      <c r="BL530" s="93"/>
      <c r="BM530" s="93"/>
      <c r="BN530" s="88"/>
      <c r="BO530" s="92"/>
      <c r="BP530" s="93"/>
      <c r="BQ530" s="93"/>
      <c r="BR530" s="93"/>
      <c r="BS530" s="93"/>
      <c r="BT530" s="85"/>
      <c r="BU530" s="85"/>
      <c r="BV530" s="85"/>
      <c r="BW530" s="85"/>
      <c r="BX530" s="90"/>
      <c r="BY530" s="90"/>
      <c r="BZ530" s="91"/>
      <c r="CA530" s="141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6"/>
    </row>
    <row r="531" spans="1:90" x14ac:dyDescent="0.3">
      <c r="A531" s="201"/>
      <c r="B531" s="214"/>
      <c r="C531" s="60"/>
      <c r="D531" s="60"/>
      <c r="E531" s="62" t="s">
        <v>177</v>
      </c>
      <c r="F531" s="39"/>
      <c r="G531" s="84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6"/>
      <c r="S531" s="92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88"/>
      <c r="AE531" s="92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88"/>
      <c r="AQ531" s="92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88"/>
      <c r="BC531" s="92"/>
      <c r="BD531" s="93"/>
      <c r="BE531" s="93"/>
      <c r="BF531" s="93"/>
      <c r="BG531" s="93"/>
      <c r="BH531" s="93"/>
      <c r="BI531" s="93"/>
      <c r="BJ531" s="93"/>
      <c r="BK531" s="93"/>
      <c r="BL531" s="93"/>
      <c r="BM531" s="93"/>
      <c r="BN531" s="88"/>
      <c r="BO531" s="92"/>
      <c r="BP531" s="93"/>
      <c r="BQ531" s="93"/>
      <c r="BR531" s="93"/>
      <c r="BS531" s="93"/>
      <c r="BT531" s="85"/>
      <c r="BU531" s="85"/>
      <c r="BV531" s="85"/>
      <c r="BW531" s="85"/>
      <c r="BX531" s="85"/>
      <c r="BY531" s="85"/>
      <c r="BZ531" s="91"/>
      <c r="CA531" s="141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6"/>
    </row>
    <row r="532" spans="1:90" ht="15" thickBot="1" x14ac:dyDescent="0.35">
      <c r="A532" s="202"/>
      <c r="B532" s="210"/>
      <c r="C532" s="58" t="s">
        <v>128</v>
      </c>
      <c r="D532" s="58"/>
      <c r="E532" s="43" t="s">
        <v>160</v>
      </c>
      <c r="F532" s="216">
        <v>40000000</v>
      </c>
      <c r="G532" s="96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8"/>
      <c r="S532" s="160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54"/>
      <c r="AE532" s="160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54"/>
      <c r="AQ532" s="160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54"/>
      <c r="BC532" s="160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54"/>
      <c r="BO532" s="160"/>
      <c r="BP532" s="145"/>
      <c r="BQ532" s="145"/>
      <c r="BR532" s="145"/>
      <c r="BS532" s="145"/>
      <c r="BT532" s="97"/>
      <c r="BU532" s="97"/>
      <c r="BV532" s="97"/>
      <c r="BW532" s="97"/>
      <c r="BX532" s="97"/>
      <c r="BY532" s="97"/>
      <c r="BZ532" s="98"/>
      <c r="CA532" s="142"/>
      <c r="CB532" s="97"/>
      <c r="CC532" s="97"/>
      <c r="CD532" s="97"/>
      <c r="CE532" s="97"/>
      <c r="CF532" s="97"/>
      <c r="CG532" s="97"/>
      <c r="CH532" s="97"/>
      <c r="CI532" s="97"/>
      <c r="CJ532" s="97"/>
      <c r="CK532" s="97"/>
      <c r="CL532" s="98"/>
    </row>
    <row r="533" spans="1:90" x14ac:dyDescent="0.3">
      <c r="A533" s="200" t="s">
        <v>464</v>
      </c>
      <c r="B533" s="209">
        <v>315</v>
      </c>
      <c r="C533" s="56" t="s">
        <v>126</v>
      </c>
      <c r="D533" s="56" t="s">
        <v>112</v>
      </c>
      <c r="E533" s="56"/>
      <c r="F533" s="38"/>
      <c r="G533" s="76">
        <v>1</v>
      </c>
      <c r="H533" s="77">
        <v>2</v>
      </c>
      <c r="I533" s="77">
        <v>3</v>
      </c>
      <c r="J533" s="77">
        <v>4</v>
      </c>
      <c r="K533" s="77">
        <v>5</v>
      </c>
      <c r="L533" s="77">
        <v>6</v>
      </c>
      <c r="M533" s="77">
        <v>7</v>
      </c>
      <c r="N533" s="77">
        <v>8</v>
      </c>
      <c r="O533" s="77">
        <v>9</v>
      </c>
      <c r="P533" s="77">
        <v>10</v>
      </c>
      <c r="Q533" s="77">
        <v>11</v>
      </c>
      <c r="R533" s="78">
        <v>12</v>
      </c>
      <c r="S533" s="76">
        <v>1</v>
      </c>
      <c r="T533" s="77">
        <v>2</v>
      </c>
      <c r="U533" s="77">
        <v>3</v>
      </c>
      <c r="V533" s="77">
        <v>4</v>
      </c>
      <c r="W533" s="77">
        <v>5</v>
      </c>
      <c r="X533" s="77">
        <v>6</v>
      </c>
      <c r="Y533" s="77">
        <v>7</v>
      </c>
      <c r="Z533" s="77">
        <v>8</v>
      </c>
      <c r="AA533" s="77">
        <v>9</v>
      </c>
      <c r="AB533" s="77">
        <v>10</v>
      </c>
      <c r="AC533" s="77">
        <v>11</v>
      </c>
      <c r="AD533" s="78">
        <v>12</v>
      </c>
      <c r="AE533" s="76">
        <v>1</v>
      </c>
      <c r="AF533" s="77">
        <v>2</v>
      </c>
      <c r="AG533" s="77">
        <v>3</v>
      </c>
      <c r="AH533" s="77">
        <v>4</v>
      </c>
      <c r="AI533" s="77">
        <v>5</v>
      </c>
      <c r="AJ533" s="77">
        <v>6</v>
      </c>
      <c r="AK533" s="77">
        <v>7</v>
      </c>
      <c r="AL533" s="77">
        <v>8</v>
      </c>
      <c r="AM533" s="77">
        <v>9</v>
      </c>
      <c r="AN533" s="77">
        <v>10</v>
      </c>
      <c r="AO533" s="77">
        <v>11</v>
      </c>
      <c r="AP533" s="78">
        <v>12</v>
      </c>
      <c r="AQ533" s="76">
        <v>1</v>
      </c>
      <c r="AR533" s="77">
        <v>2</v>
      </c>
      <c r="AS533" s="77">
        <v>3</v>
      </c>
      <c r="AT533" s="77">
        <v>4</v>
      </c>
      <c r="AU533" s="77">
        <v>5</v>
      </c>
      <c r="AV533" s="77">
        <v>6</v>
      </c>
      <c r="AW533" s="77">
        <v>7</v>
      </c>
      <c r="AX533" s="77">
        <v>8</v>
      </c>
      <c r="AY533" s="77">
        <v>9</v>
      </c>
      <c r="AZ533" s="77">
        <v>10</v>
      </c>
      <c r="BA533" s="77">
        <v>11</v>
      </c>
      <c r="BB533" s="78">
        <v>12</v>
      </c>
      <c r="BC533" s="76">
        <v>1</v>
      </c>
      <c r="BD533" s="77">
        <v>2</v>
      </c>
      <c r="BE533" s="77">
        <v>3</v>
      </c>
      <c r="BF533" s="77">
        <v>4</v>
      </c>
      <c r="BG533" s="77">
        <v>5</v>
      </c>
      <c r="BH533" s="77">
        <v>6</v>
      </c>
      <c r="BI533" s="77">
        <v>7</v>
      </c>
      <c r="BJ533" s="77">
        <v>8</v>
      </c>
      <c r="BK533" s="77">
        <v>9</v>
      </c>
      <c r="BL533" s="77">
        <v>10</v>
      </c>
      <c r="BM533" s="77">
        <v>11</v>
      </c>
      <c r="BN533" s="78">
        <v>12</v>
      </c>
      <c r="BO533" s="76">
        <v>1</v>
      </c>
      <c r="BP533" s="77">
        <v>2</v>
      </c>
      <c r="BQ533" s="77">
        <v>3</v>
      </c>
      <c r="BR533" s="77">
        <v>4</v>
      </c>
      <c r="BS533" s="77">
        <v>5</v>
      </c>
      <c r="BT533" s="77">
        <v>6</v>
      </c>
      <c r="BU533" s="77">
        <v>7</v>
      </c>
      <c r="BV533" s="77">
        <v>8</v>
      </c>
      <c r="BW533" s="77">
        <v>9</v>
      </c>
      <c r="BX533" s="77">
        <v>10</v>
      </c>
      <c r="BY533" s="77">
        <v>11</v>
      </c>
      <c r="BZ533" s="78">
        <v>12</v>
      </c>
      <c r="CA533" s="140">
        <v>1</v>
      </c>
      <c r="CB533" s="77">
        <v>2</v>
      </c>
      <c r="CC533" s="77">
        <v>3</v>
      </c>
      <c r="CD533" s="77">
        <v>4</v>
      </c>
      <c r="CE533" s="77">
        <v>5</v>
      </c>
      <c r="CF533" s="77">
        <v>6</v>
      </c>
      <c r="CG533" s="77">
        <v>7</v>
      </c>
      <c r="CH533" s="77">
        <v>8</v>
      </c>
      <c r="CI533" s="77">
        <v>9</v>
      </c>
      <c r="CJ533" s="77">
        <v>10</v>
      </c>
      <c r="CK533" s="77">
        <v>11</v>
      </c>
      <c r="CL533" s="78">
        <v>12</v>
      </c>
    </row>
    <row r="534" spans="1:90" x14ac:dyDescent="0.3">
      <c r="A534" s="201"/>
      <c r="B534" s="214"/>
      <c r="C534" s="60"/>
      <c r="D534" s="60"/>
      <c r="E534" s="60" t="s">
        <v>188</v>
      </c>
      <c r="F534" s="39"/>
      <c r="G534" s="87"/>
      <c r="H534" s="82"/>
      <c r="I534" s="82"/>
      <c r="J534" s="85"/>
      <c r="K534" s="85"/>
      <c r="L534" s="85"/>
      <c r="M534" s="85"/>
      <c r="N534" s="85"/>
      <c r="O534" s="85"/>
      <c r="P534" s="85"/>
      <c r="Q534" s="85"/>
      <c r="R534" s="86"/>
      <c r="S534" s="84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6"/>
      <c r="AE534" s="84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6"/>
      <c r="AQ534" s="84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6"/>
      <c r="BC534" s="84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6"/>
      <c r="BO534" s="84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6"/>
      <c r="CA534" s="141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6"/>
    </row>
    <row r="535" spans="1:90" x14ac:dyDescent="0.3">
      <c r="A535" s="201"/>
      <c r="B535" s="214"/>
      <c r="C535" s="60"/>
      <c r="D535" s="60"/>
      <c r="E535" s="60" t="s">
        <v>197</v>
      </c>
      <c r="F535" s="39"/>
      <c r="G535" s="84"/>
      <c r="H535" s="85"/>
      <c r="I535" s="85"/>
      <c r="J535" s="82"/>
      <c r="K535" s="82"/>
      <c r="L535" s="82"/>
      <c r="M535" s="82"/>
      <c r="N535" s="82"/>
      <c r="O535" s="82"/>
      <c r="P535" s="82"/>
      <c r="Q535" s="82"/>
      <c r="R535" s="83"/>
      <c r="S535" s="84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6"/>
      <c r="AE535" s="84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6"/>
      <c r="AQ535" s="84"/>
      <c r="AR535" s="85"/>
      <c r="AS535" s="85"/>
      <c r="AT535" s="85"/>
      <c r="AU535" s="85"/>
      <c r="AV535" s="85"/>
      <c r="AW535" s="85"/>
      <c r="AX535" s="85"/>
      <c r="AY535" s="85"/>
      <c r="AZ535" s="85"/>
      <c r="BA535" s="85"/>
      <c r="BB535" s="86"/>
      <c r="BC535" s="84"/>
      <c r="BD535" s="85"/>
      <c r="BE535" s="85"/>
      <c r="BF535" s="85"/>
      <c r="BG535" s="85"/>
      <c r="BH535" s="85"/>
      <c r="BI535" s="85"/>
      <c r="BJ535" s="85"/>
      <c r="BK535" s="85"/>
      <c r="BL535" s="85"/>
      <c r="BM535" s="85"/>
      <c r="BN535" s="86"/>
      <c r="BO535" s="84"/>
      <c r="BP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6"/>
      <c r="CA535" s="141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6"/>
    </row>
    <row r="536" spans="1:90" x14ac:dyDescent="0.3">
      <c r="A536" s="201"/>
      <c r="B536" s="214"/>
      <c r="C536" s="60"/>
      <c r="D536" s="60"/>
      <c r="E536" s="60" t="s">
        <v>198</v>
      </c>
      <c r="F536" s="39"/>
      <c r="G536" s="84"/>
      <c r="H536" s="85"/>
      <c r="I536" s="85"/>
      <c r="J536" s="85"/>
      <c r="K536" s="85"/>
      <c r="L536" s="85"/>
      <c r="M536" s="85"/>
      <c r="N536" s="85"/>
      <c r="O536" s="82"/>
      <c r="P536" s="82"/>
      <c r="Q536" s="82"/>
      <c r="R536" s="83"/>
      <c r="S536" s="84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6"/>
      <c r="AE536" s="84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6"/>
      <c r="AQ536" s="84"/>
      <c r="AR536" s="85"/>
      <c r="AS536" s="85"/>
      <c r="AT536" s="85"/>
      <c r="AU536" s="85"/>
      <c r="AV536" s="85"/>
      <c r="AW536" s="85"/>
      <c r="AX536" s="85"/>
      <c r="AY536" s="85"/>
      <c r="AZ536" s="85"/>
      <c r="BA536" s="85"/>
      <c r="BB536" s="86"/>
      <c r="BC536" s="84"/>
      <c r="BD536" s="85"/>
      <c r="BE536" s="85"/>
      <c r="BF536" s="85"/>
      <c r="BG536" s="85"/>
      <c r="BH536" s="85"/>
      <c r="BI536" s="85"/>
      <c r="BJ536" s="85"/>
      <c r="BK536" s="85"/>
      <c r="BL536" s="85"/>
      <c r="BM536" s="85"/>
      <c r="BN536" s="86"/>
      <c r="BO536" s="84"/>
      <c r="BP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6"/>
      <c r="CA536" s="141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6"/>
    </row>
    <row r="537" spans="1:90" x14ac:dyDescent="0.3">
      <c r="A537" s="201"/>
      <c r="B537" s="214"/>
      <c r="C537" s="60"/>
      <c r="D537" s="60"/>
      <c r="E537" s="60" t="s">
        <v>199</v>
      </c>
      <c r="F537" s="39"/>
      <c r="G537" s="84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6"/>
      <c r="S537" s="87"/>
      <c r="T537" s="82"/>
      <c r="U537" s="82"/>
      <c r="V537" s="82"/>
      <c r="W537" s="82"/>
      <c r="X537" s="82"/>
      <c r="Y537" s="85"/>
      <c r="Z537" s="85"/>
      <c r="AA537" s="85"/>
      <c r="AB537" s="85"/>
      <c r="AC537" s="85"/>
      <c r="AD537" s="86"/>
      <c r="AE537" s="84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6"/>
      <c r="AQ537" s="84"/>
      <c r="AR537" s="85"/>
      <c r="AS537" s="85"/>
      <c r="AT537" s="85"/>
      <c r="AU537" s="85"/>
      <c r="AV537" s="85"/>
      <c r="AW537" s="85"/>
      <c r="AX537" s="85"/>
      <c r="AY537" s="85"/>
      <c r="AZ537" s="85"/>
      <c r="BA537" s="85"/>
      <c r="BB537" s="86"/>
      <c r="BC537" s="84"/>
      <c r="BD537" s="85"/>
      <c r="BE537" s="85"/>
      <c r="BF537" s="85"/>
      <c r="BG537" s="85"/>
      <c r="BH537" s="85"/>
      <c r="BI537" s="85"/>
      <c r="BJ537" s="85"/>
      <c r="BK537" s="85"/>
      <c r="BL537" s="85"/>
      <c r="BM537" s="85"/>
      <c r="BN537" s="86"/>
      <c r="BO537" s="84"/>
      <c r="BP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6"/>
      <c r="CA537" s="141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6"/>
    </row>
    <row r="538" spans="1:90" x14ac:dyDescent="0.3">
      <c r="A538" s="201"/>
      <c r="B538" s="214"/>
      <c r="C538" s="60"/>
      <c r="D538" s="60"/>
      <c r="E538" s="60" t="s">
        <v>211</v>
      </c>
      <c r="F538" s="39"/>
      <c r="G538" s="84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6"/>
      <c r="S538" s="84"/>
      <c r="T538" s="85"/>
      <c r="U538" s="85"/>
      <c r="V538" s="85"/>
      <c r="W538" s="85"/>
      <c r="X538" s="82"/>
      <c r="Y538" s="82"/>
      <c r="Z538" s="85"/>
      <c r="AA538" s="85"/>
      <c r="AB538" s="85"/>
      <c r="AC538" s="85"/>
      <c r="AD538" s="86"/>
      <c r="AE538" s="84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6"/>
      <c r="AQ538" s="84"/>
      <c r="AR538" s="85"/>
      <c r="AS538" s="85"/>
      <c r="AT538" s="85"/>
      <c r="AU538" s="85"/>
      <c r="AV538" s="85"/>
      <c r="AW538" s="85"/>
      <c r="AX538" s="85"/>
      <c r="AY538" s="85"/>
      <c r="AZ538" s="85"/>
      <c r="BA538" s="85"/>
      <c r="BB538" s="86"/>
      <c r="BC538" s="84"/>
      <c r="BD538" s="85"/>
      <c r="BE538" s="85"/>
      <c r="BF538" s="85"/>
      <c r="BG538" s="85"/>
      <c r="BH538" s="85"/>
      <c r="BI538" s="85"/>
      <c r="BJ538" s="85"/>
      <c r="BK538" s="85"/>
      <c r="BL538" s="85"/>
      <c r="BM538" s="85"/>
      <c r="BN538" s="86"/>
      <c r="BO538" s="84"/>
      <c r="BP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6"/>
      <c r="CA538" s="141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6"/>
    </row>
    <row r="539" spans="1:90" x14ac:dyDescent="0.3">
      <c r="A539" s="201"/>
      <c r="B539" s="214"/>
      <c r="C539" s="60"/>
      <c r="D539" s="60" t="s">
        <v>113</v>
      </c>
      <c r="E539" s="60"/>
      <c r="F539" s="39"/>
      <c r="G539" s="84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6"/>
      <c r="S539" s="84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6"/>
      <c r="AE539" s="84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6"/>
      <c r="AQ539" s="84"/>
      <c r="AR539" s="85"/>
      <c r="AS539" s="85"/>
      <c r="AT539" s="85"/>
      <c r="AU539" s="85"/>
      <c r="AV539" s="85"/>
      <c r="AW539" s="85"/>
      <c r="AX539" s="85"/>
      <c r="AY539" s="85"/>
      <c r="AZ539" s="85"/>
      <c r="BA539" s="85"/>
      <c r="BB539" s="86"/>
      <c r="BC539" s="84"/>
      <c r="BD539" s="85"/>
      <c r="BE539" s="85"/>
      <c r="BF539" s="85"/>
      <c r="BG539" s="85"/>
      <c r="BH539" s="85"/>
      <c r="BI539" s="85"/>
      <c r="BJ539" s="85"/>
      <c r="BK539" s="85"/>
      <c r="BL539" s="85"/>
      <c r="BM539" s="85"/>
      <c r="BN539" s="86"/>
      <c r="BO539" s="84"/>
      <c r="BP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6"/>
      <c r="CA539" s="141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6"/>
    </row>
    <row r="540" spans="1:90" x14ac:dyDescent="0.3">
      <c r="A540" s="201"/>
      <c r="B540" s="214"/>
      <c r="C540" s="60"/>
      <c r="D540" s="60"/>
      <c r="E540" s="60" t="s">
        <v>212</v>
      </c>
      <c r="F540" s="39"/>
      <c r="G540" s="84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6"/>
      <c r="S540" s="84"/>
      <c r="T540" s="85"/>
      <c r="U540" s="85"/>
      <c r="V540" s="85"/>
      <c r="W540" s="85"/>
      <c r="X540" s="85"/>
      <c r="Y540" s="90"/>
      <c r="Z540" s="85"/>
      <c r="AA540" s="85"/>
      <c r="AB540" s="85"/>
      <c r="AC540" s="85"/>
      <c r="AD540" s="86"/>
      <c r="AE540" s="84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6"/>
      <c r="AQ540" s="84"/>
      <c r="AR540" s="85"/>
      <c r="AS540" s="85"/>
      <c r="AT540" s="85"/>
      <c r="AU540" s="85"/>
      <c r="AV540" s="85"/>
      <c r="AW540" s="85"/>
      <c r="AX540" s="85"/>
      <c r="AY540" s="85"/>
      <c r="AZ540" s="85"/>
      <c r="BA540" s="85"/>
      <c r="BB540" s="86"/>
      <c r="BC540" s="84"/>
      <c r="BD540" s="85"/>
      <c r="BE540" s="85"/>
      <c r="BF540" s="85"/>
      <c r="BG540" s="85"/>
      <c r="BH540" s="85"/>
      <c r="BI540" s="85"/>
      <c r="BJ540" s="85"/>
      <c r="BK540" s="85"/>
      <c r="BL540" s="85"/>
      <c r="BM540" s="85"/>
      <c r="BN540" s="86"/>
      <c r="BO540" s="84"/>
      <c r="BP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6"/>
      <c r="CA540" s="141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6"/>
    </row>
    <row r="541" spans="1:90" x14ac:dyDescent="0.3">
      <c r="A541" s="201"/>
      <c r="B541" s="214"/>
      <c r="C541" s="60"/>
      <c r="D541" s="60"/>
      <c r="E541" s="60" t="s">
        <v>210</v>
      </c>
      <c r="F541" s="39"/>
      <c r="G541" s="84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6"/>
      <c r="S541" s="84"/>
      <c r="T541" s="85"/>
      <c r="U541" s="85"/>
      <c r="V541" s="85"/>
      <c r="W541" s="85"/>
      <c r="X541" s="85"/>
      <c r="Y541" s="85"/>
      <c r="Z541" s="90"/>
      <c r="AA541" s="90"/>
      <c r="AB541" s="90"/>
      <c r="AC541" s="90"/>
      <c r="AD541" s="86"/>
      <c r="AE541" s="84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6"/>
      <c r="AQ541" s="84"/>
      <c r="AR541" s="85"/>
      <c r="AS541" s="85"/>
      <c r="AT541" s="85"/>
      <c r="AU541" s="85"/>
      <c r="AV541" s="85"/>
      <c r="AW541" s="85"/>
      <c r="AX541" s="85"/>
      <c r="AY541" s="85"/>
      <c r="AZ541" s="85"/>
      <c r="BA541" s="85"/>
      <c r="BB541" s="86"/>
      <c r="BC541" s="84"/>
      <c r="BD541" s="85"/>
      <c r="BE541" s="85"/>
      <c r="BF541" s="85"/>
      <c r="BG541" s="85"/>
      <c r="BH541" s="85"/>
      <c r="BI541" s="85"/>
      <c r="BJ541" s="85"/>
      <c r="BK541" s="85"/>
      <c r="BL541" s="85"/>
      <c r="BM541" s="85"/>
      <c r="BN541" s="86"/>
      <c r="BO541" s="84"/>
      <c r="BP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6"/>
      <c r="CA541" s="141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6"/>
    </row>
    <row r="542" spans="1:90" x14ac:dyDescent="0.3">
      <c r="A542" s="201"/>
      <c r="B542" s="214"/>
      <c r="C542" s="60"/>
      <c r="D542" s="60"/>
      <c r="E542" s="60" t="s">
        <v>213</v>
      </c>
      <c r="F542" s="39"/>
      <c r="G542" s="84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6"/>
      <c r="S542" s="84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91"/>
      <c r="AE542" s="89"/>
      <c r="AF542" s="90"/>
      <c r="AG542" s="90"/>
      <c r="AH542" s="90"/>
      <c r="AI542" s="90"/>
      <c r="AJ542" s="85"/>
      <c r="AK542" s="85"/>
      <c r="AL542" s="85"/>
      <c r="AM542" s="85"/>
      <c r="AN542" s="85"/>
      <c r="AO542" s="85"/>
      <c r="AP542" s="86"/>
      <c r="AQ542" s="84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6"/>
      <c r="BC542" s="84"/>
      <c r="BD542" s="85"/>
      <c r="BE542" s="85"/>
      <c r="BF542" s="85"/>
      <c r="BG542" s="85"/>
      <c r="BH542" s="85"/>
      <c r="BI542" s="85"/>
      <c r="BJ542" s="85"/>
      <c r="BK542" s="85"/>
      <c r="BL542" s="85"/>
      <c r="BM542" s="85"/>
      <c r="BN542" s="86"/>
      <c r="BO542" s="84"/>
      <c r="BP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6"/>
      <c r="CA542" s="141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6"/>
    </row>
    <row r="543" spans="1:90" x14ac:dyDescent="0.3">
      <c r="A543" s="201"/>
      <c r="B543" s="214"/>
      <c r="C543" s="60"/>
      <c r="D543" s="60"/>
      <c r="E543" s="60" t="s">
        <v>214</v>
      </c>
      <c r="F543" s="39"/>
      <c r="G543" s="84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6"/>
      <c r="S543" s="84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6"/>
      <c r="AE543" s="84"/>
      <c r="AF543" s="85"/>
      <c r="AG543" s="90"/>
      <c r="AH543" s="90"/>
      <c r="AI543" s="90"/>
      <c r="AJ543" s="90"/>
      <c r="AK543" s="90"/>
      <c r="AL543" s="90"/>
      <c r="AM543" s="90"/>
      <c r="AN543" s="90"/>
      <c r="AO543" s="90"/>
      <c r="AP543" s="86"/>
      <c r="AQ543" s="84"/>
      <c r="AR543" s="85"/>
      <c r="AS543" s="85"/>
      <c r="AT543" s="85"/>
      <c r="AU543" s="85"/>
      <c r="AV543" s="85"/>
      <c r="AW543" s="85"/>
      <c r="AX543" s="85"/>
      <c r="AY543" s="85"/>
      <c r="AZ543" s="85"/>
      <c r="BA543" s="85"/>
      <c r="BB543" s="86"/>
      <c r="BC543" s="84"/>
      <c r="BD543" s="85"/>
      <c r="BE543" s="85"/>
      <c r="BF543" s="85"/>
      <c r="BG543" s="85"/>
      <c r="BH543" s="85"/>
      <c r="BI543" s="85"/>
      <c r="BJ543" s="85"/>
      <c r="BK543" s="85"/>
      <c r="BL543" s="85"/>
      <c r="BM543" s="85"/>
      <c r="BN543" s="86"/>
      <c r="BO543" s="84"/>
      <c r="BP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6"/>
      <c r="CA543" s="141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6"/>
    </row>
    <row r="544" spans="1:90" x14ac:dyDescent="0.3">
      <c r="A544" s="201"/>
      <c r="B544" s="214"/>
      <c r="C544" s="60"/>
      <c r="D544" s="60"/>
      <c r="E544" s="60" t="s">
        <v>215</v>
      </c>
      <c r="F544" s="39"/>
      <c r="G544" s="84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6"/>
      <c r="S544" s="84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6"/>
      <c r="AE544" s="84"/>
      <c r="AF544" s="85"/>
      <c r="AG544" s="85"/>
      <c r="AH544" s="85"/>
      <c r="AI544" s="85"/>
      <c r="AJ544" s="85"/>
      <c r="AK544" s="90"/>
      <c r="AL544" s="90"/>
      <c r="AM544" s="90"/>
      <c r="AN544" s="90"/>
      <c r="AO544" s="90"/>
      <c r="AP544" s="88"/>
      <c r="AQ544" s="84"/>
      <c r="AR544" s="85"/>
      <c r="AS544" s="85"/>
      <c r="AT544" s="85"/>
      <c r="AU544" s="85"/>
      <c r="AV544" s="85"/>
      <c r="AW544" s="85"/>
      <c r="AX544" s="85"/>
      <c r="AY544" s="85"/>
      <c r="AZ544" s="85"/>
      <c r="BA544" s="85"/>
      <c r="BB544" s="86"/>
      <c r="BC544" s="84"/>
      <c r="BD544" s="85"/>
      <c r="BE544" s="85"/>
      <c r="BF544" s="85"/>
      <c r="BG544" s="85"/>
      <c r="BH544" s="85"/>
      <c r="BI544" s="85"/>
      <c r="BJ544" s="85"/>
      <c r="BK544" s="85"/>
      <c r="BL544" s="85"/>
      <c r="BM544" s="85"/>
      <c r="BN544" s="86"/>
      <c r="BO544" s="84"/>
      <c r="BP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6"/>
      <c r="CA544" s="141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6"/>
    </row>
    <row r="545" spans="1:90" x14ac:dyDescent="0.3">
      <c r="A545" s="201"/>
      <c r="B545" s="214"/>
      <c r="C545" s="60"/>
      <c r="D545" s="60"/>
      <c r="E545" s="60" t="s">
        <v>176</v>
      </c>
      <c r="F545" s="39"/>
      <c r="G545" s="84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6"/>
      <c r="S545" s="84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6"/>
      <c r="AE545" s="84"/>
      <c r="AF545" s="85"/>
      <c r="AG545" s="85"/>
      <c r="AH545" s="85"/>
      <c r="AI545" s="85"/>
      <c r="AJ545" s="85"/>
      <c r="AK545" s="85"/>
      <c r="AL545" s="85"/>
      <c r="AM545" s="85"/>
      <c r="AN545" s="90"/>
      <c r="AO545" s="90"/>
      <c r="AP545" s="91"/>
      <c r="AQ545" s="84"/>
      <c r="AR545" s="85"/>
      <c r="AS545" s="85"/>
      <c r="AT545" s="85"/>
      <c r="AU545" s="85"/>
      <c r="AV545" s="85"/>
      <c r="AW545" s="85"/>
      <c r="AX545" s="85"/>
      <c r="AY545" s="85"/>
      <c r="AZ545" s="85"/>
      <c r="BA545" s="85"/>
      <c r="BB545" s="86"/>
      <c r="BC545" s="84"/>
      <c r="BD545" s="85"/>
      <c r="BE545" s="85"/>
      <c r="BF545" s="85"/>
      <c r="BG545" s="85"/>
      <c r="BH545" s="85"/>
      <c r="BI545" s="85"/>
      <c r="BJ545" s="85"/>
      <c r="BK545" s="85"/>
      <c r="BL545" s="85"/>
      <c r="BM545" s="85"/>
      <c r="BN545" s="86"/>
      <c r="BO545" s="84"/>
      <c r="BP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6"/>
      <c r="CA545" s="141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6"/>
    </row>
    <row r="546" spans="1:90" x14ac:dyDescent="0.3">
      <c r="A546" s="201"/>
      <c r="B546" s="214"/>
      <c r="C546" s="60"/>
      <c r="D546" s="60"/>
      <c r="E546" s="60" t="s">
        <v>177</v>
      </c>
      <c r="F546" s="39"/>
      <c r="G546" s="84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6"/>
      <c r="S546" s="84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6"/>
      <c r="AE546" s="84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91"/>
      <c r="AQ546" s="84"/>
      <c r="AR546" s="85"/>
      <c r="AS546" s="85"/>
      <c r="AT546" s="85"/>
      <c r="AU546" s="85"/>
      <c r="AV546" s="85"/>
      <c r="AW546" s="85"/>
      <c r="AX546" s="85"/>
      <c r="AY546" s="85"/>
      <c r="AZ546" s="85"/>
      <c r="BA546" s="85"/>
      <c r="BB546" s="86"/>
      <c r="BC546" s="84"/>
      <c r="BD546" s="85"/>
      <c r="BE546" s="85"/>
      <c r="BF546" s="85"/>
      <c r="BG546" s="85"/>
      <c r="BH546" s="85"/>
      <c r="BI546" s="85"/>
      <c r="BJ546" s="85"/>
      <c r="BK546" s="85"/>
      <c r="BL546" s="85"/>
      <c r="BM546" s="85"/>
      <c r="BN546" s="86"/>
      <c r="BO546" s="84"/>
      <c r="BP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6"/>
      <c r="CA546" s="141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6"/>
    </row>
    <row r="547" spans="1:90" ht="15" thickBot="1" x14ac:dyDescent="0.35">
      <c r="A547" s="202"/>
      <c r="B547" s="210"/>
      <c r="C547" s="58" t="s">
        <v>120</v>
      </c>
      <c r="D547" s="58"/>
      <c r="E547" s="43" t="s">
        <v>160</v>
      </c>
      <c r="F547" s="217">
        <v>18000000</v>
      </c>
      <c r="G547" s="96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8"/>
      <c r="S547" s="96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8"/>
      <c r="AE547" s="96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8"/>
      <c r="AQ547" s="96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8"/>
      <c r="BC547" s="96"/>
      <c r="BD547" s="97"/>
      <c r="BE547" s="97"/>
      <c r="BF547" s="97"/>
      <c r="BG547" s="97"/>
      <c r="BH547" s="97"/>
      <c r="BI547" s="97"/>
      <c r="BJ547" s="97"/>
      <c r="BK547" s="97"/>
      <c r="BL547" s="97"/>
      <c r="BM547" s="97"/>
      <c r="BN547" s="98"/>
      <c r="BO547" s="96"/>
      <c r="BP547" s="97"/>
      <c r="BQ547" s="97"/>
      <c r="BR547" s="97"/>
      <c r="BS547" s="97"/>
      <c r="BT547" s="97"/>
      <c r="BU547" s="97"/>
      <c r="BV547" s="97"/>
      <c r="BW547" s="97"/>
      <c r="BX547" s="97"/>
      <c r="BY547" s="97"/>
      <c r="BZ547" s="98"/>
      <c r="CA547" s="142"/>
      <c r="CB547" s="97"/>
      <c r="CC547" s="97"/>
      <c r="CD547" s="97"/>
      <c r="CE547" s="97"/>
      <c r="CF547" s="97"/>
      <c r="CG547" s="97"/>
      <c r="CH547" s="97"/>
      <c r="CI547" s="97"/>
      <c r="CJ547" s="97"/>
      <c r="CK547" s="97"/>
      <c r="CL547" s="98"/>
    </row>
    <row r="548" spans="1:90" x14ac:dyDescent="0.3">
      <c r="A548" s="200" t="s">
        <v>478</v>
      </c>
      <c r="B548" s="209">
        <v>321</v>
      </c>
      <c r="C548" s="56" t="s">
        <v>257</v>
      </c>
      <c r="D548" s="56" t="s">
        <v>112</v>
      </c>
      <c r="E548" s="56"/>
      <c r="F548" s="38"/>
      <c r="G548" s="76">
        <v>1</v>
      </c>
      <c r="H548" s="77">
        <v>2</v>
      </c>
      <c r="I548" s="77">
        <v>3</v>
      </c>
      <c r="J548" s="77">
        <v>4</v>
      </c>
      <c r="K548" s="77">
        <v>5</v>
      </c>
      <c r="L548" s="77">
        <v>6</v>
      </c>
      <c r="M548" s="77">
        <v>7</v>
      </c>
      <c r="N548" s="77">
        <v>8</v>
      </c>
      <c r="O548" s="77">
        <v>9</v>
      </c>
      <c r="P548" s="77">
        <v>10</v>
      </c>
      <c r="Q548" s="77">
        <v>11</v>
      </c>
      <c r="R548" s="78">
        <v>12</v>
      </c>
      <c r="S548" s="76">
        <v>1</v>
      </c>
      <c r="T548" s="77">
        <v>2</v>
      </c>
      <c r="U548" s="77">
        <v>3</v>
      </c>
      <c r="V548" s="77">
        <v>4</v>
      </c>
      <c r="W548" s="77">
        <v>5</v>
      </c>
      <c r="X548" s="77">
        <v>6</v>
      </c>
      <c r="Y548" s="77">
        <v>7</v>
      </c>
      <c r="Z548" s="77">
        <v>8</v>
      </c>
      <c r="AA548" s="77">
        <v>9</v>
      </c>
      <c r="AB548" s="77">
        <v>10</v>
      </c>
      <c r="AC548" s="77">
        <v>11</v>
      </c>
      <c r="AD548" s="78">
        <v>12</v>
      </c>
      <c r="AE548" s="76">
        <v>1</v>
      </c>
      <c r="AF548" s="77">
        <v>2</v>
      </c>
      <c r="AG548" s="77">
        <v>3</v>
      </c>
      <c r="AH548" s="77">
        <v>4</v>
      </c>
      <c r="AI548" s="77">
        <v>5</v>
      </c>
      <c r="AJ548" s="77">
        <v>6</v>
      </c>
      <c r="AK548" s="77">
        <v>7</v>
      </c>
      <c r="AL548" s="77">
        <v>8</v>
      </c>
      <c r="AM548" s="77">
        <v>9</v>
      </c>
      <c r="AN548" s="77">
        <v>10</v>
      </c>
      <c r="AO548" s="77">
        <v>11</v>
      </c>
      <c r="AP548" s="78">
        <v>12</v>
      </c>
      <c r="AQ548" s="76">
        <v>1</v>
      </c>
      <c r="AR548" s="77">
        <v>2</v>
      </c>
      <c r="AS548" s="77">
        <v>3</v>
      </c>
      <c r="AT548" s="77">
        <v>4</v>
      </c>
      <c r="AU548" s="77">
        <v>5</v>
      </c>
      <c r="AV548" s="77">
        <v>6</v>
      </c>
      <c r="AW548" s="77">
        <v>7</v>
      </c>
      <c r="AX548" s="77">
        <v>8</v>
      </c>
      <c r="AY548" s="77">
        <v>9</v>
      </c>
      <c r="AZ548" s="77">
        <v>10</v>
      </c>
      <c r="BA548" s="77">
        <v>11</v>
      </c>
      <c r="BB548" s="78">
        <v>12</v>
      </c>
      <c r="BC548" s="76">
        <v>1</v>
      </c>
      <c r="BD548" s="77">
        <v>2</v>
      </c>
      <c r="BE548" s="77">
        <v>3</v>
      </c>
      <c r="BF548" s="77">
        <v>4</v>
      </c>
      <c r="BG548" s="77">
        <v>5</v>
      </c>
      <c r="BH548" s="77">
        <v>6</v>
      </c>
      <c r="BI548" s="77">
        <v>7</v>
      </c>
      <c r="BJ548" s="77">
        <v>8</v>
      </c>
      <c r="BK548" s="77">
        <v>9</v>
      </c>
      <c r="BL548" s="77">
        <v>10</v>
      </c>
      <c r="BM548" s="77">
        <v>11</v>
      </c>
      <c r="BN548" s="78">
        <v>12</v>
      </c>
      <c r="BO548" s="76">
        <v>1</v>
      </c>
      <c r="BP548" s="77">
        <v>2</v>
      </c>
      <c r="BQ548" s="77">
        <v>3</v>
      </c>
      <c r="BR548" s="77">
        <v>4</v>
      </c>
      <c r="BS548" s="77">
        <v>5</v>
      </c>
      <c r="BT548" s="77">
        <v>6</v>
      </c>
      <c r="BU548" s="77">
        <v>7</v>
      </c>
      <c r="BV548" s="77">
        <v>8</v>
      </c>
      <c r="BW548" s="77">
        <v>9</v>
      </c>
      <c r="BX548" s="77">
        <v>10</v>
      </c>
      <c r="BY548" s="77">
        <v>11</v>
      </c>
      <c r="BZ548" s="78">
        <v>12</v>
      </c>
      <c r="CA548" s="140">
        <v>1</v>
      </c>
      <c r="CB548" s="77">
        <v>2</v>
      </c>
      <c r="CC548" s="77">
        <v>3</v>
      </c>
      <c r="CD548" s="77">
        <v>4</v>
      </c>
      <c r="CE548" s="77">
        <v>5</v>
      </c>
      <c r="CF548" s="77">
        <v>6</v>
      </c>
      <c r="CG548" s="77">
        <v>7</v>
      </c>
      <c r="CH548" s="77">
        <v>8</v>
      </c>
      <c r="CI548" s="77">
        <v>9</v>
      </c>
      <c r="CJ548" s="77">
        <v>10</v>
      </c>
      <c r="CK548" s="77">
        <v>11</v>
      </c>
      <c r="CL548" s="78">
        <v>12</v>
      </c>
    </row>
    <row r="549" spans="1:90" x14ac:dyDescent="0.3">
      <c r="A549" s="201"/>
      <c r="B549" s="214"/>
      <c r="C549" s="60"/>
      <c r="D549" s="60"/>
      <c r="E549" s="63" t="s">
        <v>234</v>
      </c>
      <c r="F549" s="39"/>
      <c r="G549" s="84"/>
      <c r="H549" s="85"/>
      <c r="I549" s="85"/>
      <c r="J549" s="85"/>
      <c r="K549" s="85"/>
      <c r="L549" s="85"/>
      <c r="M549" s="85"/>
      <c r="N549" s="82"/>
      <c r="O549" s="82"/>
      <c r="P549" s="85"/>
      <c r="Q549" s="85"/>
      <c r="R549" s="86"/>
      <c r="S549" s="92"/>
      <c r="T549" s="93"/>
      <c r="U549" s="93"/>
      <c r="V549" s="93"/>
      <c r="W549" s="93"/>
      <c r="X549" s="93"/>
      <c r="Y549" s="85"/>
      <c r="Z549" s="85"/>
      <c r="AA549" s="85"/>
      <c r="AB549" s="85"/>
      <c r="AC549" s="85"/>
      <c r="AD549" s="86"/>
      <c r="AE549" s="84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6"/>
      <c r="AQ549" s="84"/>
      <c r="AR549" s="85"/>
      <c r="AS549" s="85"/>
      <c r="AT549" s="85"/>
      <c r="AU549" s="85"/>
      <c r="AV549" s="85"/>
      <c r="AW549" s="85"/>
      <c r="AX549" s="85"/>
      <c r="AY549" s="85"/>
      <c r="AZ549" s="85"/>
      <c r="BA549" s="85"/>
      <c r="BB549" s="86"/>
      <c r="BC549" s="84"/>
      <c r="BD549" s="85"/>
      <c r="BE549" s="85"/>
      <c r="BF549" s="85"/>
      <c r="BG549" s="85"/>
      <c r="BH549" s="85"/>
      <c r="BI549" s="85"/>
      <c r="BJ549" s="85"/>
      <c r="BK549" s="85"/>
      <c r="BL549" s="85"/>
      <c r="BM549" s="85"/>
      <c r="BN549" s="86"/>
      <c r="BO549" s="84"/>
      <c r="BP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6"/>
      <c r="CA549" s="141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6"/>
    </row>
    <row r="550" spans="1:90" x14ac:dyDescent="0.3">
      <c r="A550" s="201"/>
      <c r="B550" s="214"/>
      <c r="C550" s="60"/>
      <c r="D550" s="60"/>
      <c r="E550" s="63" t="s">
        <v>108</v>
      </c>
      <c r="F550" s="39"/>
      <c r="G550" s="84"/>
      <c r="H550" s="85"/>
      <c r="I550" s="85"/>
      <c r="J550" s="85"/>
      <c r="K550" s="85"/>
      <c r="L550" s="85"/>
      <c r="M550" s="85"/>
      <c r="N550" s="82"/>
      <c r="O550" s="82"/>
      <c r="P550" s="85"/>
      <c r="Q550" s="85"/>
      <c r="R550" s="86"/>
      <c r="S550" s="92"/>
      <c r="T550" s="93"/>
      <c r="U550" s="93"/>
      <c r="V550" s="93"/>
      <c r="W550" s="93"/>
      <c r="X550" s="93"/>
      <c r="Y550" s="85"/>
      <c r="Z550" s="85"/>
      <c r="AA550" s="85"/>
      <c r="AB550" s="85"/>
      <c r="AC550" s="85"/>
      <c r="AD550" s="86"/>
      <c r="AE550" s="84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6"/>
      <c r="AQ550" s="84"/>
      <c r="AR550" s="85"/>
      <c r="AS550" s="85"/>
      <c r="AT550" s="85"/>
      <c r="AU550" s="85"/>
      <c r="AV550" s="85"/>
      <c r="AW550" s="85"/>
      <c r="AX550" s="85"/>
      <c r="AY550" s="85"/>
      <c r="AZ550" s="85"/>
      <c r="BA550" s="85"/>
      <c r="BB550" s="86"/>
      <c r="BC550" s="84"/>
      <c r="BD550" s="85"/>
      <c r="BE550" s="85"/>
      <c r="BF550" s="85"/>
      <c r="BG550" s="85"/>
      <c r="BH550" s="85"/>
      <c r="BI550" s="85"/>
      <c r="BJ550" s="85"/>
      <c r="BK550" s="85"/>
      <c r="BL550" s="85"/>
      <c r="BM550" s="85"/>
      <c r="BN550" s="86"/>
      <c r="BO550" s="84"/>
      <c r="BP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6"/>
      <c r="CA550" s="141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6"/>
    </row>
    <row r="551" spans="1:90" x14ac:dyDescent="0.3">
      <c r="A551" s="201"/>
      <c r="B551" s="214"/>
      <c r="C551" s="60"/>
      <c r="D551" s="60"/>
      <c r="E551" s="63" t="s">
        <v>398</v>
      </c>
      <c r="F551" s="39"/>
      <c r="G551" s="84"/>
      <c r="H551" s="85"/>
      <c r="I551" s="85"/>
      <c r="J551" s="85"/>
      <c r="K551" s="85"/>
      <c r="L551" s="85"/>
      <c r="M551" s="85"/>
      <c r="N551" s="82"/>
      <c r="O551" s="82"/>
      <c r="P551" s="85"/>
      <c r="Q551" s="85"/>
      <c r="R551" s="86"/>
      <c r="S551" s="92"/>
      <c r="T551" s="93"/>
      <c r="U551" s="93"/>
      <c r="V551" s="93"/>
      <c r="W551" s="93"/>
      <c r="X551" s="93"/>
      <c r="Y551" s="85"/>
      <c r="Z551" s="85"/>
      <c r="AA551" s="85"/>
      <c r="AB551" s="85"/>
      <c r="AC551" s="85"/>
      <c r="AD551" s="86"/>
      <c r="AE551" s="84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6"/>
      <c r="AQ551" s="84"/>
      <c r="AR551" s="85"/>
      <c r="AS551" s="85"/>
      <c r="AT551" s="85"/>
      <c r="AU551" s="85"/>
      <c r="AV551" s="85"/>
      <c r="AW551" s="85"/>
      <c r="AX551" s="85"/>
      <c r="AY551" s="85"/>
      <c r="AZ551" s="85"/>
      <c r="BA551" s="85"/>
      <c r="BB551" s="86"/>
      <c r="BC551" s="84"/>
      <c r="BD551" s="85"/>
      <c r="BE551" s="85"/>
      <c r="BF551" s="85"/>
      <c r="BG551" s="85"/>
      <c r="BH551" s="85"/>
      <c r="BI551" s="85"/>
      <c r="BJ551" s="85"/>
      <c r="BK551" s="85"/>
      <c r="BL551" s="85"/>
      <c r="BM551" s="85"/>
      <c r="BN551" s="86"/>
      <c r="BO551" s="84"/>
      <c r="BP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6"/>
      <c r="CA551" s="141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6"/>
    </row>
    <row r="552" spans="1:90" x14ac:dyDescent="0.3">
      <c r="A552" s="201"/>
      <c r="B552" s="214"/>
      <c r="C552" s="60"/>
      <c r="D552" s="60"/>
      <c r="E552" s="62" t="s">
        <v>399</v>
      </c>
      <c r="F552" s="39"/>
      <c r="G552" s="84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6"/>
      <c r="S552" s="87"/>
      <c r="T552" s="82"/>
      <c r="U552" s="85"/>
      <c r="V552" s="85"/>
      <c r="W552" s="85"/>
      <c r="X552" s="85"/>
      <c r="Y552" s="85"/>
      <c r="Z552" s="85"/>
      <c r="AA552" s="85"/>
      <c r="AB552" s="85"/>
      <c r="AC552" s="85"/>
      <c r="AD552" s="86"/>
      <c r="AE552" s="84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6"/>
      <c r="AQ552" s="84"/>
      <c r="AR552" s="85"/>
      <c r="AS552" s="85"/>
      <c r="AT552" s="85"/>
      <c r="AU552" s="85"/>
      <c r="AV552" s="85"/>
      <c r="AW552" s="85"/>
      <c r="AX552" s="85"/>
      <c r="AY552" s="85"/>
      <c r="AZ552" s="85"/>
      <c r="BA552" s="85"/>
      <c r="BB552" s="86"/>
      <c r="BC552" s="84"/>
      <c r="BD552" s="85"/>
      <c r="BE552" s="85"/>
      <c r="BF552" s="85"/>
      <c r="BG552" s="85"/>
      <c r="BH552" s="85"/>
      <c r="BI552" s="85"/>
      <c r="BJ552" s="85"/>
      <c r="BK552" s="85"/>
      <c r="BL552" s="85"/>
      <c r="BM552" s="85"/>
      <c r="BN552" s="86"/>
      <c r="BO552" s="84"/>
      <c r="BP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6"/>
      <c r="CA552" s="141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6"/>
    </row>
    <row r="553" spans="1:90" x14ac:dyDescent="0.3">
      <c r="A553" s="201"/>
      <c r="B553" s="214"/>
      <c r="C553" s="60"/>
      <c r="D553" s="60"/>
      <c r="E553" s="62" t="s">
        <v>395</v>
      </c>
      <c r="F553" s="39">
        <v>250000</v>
      </c>
      <c r="G553" s="84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6"/>
      <c r="S553" s="84"/>
      <c r="T553" s="85"/>
      <c r="U553" s="85"/>
      <c r="V553" s="82"/>
      <c r="W553" s="82"/>
      <c r="X553" s="82"/>
      <c r="Y553" s="82"/>
      <c r="Z553" s="82"/>
      <c r="AA553" s="85"/>
      <c r="AB553" s="85"/>
      <c r="AC553" s="85"/>
      <c r="AD553" s="86"/>
      <c r="AE553" s="84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6"/>
      <c r="AQ553" s="84"/>
      <c r="AR553" s="85"/>
      <c r="AS553" s="85"/>
      <c r="AT553" s="85"/>
      <c r="AU553" s="85"/>
      <c r="AV553" s="85"/>
      <c r="AW553" s="85"/>
      <c r="AX553" s="85"/>
      <c r="AY553" s="85"/>
      <c r="AZ553" s="85"/>
      <c r="BA553" s="85"/>
      <c r="BB553" s="86"/>
      <c r="BC553" s="84"/>
      <c r="BD553" s="85"/>
      <c r="BE553" s="85"/>
      <c r="BF553" s="85"/>
      <c r="BG553" s="85"/>
      <c r="BH553" s="85"/>
      <c r="BI553" s="85"/>
      <c r="BJ553" s="85"/>
      <c r="BK553" s="85"/>
      <c r="BL553" s="85"/>
      <c r="BM553" s="85"/>
      <c r="BN553" s="86"/>
      <c r="BO553" s="84"/>
      <c r="BP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6"/>
      <c r="CA553" s="141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6"/>
    </row>
    <row r="554" spans="1:90" x14ac:dyDescent="0.3">
      <c r="A554" s="201"/>
      <c r="B554" s="214"/>
      <c r="C554" s="60"/>
      <c r="D554" s="60"/>
      <c r="E554" s="62" t="s">
        <v>107</v>
      </c>
      <c r="F554" s="39">
        <v>250000</v>
      </c>
      <c r="G554" s="84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6"/>
      <c r="S554" s="84"/>
      <c r="T554" s="85"/>
      <c r="U554" s="85"/>
      <c r="V554" s="85"/>
      <c r="W554" s="85"/>
      <c r="X554" s="85"/>
      <c r="Y554" s="85"/>
      <c r="Z554" s="85"/>
      <c r="AA554" s="82"/>
      <c r="AB554" s="82"/>
      <c r="AC554" s="82"/>
      <c r="AD554" s="83"/>
      <c r="AE554" s="84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6"/>
      <c r="AQ554" s="84"/>
      <c r="AR554" s="85"/>
      <c r="AS554" s="85"/>
      <c r="AT554" s="85"/>
      <c r="AU554" s="85"/>
      <c r="AV554" s="85"/>
      <c r="AW554" s="85"/>
      <c r="AX554" s="85"/>
      <c r="AY554" s="85"/>
      <c r="AZ554" s="85"/>
      <c r="BA554" s="85"/>
      <c r="BB554" s="86"/>
      <c r="BC554" s="84"/>
      <c r="BD554" s="85"/>
      <c r="BE554" s="85"/>
      <c r="BF554" s="85"/>
      <c r="BG554" s="85"/>
      <c r="BH554" s="85"/>
      <c r="BI554" s="85"/>
      <c r="BJ554" s="85"/>
      <c r="BK554" s="85"/>
      <c r="BL554" s="85"/>
      <c r="BM554" s="85"/>
      <c r="BN554" s="86"/>
      <c r="BO554" s="84"/>
      <c r="BP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6"/>
      <c r="CA554" s="141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6"/>
    </row>
    <row r="555" spans="1:90" x14ac:dyDescent="0.3">
      <c r="A555" s="201"/>
      <c r="B555" s="214"/>
      <c r="C555" s="60"/>
      <c r="D555" s="60" t="s">
        <v>113</v>
      </c>
      <c r="E555" s="60"/>
      <c r="F555" s="39"/>
      <c r="G555" s="84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6"/>
      <c r="S555" s="84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6"/>
      <c r="AE555" s="84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6"/>
      <c r="AQ555" s="84"/>
      <c r="AR555" s="85"/>
      <c r="AS555" s="85"/>
      <c r="AT555" s="85"/>
      <c r="AU555" s="85"/>
      <c r="AV555" s="85"/>
      <c r="AW555" s="85"/>
      <c r="AX555" s="85"/>
      <c r="AY555" s="85"/>
      <c r="AZ555" s="85"/>
      <c r="BA555" s="85"/>
      <c r="BB555" s="86"/>
      <c r="BC555" s="84"/>
      <c r="BD555" s="85"/>
      <c r="BE555" s="85"/>
      <c r="BF555" s="85"/>
      <c r="BG555" s="85"/>
      <c r="BH555" s="85"/>
      <c r="BI555" s="85"/>
      <c r="BJ555" s="85"/>
      <c r="BK555" s="85"/>
      <c r="BL555" s="85"/>
      <c r="BM555" s="85"/>
      <c r="BN555" s="86"/>
      <c r="BO555" s="84"/>
      <c r="BP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6"/>
      <c r="CA555" s="141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6"/>
    </row>
    <row r="556" spans="1:90" x14ac:dyDescent="0.3">
      <c r="A556" s="201"/>
      <c r="B556" s="214"/>
      <c r="C556" s="60"/>
      <c r="D556" s="60"/>
      <c r="E556" s="60" t="s">
        <v>396</v>
      </c>
      <c r="F556" s="39"/>
      <c r="G556" s="84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6"/>
      <c r="S556" s="84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6"/>
      <c r="AE556" s="84"/>
      <c r="AF556" s="85"/>
      <c r="AG556" s="85"/>
      <c r="AH556" s="82"/>
      <c r="AI556" s="82"/>
      <c r="AJ556" s="85"/>
      <c r="AK556" s="85"/>
      <c r="AL556" s="85"/>
      <c r="AM556" s="85"/>
      <c r="AN556" s="85"/>
      <c r="AO556" s="85"/>
      <c r="AP556" s="86"/>
      <c r="AQ556" s="84"/>
      <c r="AR556" s="85"/>
      <c r="AS556" s="85"/>
      <c r="AT556" s="85"/>
      <c r="AU556" s="85"/>
      <c r="AV556" s="85"/>
      <c r="AW556" s="85"/>
      <c r="AX556" s="85"/>
      <c r="AY556" s="85"/>
      <c r="AZ556" s="85"/>
      <c r="BA556" s="85"/>
      <c r="BB556" s="86"/>
      <c r="BC556" s="84"/>
      <c r="BD556" s="85"/>
      <c r="BE556" s="85"/>
      <c r="BF556" s="85"/>
      <c r="BG556" s="85"/>
      <c r="BH556" s="85"/>
      <c r="BI556" s="85"/>
      <c r="BJ556" s="85"/>
      <c r="BK556" s="85"/>
      <c r="BL556" s="85"/>
      <c r="BM556" s="85"/>
      <c r="BN556" s="86"/>
      <c r="BO556" s="84"/>
      <c r="BP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6"/>
      <c r="CA556" s="141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6"/>
    </row>
    <row r="557" spans="1:90" x14ac:dyDescent="0.3">
      <c r="A557" s="201"/>
      <c r="B557" s="214"/>
      <c r="C557" s="60"/>
      <c r="D557" s="60"/>
      <c r="E557" s="62" t="s">
        <v>163</v>
      </c>
      <c r="F557" s="39"/>
      <c r="G557" s="84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6"/>
      <c r="S557" s="84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6"/>
      <c r="AE557" s="84"/>
      <c r="AF557" s="85"/>
      <c r="AG557" s="85"/>
      <c r="AH557" s="85"/>
      <c r="AI557" s="85"/>
      <c r="AJ557" s="85"/>
      <c r="AK557" s="85"/>
      <c r="AL557" s="85"/>
      <c r="AM557" s="85"/>
      <c r="AN557" s="90"/>
      <c r="AO557" s="90"/>
      <c r="AP557" s="91"/>
      <c r="AQ557" s="89"/>
      <c r="AR557" s="90"/>
      <c r="AS557" s="90"/>
      <c r="AT557" s="85"/>
      <c r="AU557" s="85"/>
      <c r="AV557" s="85"/>
      <c r="AW557" s="85"/>
      <c r="AX557" s="85"/>
      <c r="AY557" s="85"/>
      <c r="AZ557" s="85"/>
      <c r="BA557" s="85"/>
      <c r="BB557" s="86"/>
      <c r="BC557" s="84"/>
      <c r="BD557" s="85"/>
      <c r="BE557" s="85"/>
      <c r="BF557" s="85"/>
      <c r="BG557" s="85"/>
      <c r="BH557" s="85"/>
      <c r="BI557" s="85"/>
      <c r="BJ557" s="85"/>
      <c r="BK557" s="85"/>
      <c r="BL557" s="85"/>
      <c r="BM557" s="85"/>
      <c r="BN557" s="86"/>
      <c r="BO557" s="84"/>
      <c r="BP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6"/>
      <c r="CA557" s="141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6"/>
    </row>
    <row r="558" spans="1:90" ht="15" thickBot="1" x14ac:dyDescent="0.35">
      <c r="A558" s="202"/>
      <c r="B558" s="210"/>
      <c r="C558" s="58" t="s">
        <v>115</v>
      </c>
      <c r="D558" s="58"/>
      <c r="E558" s="43" t="s">
        <v>160</v>
      </c>
      <c r="F558" s="216">
        <v>5000000</v>
      </c>
      <c r="G558" s="96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8"/>
      <c r="S558" s="96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8"/>
      <c r="AE558" s="96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8"/>
      <c r="AQ558" s="96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8"/>
      <c r="BC558" s="96"/>
      <c r="BD558" s="97"/>
      <c r="BE558" s="97"/>
      <c r="BF558" s="97"/>
      <c r="BG558" s="97"/>
      <c r="BH558" s="97"/>
      <c r="BI558" s="97"/>
      <c r="BJ558" s="97"/>
      <c r="BK558" s="97"/>
      <c r="BL558" s="97"/>
      <c r="BM558" s="97"/>
      <c r="BN558" s="98"/>
      <c r="BO558" s="96"/>
      <c r="BP558" s="97"/>
      <c r="BQ558" s="97"/>
      <c r="BR558" s="97"/>
      <c r="BS558" s="97"/>
      <c r="BT558" s="97"/>
      <c r="BU558" s="97"/>
      <c r="BV558" s="97"/>
      <c r="BW558" s="97"/>
      <c r="BX558" s="97"/>
      <c r="BY558" s="97"/>
      <c r="BZ558" s="98"/>
      <c r="CA558" s="142"/>
      <c r="CB558" s="97"/>
      <c r="CC558" s="97"/>
      <c r="CD558" s="97"/>
      <c r="CE558" s="97"/>
      <c r="CF558" s="97"/>
      <c r="CG558" s="97"/>
      <c r="CH558" s="97"/>
      <c r="CI558" s="97"/>
      <c r="CJ558" s="97"/>
      <c r="CK558" s="97"/>
      <c r="CL558" s="98"/>
    </row>
    <row r="559" spans="1:90" x14ac:dyDescent="0.3">
      <c r="A559" s="200" t="s">
        <v>465</v>
      </c>
      <c r="B559" s="209">
        <v>352</v>
      </c>
      <c r="C559" s="56" t="s">
        <v>129</v>
      </c>
      <c r="D559" s="56" t="s">
        <v>112</v>
      </c>
      <c r="E559" s="56"/>
      <c r="F559" s="38"/>
      <c r="G559" s="76">
        <v>1</v>
      </c>
      <c r="H559" s="77">
        <v>2</v>
      </c>
      <c r="I559" s="77">
        <v>3</v>
      </c>
      <c r="J559" s="77">
        <v>4</v>
      </c>
      <c r="K559" s="77">
        <v>5</v>
      </c>
      <c r="L559" s="77">
        <v>6</v>
      </c>
      <c r="M559" s="77">
        <v>7</v>
      </c>
      <c r="N559" s="77">
        <v>8</v>
      </c>
      <c r="O559" s="77">
        <v>9</v>
      </c>
      <c r="P559" s="77">
        <v>10</v>
      </c>
      <c r="Q559" s="77">
        <v>11</v>
      </c>
      <c r="R559" s="78">
        <v>12</v>
      </c>
      <c r="S559" s="76">
        <v>1</v>
      </c>
      <c r="T559" s="77">
        <v>2</v>
      </c>
      <c r="U559" s="77">
        <v>3</v>
      </c>
      <c r="V559" s="77">
        <v>4</v>
      </c>
      <c r="W559" s="77">
        <v>5</v>
      </c>
      <c r="X559" s="77">
        <v>6</v>
      </c>
      <c r="Y559" s="77">
        <v>7</v>
      </c>
      <c r="Z559" s="77">
        <v>8</v>
      </c>
      <c r="AA559" s="77">
        <v>9</v>
      </c>
      <c r="AB559" s="77">
        <v>10</v>
      </c>
      <c r="AC559" s="77">
        <v>11</v>
      </c>
      <c r="AD559" s="78">
        <v>12</v>
      </c>
      <c r="AE559" s="76">
        <v>1</v>
      </c>
      <c r="AF559" s="77">
        <v>2</v>
      </c>
      <c r="AG559" s="77">
        <v>3</v>
      </c>
      <c r="AH559" s="77">
        <v>4</v>
      </c>
      <c r="AI559" s="77">
        <v>5</v>
      </c>
      <c r="AJ559" s="77">
        <v>6</v>
      </c>
      <c r="AK559" s="77">
        <v>7</v>
      </c>
      <c r="AL559" s="77">
        <v>8</v>
      </c>
      <c r="AM559" s="77">
        <v>9</v>
      </c>
      <c r="AN559" s="77">
        <v>10</v>
      </c>
      <c r="AO559" s="77">
        <v>11</v>
      </c>
      <c r="AP559" s="78">
        <v>12</v>
      </c>
      <c r="AQ559" s="76">
        <v>1</v>
      </c>
      <c r="AR559" s="77">
        <v>2</v>
      </c>
      <c r="AS559" s="77">
        <v>3</v>
      </c>
      <c r="AT559" s="77">
        <v>4</v>
      </c>
      <c r="AU559" s="77">
        <v>5</v>
      </c>
      <c r="AV559" s="77">
        <v>6</v>
      </c>
      <c r="AW559" s="77">
        <v>7</v>
      </c>
      <c r="AX559" s="77">
        <v>8</v>
      </c>
      <c r="AY559" s="77">
        <v>9</v>
      </c>
      <c r="AZ559" s="77">
        <v>10</v>
      </c>
      <c r="BA559" s="77">
        <v>11</v>
      </c>
      <c r="BB559" s="78">
        <v>12</v>
      </c>
      <c r="BC559" s="76">
        <v>1</v>
      </c>
      <c r="BD559" s="77">
        <v>2</v>
      </c>
      <c r="BE559" s="77">
        <v>3</v>
      </c>
      <c r="BF559" s="77">
        <v>4</v>
      </c>
      <c r="BG559" s="77">
        <v>5</v>
      </c>
      <c r="BH559" s="77">
        <v>6</v>
      </c>
      <c r="BI559" s="77">
        <v>7</v>
      </c>
      <c r="BJ559" s="77">
        <v>8</v>
      </c>
      <c r="BK559" s="77">
        <v>9</v>
      </c>
      <c r="BL559" s="77">
        <v>10</v>
      </c>
      <c r="BM559" s="77">
        <v>11</v>
      </c>
      <c r="BN559" s="78">
        <v>12</v>
      </c>
      <c r="BO559" s="76">
        <v>1</v>
      </c>
      <c r="BP559" s="77">
        <v>2</v>
      </c>
      <c r="BQ559" s="77">
        <v>3</v>
      </c>
      <c r="BR559" s="77">
        <v>4</v>
      </c>
      <c r="BS559" s="77">
        <v>5</v>
      </c>
      <c r="BT559" s="77">
        <v>6</v>
      </c>
      <c r="BU559" s="77">
        <v>7</v>
      </c>
      <c r="BV559" s="77">
        <v>8</v>
      </c>
      <c r="BW559" s="77">
        <v>9</v>
      </c>
      <c r="BX559" s="77">
        <v>10</v>
      </c>
      <c r="BY559" s="77">
        <v>11</v>
      </c>
      <c r="BZ559" s="78">
        <v>12</v>
      </c>
      <c r="CA559" s="140">
        <v>1</v>
      </c>
      <c r="CB559" s="77">
        <v>2</v>
      </c>
      <c r="CC559" s="77">
        <v>3</v>
      </c>
      <c r="CD559" s="77">
        <v>4</v>
      </c>
      <c r="CE559" s="77">
        <v>5</v>
      </c>
      <c r="CF559" s="77">
        <v>6</v>
      </c>
      <c r="CG559" s="77">
        <v>7</v>
      </c>
      <c r="CH559" s="77">
        <v>8</v>
      </c>
      <c r="CI559" s="77">
        <v>9</v>
      </c>
      <c r="CJ559" s="77">
        <v>10</v>
      </c>
      <c r="CK559" s="77">
        <v>11</v>
      </c>
      <c r="CL559" s="78">
        <v>12</v>
      </c>
    </row>
    <row r="560" spans="1:90" x14ac:dyDescent="0.3">
      <c r="A560" s="201"/>
      <c r="B560" s="214"/>
      <c r="C560" s="60"/>
      <c r="D560" s="60"/>
      <c r="E560" s="63" t="s">
        <v>164</v>
      </c>
      <c r="F560" s="39"/>
      <c r="G560" s="84"/>
      <c r="H560" s="85"/>
      <c r="I560" s="85"/>
      <c r="J560" s="85"/>
      <c r="K560" s="85"/>
      <c r="L560" s="85"/>
      <c r="M560" s="85"/>
      <c r="N560" s="82"/>
      <c r="O560" s="82"/>
      <c r="P560" s="85"/>
      <c r="Q560" s="85"/>
      <c r="R560" s="86"/>
      <c r="S560" s="92"/>
      <c r="T560" s="93"/>
      <c r="U560" s="85"/>
      <c r="V560" s="85"/>
      <c r="W560" s="85"/>
      <c r="X560" s="85"/>
      <c r="Y560" s="85"/>
      <c r="Z560" s="85"/>
      <c r="AA560" s="85"/>
      <c r="AB560" s="85"/>
      <c r="AC560" s="85"/>
      <c r="AD560" s="86"/>
      <c r="AE560" s="84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6"/>
      <c r="AQ560" s="84"/>
      <c r="AR560" s="85"/>
      <c r="AS560" s="85"/>
      <c r="AT560" s="85"/>
      <c r="AU560" s="85"/>
      <c r="AV560" s="85"/>
      <c r="AW560" s="85"/>
      <c r="AX560" s="85"/>
      <c r="AY560" s="85"/>
      <c r="AZ560" s="85"/>
      <c r="BA560" s="85"/>
      <c r="BB560" s="86"/>
      <c r="BC560" s="84"/>
      <c r="BD560" s="85"/>
      <c r="BE560" s="85"/>
      <c r="BF560" s="85"/>
      <c r="BG560" s="85"/>
      <c r="BH560" s="85"/>
      <c r="BI560" s="85"/>
      <c r="BJ560" s="85"/>
      <c r="BK560" s="85"/>
      <c r="BL560" s="85"/>
      <c r="BM560" s="85"/>
      <c r="BN560" s="86"/>
      <c r="BO560" s="84"/>
      <c r="BP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6"/>
      <c r="CA560" s="141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6"/>
    </row>
    <row r="561" spans="1:90" x14ac:dyDescent="0.3">
      <c r="A561" s="201"/>
      <c r="B561" s="214"/>
      <c r="C561" s="60"/>
      <c r="D561" s="60"/>
      <c r="E561" s="62" t="s">
        <v>235</v>
      </c>
      <c r="F561" s="39"/>
      <c r="G561" s="84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6"/>
      <c r="S561" s="84"/>
      <c r="T561" s="85"/>
      <c r="U561" s="82"/>
      <c r="V561" s="82"/>
      <c r="W561" s="82"/>
      <c r="X561" s="85"/>
      <c r="Y561" s="85"/>
      <c r="Z561" s="85"/>
      <c r="AA561" s="85"/>
      <c r="AB561" s="85"/>
      <c r="AC561" s="85"/>
      <c r="AD561" s="86"/>
      <c r="AE561" s="84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6"/>
      <c r="AQ561" s="84"/>
      <c r="AR561" s="85"/>
      <c r="AS561" s="85"/>
      <c r="AT561" s="85"/>
      <c r="AU561" s="85"/>
      <c r="AV561" s="85"/>
      <c r="AW561" s="85"/>
      <c r="AX561" s="85"/>
      <c r="AY561" s="85"/>
      <c r="AZ561" s="85"/>
      <c r="BA561" s="85"/>
      <c r="BB561" s="86"/>
      <c r="BC561" s="84"/>
      <c r="BD561" s="85"/>
      <c r="BE561" s="85"/>
      <c r="BF561" s="85"/>
      <c r="BG561" s="85"/>
      <c r="BH561" s="85"/>
      <c r="BI561" s="85"/>
      <c r="BJ561" s="85"/>
      <c r="BK561" s="85"/>
      <c r="BL561" s="85"/>
      <c r="BM561" s="85"/>
      <c r="BN561" s="86"/>
      <c r="BO561" s="84"/>
      <c r="BP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6"/>
      <c r="CA561" s="141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6"/>
    </row>
    <row r="562" spans="1:90" x14ac:dyDescent="0.3">
      <c r="A562" s="201"/>
      <c r="B562" s="214"/>
      <c r="C562" s="60"/>
      <c r="D562" s="60"/>
      <c r="E562" s="62" t="s">
        <v>236</v>
      </c>
      <c r="F562" s="39"/>
      <c r="G562" s="84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6"/>
      <c r="S562" s="84"/>
      <c r="T562" s="85"/>
      <c r="U562" s="85"/>
      <c r="V562" s="85"/>
      <c r="W562" s="85"/>
      <c r="X562" s="82"/>
      <c r="Y562" s="82"/>
      <c r="Z562" s="82"/>
      <c r="AA562" s="82"/>
      <c r="AB562" s="82"/>
      <c r="AC562" s="82"/>
      <c r="AD562" s="83"/>
      <c r="AE562" s="87"/>
      <c r="AF562" s="82"/>
      <c r="AG562" s="82"/>
      <c r="AH562" s="82"/>
      <c r="AI562" s="85"/>
      <c r="AJ562" s="85"/>
      <c r="AK562" s="85"/>
      <c r="AL562" s="85"/>
      <c r="AM562" s="85"/>
      <c r="AN562" s="85"/>
      <c r="AO562" s="85"/>
      <c r="AP562" s="86"/>
      <c r="AQ562" s="84"/>
      <c r="AR562" s="85"/>
      <c r="AS562" s="85"/>
      <c r="AT562" s="85"/>
      <c r="AU562" s="85"/>
      <c r="AV562" s="85"/>
      <c r="AW562" s="85"/>
      <c r="AX562" s="85"/>
      <c r="AY562" s="85"/>
      <c r="AZ562" s="85"/>
      <c r="BA562" s="85"/>
      <c r="BB562" s="86"/>
      <c r="BC562" s="84"/>
      <c r="BD562" s="85"/>
      <c r="BE562" s="85"/>
      <c r="BF562" s="85"/>
      <c r="BG562" s="85"/>
      <c r="BH562" s="85"/>
      <c r="BI562" s="85"/>
      <c r="BJ562" s="85"/>
      <c r="BK562" s="85"/>
      <c r="BL562" s="85"/>
      <c r="BM562" s="85"/>
      <c r="BN562" s="86"/>
      <c r="BO562" s="84"/>
      <c r="BP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6"/>
      <c r="CA562" s="141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6"/>
    </row>
    <row r="563" spans="1:90" x14ac:dyDescent="0.3">
      <c r="A563" s="201"/>
      <c r="B563" s="214"/>
      <c r="C563" s="60"/>
      <c r="D563" s="60"/>
      <c r="E563" s="62" t="s">
        <v>198</v>
      </c>
      <c r="F563" s="39"/>
      <c r="G563" s="84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6"/>
      <c r="S563" s="84"/>
      <c r="T563" s="85"/>
      <c r="U563" s="85"/>
      <c r="V563" s="85"/>
      <c r="W563" s="85"/>
      <c r="X563" s="93"/>
      <c r="Y563" s="93"/>
      <c r="Z563" s="93"/>
      <c r="AA563" s="93"/>
      <c r="AB563" s="93"/>
      <c r="AC563" s="93"/>
      <c r="AD563" s="88"/>
      <c r="AE563" s="92"/>
      <c r="AF563" s="93"/>
      <c r="AG563" s="93"/>
      <c r="AH563" s="93"/>
      <c r="AI563" s="82"/>
      <c r="AJ563" s="82"/>
      <c r="AK563" s="82"/>
      <c r="AL563" s="85"/>
      <c r="AM563" s="85"/>
      <c r="AN563" s="85"/>
      <c r="AO563" s="85"/>
      <c r="AP563" s="86"/>
      <c r="AQ563" s="84"/>
      <c r="AR563" s="85"/>
      <c r="AS563" s="85"/>
      <c r="AT563" s="85"/>
      <c r="AU563" s="85"/>
      <c r="AV563" s="85"/>
      <c r="AW563" s="85"/>
      <c r="AX563" s="85"/>
      <c r="AY563" s="85"/>
      <c r="AZ563" s="85"/>
      <c r="BA563" s="85"/>
      <c r="BB563" s="86"/>
      <c r="BC563" s="84"/>
      <c r="BD563" s="85"/>
      <c r="BE563" s="85"/>
      <c r="BF563" s="85"/>
      <c r="BG563" s="85"/>
      <c r="BH563" s="85"/>
      <c r="BI563" s="85"/>
      <c r="BJ563" s="85"/>
      <c r="BK563" s="85"/>
      <c r="BL563" s="85"/>
      <c r="BM563" s="85"/>
      <c r="BN563" s="86"/>
      <c r="BO563" s="84"/>
      <c r="BP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6"/>
      <c r="CA563" s="141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6"/>
    </row>
    <row r="564" spans="1:90" x14ac:dyDescent="0.3">
      <c r="A564" s="201"/>
      <c r="B564" s="214"/>
      <c r="C564" s="60"/>
      <c r="D564" s="60"/>
      <c r="E564" s="62" t="s">
        <v>237</v>
      </c>
      <c r="F564" s="39"/>
      <c r="G564" s="84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6"/>
      <c r="S564" s="84"/>
      <c r="T564" s="85"/>
      <c r="U564" s="85"/>
      <c r="V564" s="85"/>
      <c r="W564" s="85"/>
      <c r="X564" s="93"/>
      <c r="Y564" s="93"/>
      <c r="Z564" s="93"/>
      <c r="AA564" s="93"/>
      <c r="AB564" s="93"/>
      <c r="AC564" s="93"/>
      <c r="AD564" s="88"/>
      <c r="AE564" s="92"/>
      <c r="AF564" s="93"/>
      <c r="AG564" s="93"/>
      <c r="AH564" s="93"/>
      <c r="AI564" s="93"/>
      <c r="AJ564" s="85"/>
      <c r="AK564" s="85"/>
      <c r="AL564" s="82"/>
      <c r="AM564" s="82"/>
      <c r="AN564" s="82"/>
      <c r="AO564" s="82"/>
      <c r="AP564" s="83"/>
      <c r="AQ564" s="87"/>
      <c r="AR564" s="85"/>
      <c r="AS564" s="85"/>
      <c r="AT564" s="85"/>
      <c r="AU564" s="85"/>
      <c r="AV564" s="85"/>
      <c r="AW564" s="85"/>
      <c r="AX564" s="85"/>
      <c r="AY564" s="85"/>
      <c r="AZ564" s="85"/>
      <c r="BA564" s="85"/>
      <c r="BB564" s="86"/>
      <c r="BC564" s="84"/>
      <c r="BD564" s="85"/>
      <c r="BE564" s="85"/>
      <c r="BF564" s="85"/>
      <c r="BG564" s="85"/>
      <c r="BH564" s="85"/>
      <c r="BI564" s="85"/>
      <c r="BJ564" s="85"/>
      <c r="BK564" s="85"/>
      <c r="BL564" s="85"/>
      <c r="BM564" s="85"/>
      <c r="BN564" s="86"/>
      <c r="BO564" s="84"/>
      <c r="BP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6"/>
      <c r="CA564" s="141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6"/>
    </row>
    <row r="565" spans="1:90" x14ac:dyDescent="0.3">
      <c r="A565" s="201"/>
      <c r="B565" s="214"/>
      <c r="C565" s="60"/>
      <c r="D565" s="60"/>
      <c r="E565" s="62" t="s">
        <v>238</v>
      </c>
      <c r="F565" s="39"/>
      <c r="G565" s="84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6"/>
      <c r="S565" s="84"/>
      <c r="T565" s="85"/>
      <c r="U565" s="85"/>
      <c r="V565" s="85"/>
      <c r="W565" s="85"/>
      <c r="X565" s="93"/>
      <c r="Y565" s="93"/>
      <c r="Z565" s="93"/>
      <c r="AA565" s="93"/>
      <c r="AB565" s="93"/>
      <c r="AC565" s="93"/>
      <c r="AD565" s="88"/>
      <c r="AE565" s="92"/>
      <c r="AF565" s="93"/>
      <c r="AG565" s="93"/>
      <c r="AH565" s="93"/>
      <c r="AI565" s="93"/>
      <c r="AJ565" s="85"/>
      <c r="AK565" s="85"/>
      <c r="AL565" s="85"/>
      <c r="AM565" s="85"/>
      <c r="AN565" s="85"/>
      <c r="AO565" s="85"/>
      <c r="AP565" s="86"/>
      <c r="AQ565" s="84"/>
      <c r="AR565" s="82"/>
      <c r="AS565" s="82"/>
      <c r="AT565" s="82"/>
      <c r="AU565" s="85"/>
      <c r="AV565" s="85"/>
      <c r="AW565" s="85"/>
      <c r="AX565" s="85"/>
      <c r="AY565" s="85"/>
      <c r="AZ565" s="85"/>
      <c r="BA565" s="85"/>
      <c r="BB565" s="86"/>
      <c r="BC565" s="84"/>
      <c r="BD565" s="85"/>
      <c r="BE565" s="85"/>
      <c r="BF565" s="85"/>
      <c r="BG565" s="85"/>
      <c r="BH565" s="85"/>
      <c r="BI565" s="85"/>
      <c r="BJ565" s="85"/>
      <c r="BK565" s="85"/>
      <c r="BL565" s="85"/>
      <c r="BM565" s="85"/>
      <c r="BN565" s="86"/>
      <c r="BO565" s="84"/>
      <c r="BP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6"/>
      <c r="CA565" s="141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6"/>
    </row>
    <row r="566" spans="1:90" x14ac:dyDescent="0.3">
      <c r="A566" s="201"/>
      <c r="B566" s="214"/>
      <c r="C566" s="60"/>
      <c r="D566" s="60" t="s">
        <v>113</v>
      </c>
      <c r="E566" s="60"/>
      <c r="F566" s="39"/>
      <c r="G566" s="84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6"/>
      <c r="S566" s="84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6"/>
      <c r="AE566" s="84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6"/>
      <c r="AQ566" s="84"/>
      <c r="AR566" s="85"/>
      <c r="AS566" s="85"/>
      <c r="AT566" s="85"/>
      <c r="AU566" s="85"/>
      <c r="AV566" s="85"/>
      <c r="AW566" s="85"/>
      <c r="AX566" s="85"/>
      <c r="AY566" s="85"/>
      <c r="AZ566" s="85"/>
      <c r="BA566" s="85"/>
      <c r="BB566" s="86"/>
      <c r="BC566" s="84"/>
      <c r="BD566" s="85"/>
      <c r="BE566" s="85"/>
      <c r="BF566" s="85"/>
      <c r="BG566" s="85"/>
      <c r="BH566" s="85"/>
      <c r="BI566" s="85"/>
      <c r="BJ566" s="85"/>
      <c r="BK566" s="85"/>
      <c r="BL566" s="85"/>
      <c r="BM566" s="85"/>
      <c r="BN566" s="86"/>
      <c r="BO566" s="84"/>
      <c r="BP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6"/>
      <c r="CA566" s="141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6"/>
    </row>
    <row r="567" spans="1:90" x14ac:dyDescent="0.3">
      <c r="A567" s="201"/>
      <c r="B567" s="214"/>
      <c r="C567" s="60"/>
      <c r="D567" s="60"/>
      <c r="E567" s="62" t="s">
        <v>163</v>
      </c>
      <c r="F567" s="39"/>
      <c r="G567" s="84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6"/>
      <c r="S567" s="84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6"/>
      <c r="AE567" s="84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6"/>
      <c r="AQ567" s="84"/>
      <c r="AR567" s="85"/>
      <c r="AS567" s="85"/>
      <c r="AT567" s="85"/>
      <c r="AU567" s="90"/>
      <c r="AV567" s="90"/>
      <c r="AW567" s="90"/>
      <c r="AX567" s="90"/>
      <c r="AY567" s="90"/>
      <c r="AZ567" s="90"/>
      <c r="BA567" s="90"/>
      <c r="BB567" s="86"/>
      <c r="BC567" s="84"/>
      <c r="BD567" s="85"/>
      <c r="BE567" s="85"/>
      <c r="BF567" s="85"/>
      <c r="BG567" s="85"/>
      <c r="BH567" s="85"/>
      <c r="BI567" s="85"/>
      <c r="BJ567" s="85"/>
      <c r="BK567" s="85"/>
      <c r="BL567" s="85"/>
      <c r="BM567" s="85"/>
      <c r="BN567" s="86"/>
      <c r="BO567" s="84"/>
      <c r="BP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6"/>
      <c r="CA567" s="141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6"/>
    </row>
    <row r="568" spans="1:90" ht="15" thickBot="1" x14ac:dyDescent="0.35">
      <c r="A568" s="202"/>
      <c r="B568" s="210"/>
      <c r="C568" s="58" t="s">
        <v>115</v>
      </c>
      <c r="D568" s="58"/>
      <c r="E568" s="43" t="s">
        <v>160</v>
      </c>
      <c r="F568" s="217">
        <v>32000000</v>
      </c>
      <c r="G568" s="96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8"/>
      <c r="S568" s="96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8"/>
      <c r="AE568" s="96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8"/>
      <c r="AQ568" s="96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8"/>
      <c r="BC568" s="96"/>
      <c r="BD568" s="97"/>
      <c r="BE568" s="97"/>
      <c r="BF568" s="97"/>
      <c r="BG568" s="97"/>
      <c r="BH568" s="97"/>
      <c r="BI568" s="97"/>
      <c r="BJ568" s="97"/>
      <c r="BK568" s="97"/>
      <c r="BL568" s="97"/>
      <c r="BM568" s="97"/>
      <c r="BN568" s="98"/>
      <c r="BO568" s="96"/>
      <c r="BP568" s="97"/>
      <c r="BQ568" s="97"/>
      <c r="BR568" s="97"/>
      <c r="BS568" s="97"/>
      <c r="BT568" s="97"/>
      <c r="BU568" s="97"/>
      <c r="BV568" s="97"/>
      <c r="BW568" s="97"/>
      <c r="BX568" s="97"/>
      <c r="BY568" s="97"/>
      <c r="BZ568" s="98"/>
      <c r="CA568" s="142"/>
      <c r="CB568" s="97"/>
      <c r="CC568" s="97"/>
      <c r="CD568" s="97"/>
      <c r="CE568" s="97"/>
      <c r="CF568" s="97"/>
      <c r="CG568" s="97"/>
      <c r="CH568" s="97"/>
      <c r="CI568" s="97"/>
      <c r="CJ568" s="97"/>
      <c r="CK568" s="97"/>
      <c r="CL568" s="98"/>
    </row>
    <row r="569" spans="1:90" x14ac:dyDescent="0.3">
      <c r="A569" s="200" t="s">
        <v>472</v>
      </c>
      <c r="B569" s="209">
        <v>371</v>
      </c>
      <c r="C569" s="56" t="s">
        <v>130</v>
      </c>
      <c r="D569" s="56" t="s">
        <v>112</v>
      </c>
      <c r="E569" s="70" t="s">
        <v>248</v>
      </c>
      <c r="F569" s="38">
        <v>95000</v>
      </c>
      <c r="G569" s="76"/>
      <c r="H569" s="77"/>
      <c r="I569" s="77"/>
      <c r="J569" s="77"/>
      <c r="K569" s="77"/>
      <c r="L569" s="77"/>
      <c r="M569" s="77"/>
      <c r="N569" s="77"/>
      <c r="O569" s="77"/>
      <c r="P569" s="77"/>
      <c r="Q569" s="222"/>
      <c r="R569" s="228"/>
      <c r="S569" s="232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8"/>
      <c r="AE569" s="76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8"/>
      <c r="AQ569" s="76"/>
      <c r="AR569" s="77"/>
      <c r="AS569" s="77"/>
      <c r="AT569" s="77"/>
      <c r="AU569" s="77"/>
      <c r="AV569" s="77"/>
      <c r="AW569" s="77"/>
      <c r="AX569" s="77"/>
      <c r="AY569" s="77"/>
      <c r="AZ569" s="77"/>
      <c r="BA569" s="77"/>
      <c r="BB569" s="78"/>
      <c r="BC569" s="76"/>
      <c r="BD569" s="77"/>
      <c r="BE569" s="77"/>
      <c r="BF569" s="77"/>
      <c r="BG569" s="77"/>
      <c r="BH569" s="77"/>
      <c r="BI569" s="77"/>
      <c r="BJ569" s="77"/>
      <c r="BK569" s="77"/>
      <c r="BL569" s="77"/>
      <c r="BM569" s="77"/>
      <c r="BN569" s="78"/>
      <c r="BO569" s="76"/>
      <c r="BP569" s="77"/>
      <c r="BQ569" s="77"/>
      <c r="BR569" s="77"/>
      <c r="BS569" s="77"/>
      <c r="BT569" s="77"/>
      <c r="BU569" s="77"/>
      <c r="BV569" s="77"/>
      <c r="BW569" s="77"/>
      <c r="BX569" s="77"/>
      <c r="BY569" s="77"/>
      <c r="BZ569" s="78"/>
      <c r="CA569" s="140"/>
      <c r="CB569" s="77"/>
      <c r="CC569" s="77"/>
      <c r="CD569" s="77"/>
      <c r="CE569" s="77"/>
      <c r="CF569" s="77"/>
      <c r="CG569" s="77"/>
      <c r="CH569" s="77"/>
      <c r="CI569" s="77"/>
      <c r="CJ569" s="77"/>
      <c r="CK569" s="77"/>
      <c r="CL569" s="78"/>
    </row>
    <row r="570" spans="1:90" x14ac:dyDescent="0.3">
      <c r="A570" s="201"/>
      <c r="B570" s="214"/>
      <c r="C570" s="60"/>
      <c r="D570" s="60" t="s">
        <v>113</v>
      </c>
      <c r="E570" s="62" t="s">
        <v>256</v>
      </c>
      <c r="F570" s="39">
        <v>350000</v>
      </c>
      <c r="G570" s="84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6"/>
      <c r="S570" s="84"/>
      <c r="T570" s="85"/>
      <c r="U570" s="85"/>
      <c r="V570" s="85"/>
      <c r="W570" s="220"/>
      <c r="X570" s="220"/>
      <c r="Y570" s="220"/>
      <c r="Z570" s="220"/>
      <c r="AA570" s="85"/>
      <c r="AB570" s="85"/>
      <c r="AC570" s="85"/>
      <c r="AD570" s="86"/>
      <c r="AE570" s="84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6"/>
      <c r="AQ570" s="84"/>
      <c r="AR570" s="85"/>
      <c r="AS570" s="85"/>
      <c r="AT570" s="85"/>
      <c r="AU570" s="85"/>
      <c r="AV570" s="85"/>
      <c r="AW570" s="85"/>
      <c r="AX570" s="85"/>
      <c r="AY570" s="85"/>
      <c r="AZ570" s="85"/>
      <c r="BA570" s="85"/>
      <c r="BB570" s="86"/>
      <c r="BC570" s="84"/>
      <c r="BD570" s="85"/>
      <c r="BE570" s="85"/>
      <c r="BF570" s="85"/>
      <c r="BG570" s="85"/>
      <c r="BH570" s="85"/>
      <c r="BI570" s="85"/>
      <c r="BJ570" s="85"/>
      <c r="BK570" s="85"/>
      <c r="BL570" s="85"/>
      <c r="BM570" s="85"/>
      <c r="BN570" s="86"/>
      <c r="BO570" s="84"/>
      <c r="BP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6"/>
      <c r="CA570" s="141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6"/>
    </row>
    <row r="571" spans="1:90" x14ac:dyDescent="0.3">
      <c r="A571" s="201"/>
      <c r="B571" s="214"/>
      <c r="C571" s="60"/>
      <c r="D571" s="60"/>
      <c r="E571" s="62" t="s">
        <v>255</v>
      </c>
      <c r="F571" s="39">
        <v>1500000</v>
      </c>
      <c r="G571" s="84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6"/>
      <c r="S571" s="84"/>
      <c r="T571" s="85"/>
      <c r="U571" s="85"/>
      <c r="V571" s="220"/>
      <c r="W571" s="220"/>
      <c r="X571" s="220"/>
      <c r="Y571" s="220"/>
      <c r="Z571" s="220"/>
      <c r="AA571" s="85"/>
      <c r="AB571" s="85"/>
      <c r="AC571" s="85"/>
      <c r="AD571" s="86"/>
      <c r="AE571" s="84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6"/>
      <c r="AQ571" s="84"/>
      <c r="AR571" s="85"/>
      <c r="AS571" s="85"/>
      <c r="AT571" s="85"/>
      <c r="AU571" s="85"/>
      <c r="AV571" s="85"/>
      <c r="AW571" s="85"/>
      <c r="AX571" s="85"/>
      <c r="AY571" s="85"/>
      <c r="AZ571" s="85"/>
      <c r="BA571" s="85"/>
      <c r="BB571" s="86"/>
      <c r="BC571" s="84"/>
      <c r="BD571" s="85"/>
      <c r="BE571" s="85"/>
      <c r="BF571" s="85"/>
      <c r="BG571" s="85"/>
      <c r="BH571" s="85"/>
      <c r="BI571" s="85"/>
      <c r="BJ571" s="85"/>
      <c r="BK571" s="85"/>
      <c r="BL571" s="85"/>
      <c r="BM571" s="85"/>
      <c r="BN571" s="86"/>
      <c r="BO571" s="84"/>
      <c r="BP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6"/>
      <c r="CA571" s="141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6"/>
    </row>
    <row r="572" spans="1:90" ht="15" thickBot="1" x14ac:dyDescent="0.35">
      <c r="A572" s="202"/>
      <c r="B572" s="210"/>
      <c r="C572" s="58" t="s">
        <v>117</v>
      </c>
      <c r="D572" s="58"/>
      <c r="E572" s="43" t="s">
        <v>160</v>
      </c>
      <c r="F572" s="216">
        <f>SUM(F569:F571)</f>
        <v>1945000</v>
      </c>
      <c r="G572" s="96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8"/>
      <c r="S572" s="96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8"/>
      <c r="AE572" s="96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8"/>
      <c r="AQ572" s="96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8"/>
      <c r="BC572" s="96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8"/>
      <c r="BO572" s="96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8"/>
      <c r="CA572" s="142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8"/>
    </row>
    <row r="573" spans="1:90" x14ac:dyDescent="0.3">
      <c r="A573" s="200" t="s">
        <v>479</v>
      </c>
      <c r="B573" s="209">
        <v>387</v>
      </c>
      <c r="C573" s="56" t="s">
        <v>131</v>
      </c>
      <c r="D573" s="56" t="s">
        <v>112</v>
      </c>
      <c r="E573" s="56"/>
      <c r="F573" s="38"/>
      <c r="G573" s="76">
        <v>1</v>
      </c>
      <c r="H573" s="77">
        <v>2</v>
      </c>
      <c r="I573" s="77">
        <v>3</v>
      </c>
      <c r="J573" s="77">
        <v>4</v>
      </c>
      <c r="K573" s="77">
        <v>5</v>
      </c>
      <c r="L573" s="77">
        <v>6</v>
      </c>
      <c r="M573" s="77">
        <v>7</v>
      </c>
      <c r="N573" s="77">
        <v>8</v>
      </c>
      <c r="O573" s="77">
        <v>9</v>
      </c>
      <c r="P573" s="77">
        <v>10</v>
      </c>
      <c r="Q573" s="77">
        <v>11</v>
      </c>
      <c r="R573" s="78">
        <v>12</v>
      </c>
      <c r="S573" s="76">
        <v>1</v>
      </c>
      <c r="T573" s="77">
        <v>2</v>
      </c>
      <c r="U573" s="77">
        <v>3</v>
      </c>
      <c r="V573" s="77">
        <v>4</v>
      </c>
      <c r="W573" s="77">
        <v>5</v>
      </c>
      <c r="X573" s="77">
        <v>6</v>
      </c>
      <c r="Y573" s="77">
        <v>7</v>
      </c>
      <c r="Z573" s="77">
        <v>8</v>
      </c>
      <c r="AA573" s="77">
        <v>9</v>
      </c>
      <c r="AB573" s="77">
        <v>10</v>
      </c>
      <c r="AC573" s="77">
        <v>11</v>
      </c>
      <c r="AD573" s="78">
        <v>12</v>
      </c>
      <c r="AE573" s="76">
        <v>1</v>
      </c>
      <c r="AF573" s="77">
        <v>2</v>
      </c>
      <c r="AG573" s="77">
        <v>3</v>
      </c>
      <c r="AH573" s="77">
        <v>4</v>
      </c>
      <c r="AI573" s="77">
        <v>5</v>
      </c>
      <c r="AJ573" s="77">
        <v>6</v>
      </c>
      <c r="AK573" s="77">
        <v>7</v>
      </c>
      <c r="AL573" s="77">
        <v>8</v>
      </c>
      <c r="AM573" s="77">
        <v>9</v>
      </c>
      <c r="AN573" s="77">
        <v>10</v>
      </c>
      <c r="AO573" s="77">
        <v>11</v>
      </c>
      <c r="AP573" s="78">
        <v>12</v>
      </c>
      <c r="AQ573" s="76">
        <v>1</v>
      </c>
      <c r="AR573" s="77">
        <v>2</v>
      </c>
      <c r="AS573" s="77">
        <v>3</v>
      </c>
      <c r="AT573" s="77">
        <v>4</v>
      </c>
      <c r="AU573" s="77">
        <v>5</v>
      </c>
      <c r="AV573" s="77">
        <v>6</v>
      </c>
      <c r="AW573" s="77">
        <v>7</v>
      </c>
      <c r="AX573" s="77">
        <v>8</v>
      </c>
      <c r="AY573" s="77">
        <v>9</v>
      </c>
      <c r="AZ573" s="77">
        <v>10</v>
      </c>
      <c r="BA573" s="77">
        <v>11</v>
      </c>
      <c r="BB573" s="78">
        <v>12</v>
      </c>
      <c r="BC573" s="76">
        <v>1</v>
      </c>
      <c r="BD573" s="77">
        <v>2</v>
      </c>
      <c r="BE573" s="77">
        <v>3</v>
      </c>
      <c r="BF573" s="77">
        <v>4</v>
      </c>
      <c r="BG573" s="77">
        <v>5</v>
      </c>
      <c r="BH573" s="77">
        <v>6</v>
      </c>
      <c r="BI573" s="77">
        <v>7</v>
      </c>
      <c r="BJ573" s="77">
        <v>8</v>
      </c>
      <c r="BK573" s="77">
        <v>9</v>
      </c>
      <c r="BL573" s="77">
        <v>10</v>
      </c>
      <c r="BM573" s="77">
        <v>11</v>
      </c>
      <c r="BN573" s="78">
        <v>12</v>
      </c>
      <c r="BO573" s="76">
        <v>1</v>
      </c>
      <c r="BP573" s="77">
        <v>2</v>
      </c>
      <c r="BQ573" s="77">
        <v>3</v>
      </c>
      <c r="BR573" s="77">
        <v>4</v>
      </c>
      <c r="BS573" s="77">
        <v>5</v>
      </c>
      <c r="BT573" s="77">
        <v>6</v>
      </c>
      <c r="BU573" s="77">
        <v>7</v>
      </c>
      <c r="BV573" s="77">
        <v>8</v>
      </c>
      <c r="BW573" s="77">
        <v>9</v>
      </c>
      <c r="BX573" s="77">
        <v>10</v>
      </c>
      <c r="BY573" s="77">
        <v>11</v>
      </c>
      <c r="BZ573" s="78">
        <v>12</v>
      </c>
      <c r="CA573" s="140">
        <v>1</v>
      </c>
      <c r="CB573" s="77">
        <v>2</v>
      </c>
      <c r="CC573" s="77">
        <v>3</v>
      </c>
      <c r="CD573" s="77">
        <v>4</v>
      </c>
      <c r="CE573" s="77">
        <v>5</v>
      </c>
      <c r="CF573" s="77">
        <v>6</v>
      </c>
      <c r="CG573" s="77">
        <v>7</v>
      </c>
      <c r="CH573" s="77">
        <v>8</v>
      </c>
      <c r="CI573" s="77">
        <v>9</v>
      </c>
      <c r="CJ573" s="77">
        <v>10</v>
      </c>
      <c r="CK573" s="77">
        <v>11</v>
      </c>
      <c r="CL573" s="78">
        <v>12</v>
      </c>
    </row>
    <row r="574" spans="1:90" x14ac:dyDescent="0.3">
      <c r="A574" s="201"/>
      <c r="B574" s="214"/>
      <c r="C574" s="60"/>
      <c r="D574" s="60" t="s">
        <v>113</v>
      </c>
      <c r="E574" s="60"/>
      <c r="F574" s="39"/>
      <c r="G574" s="84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6"/>
      <c r="S574" s="89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1"/>
      <c r="AE574" s="89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1"/>
      <c r="AQ574" s="84"/>
      <c r="AR574" s="85"/>
      <c r="AS574" s="85"/>
      <c r="AT574" s="85"/>
      <c r="AU574" s="85"/>
      <c r="AV574" s="85"/>
      <c r="AW574" s="85"/>
      <c r="AX574" s="85"/>
      <c r="AY574" s="85"/>
      <c r="AZ574" s="85"/>
      <c r="BA574" s="85"/>
      <c r="BB574" s="86"/>
      <c r="BC574" s="84"/>
      <c r="BD574" s="85"/>
      <c r="BE574" s="85"/>
      <c r="BF574" s="85"/>
      <c r="BG574" s="85"/>
      <c r="BH574" s="85"/>
      <c r="BI574" s="85"/>
      <c r="BJ574" s="85"/>
      <c r="BK574" s="85"/>
      <c r="BL574" s="85"/>
      <c r="BM574" s="85"/>
      <c r="BN574" s="86"/>
      <c r="BO574" s="84"/>
      <c r="BP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6"/>
      <c r="CA574" s="141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6"/>
    </row>
    <row r="575" spans="1:90" ht="15" thickBot="1" x14ac:dyDescent="0.35">
      <c r="A575" s="202"/>
      <c r="B575" s="210"/>
      <c r="C575" s="58" t="s">
        <v>132</v>
      </c>
      <c r="D575" s="58"/>
      <c r="E575" s="43" t="s">
        <v>160</v>
      </c>
      <c r="F575" s="217">
        <v>9408100</v>
      </c>
      <c r="G575" s="96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8"/>
      <c r="S575" s="96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8"/>
      <c r="AE575" s="96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8"/>
      <c r="AQ575" s="96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8"/>
      <c r="BC575" s="96"/>
      <c r="BD575" s="97"/>
      <c r="BE575" s="97"/>
      <c r="BF575" s="97"/>
      <c r="BG575" s="97"/>
      <c r="BH575" s="97"/>
      <c r="BI575" s="97"/>
      <c r="BJ575" s="97"/>
      <c r="BK575" s="97"/>
      <c r="BL575" s="97"/>
      <c r="BM575" s="97"/>
      <c r="BN575" s="98"/>
      <c r="BO575" s="96"/>
      <c r="BP575" s="97"/>
      <c r="BQ575" s="97"/>
      <c r="BR575" s="97"/>
      <c r="BS575" s="97"/>
      <c r="BT575" s="97"/>
      <c r="BU575" s="97"/>
      <c r="BV575" s="97"/>
      <c r="BW575" s="97"/>
      <c r="BX575" s="97"/>
      <c r="BY575" s="97"/>
      <c r="BZ575" s="98"/>
      <c r="CA575" s="142"/>
      <c r="CB575" s="97"/>
      <c r="CC575" s="97"/>
      <c r="CD575" s="97"/>
      <c r="CE575" s="97"/>
      <c r="CF575" s="97"/>
      <c r="CG575" s="97"/>
      <c r="CH575" s="97"/>
      <c r="CI575" s="97"/>
      <c r="CJ575" s="97"/>
      <c r="CK575" s="97"/>
      <c r="CL575" s="98"/>
    </row>
    <row r="576" spans="1:90" x14ac:dyDescent="0.3">
      <c r="A576" s="200" t="s">
        <v>465</v>
      </c>
      <c r="B576" s="209">
        <v>406</v>
      </c>
      <c r="C576" s="56" t="s">
        <v>133</v>
      </c>
      <c r="D576" s="56" t="s">
        <v>112</v>
      </c>
      <c r="E576" s="56"/>
      <c r="F576" s="38"/>
      <c r="G576" s="76">
        <v>1</v>
      </c>
      <c r="H576" s="77">
        <v>2</v>
      </c>
      <c r="I576" s="77">
        <v>3</v>
      </c>
      <c r="J576" s="77">
        <v>4</v>
      </c>
      <c r="K576" s="77">
        <v>5</v>
      </c>
      <c r="L576" s="77">
        <v>6</v>
      </c>
      <c r="M576" s="77">
        <v>7</v>
      </c>
      <c r="N576" s="77">
        <v>8</v>
      </c>
      <c r="O576" s="77">
        <v>9</v>
      </c>
      <c r="P576" s="77">
        <v>10</v>
      </c>
      <c r="Q576" s="77">
        <v>11</v>
      </c>
      <c r="R576" s="78">
        <v>12</v>
      </c>
      <c r="S576" s="76">
        <v>1</v>
      </c>
      <c r="T576" s="77">
        <v>2</v>
      </c>
      <c r="U576" s="77">
        <v>3</v>
      </c>
      <c r="V576" s="77">
        <v>4</v>
      </c>
      <c r="W576" s="77">
        <v>5</v>
      </c>
      <c r="X576" s="77">
        <v>6</v>
      </c>
      <c r="Y576" s="77">
        <v>7</v>
      </c>
      <c r="Z576" s="77">
        <v>8</v>
      </c>
      <c r="AA576" s="77">
        <v>9</v>
      </c>
      <c r="AB576" s="77">
        <v>10</v>
      </c>
      <c r="AC576" s="77">
        <v>11</v>
      </c>
      <c r="AD576" s="78">
        <v>12</v>
      </c>
      <c r="AE576" s="76">
        <v>1</v>
      </c>
      <c r="AF576" s="77">
        <v>2</v>
      </c>
      <c r="AG576" s="77">
        <v>3</v>
      </c>
      <c r="AH576" s="77">
        <v>4</v>
      </c>
      <c r="AI576" s="77">
        <v>5</v>
      </c>
      <c r="AJ576" s="77">
        <v>6</v>
      </c>
      <c r="AK576" s="77">
        <v>7</v>
      </c>
      <c r="AL576" s="77">
        <v>8</v>
      </c>
      <c r="AM576" s="77">
        <v>9</v>
      </c>
      <c r="AN576" s="77">
        <v>10</v>
      </c>
      <c r="AO576" s="77">
        <v>11</v>
      </c>
      <c r="AP576" s="78">
        <v>12</v>
      </c>
      <c r="AQ576" s="76">
        <v>1</v>
      </c>
      <c r="AR576" s="77">
        <v>2</v>
      </c>
      <c r="AS576" s="77">
        <v>3</v>
      </c>
      <c r="AT576" s="77">
        <v>4</v>
      </c>
      <c r="AU576" s="77">
        <v>5</v>
      </c>
      <c r="AV576" s="77">
        <v>6</v>
      </c>
      <c r="AW576" s="77">
        <v>7</v>
      </c>
      <c r="AX576" s="77">
        <v>8</v>
      </c>
      <c r="AY576" s="77">
        <v>9</v>
      </c>
      <c r="AZ576" s="77">
        <v>10</v>
      </c>
      <c r="BA576" s="77">
        <v>11</v>
      </c>
      <c r="BB576" s="78">
        <v>12</v>
      </c>
      <c r="BC576" s="76">
        <v>1</v>
      </c>
      <c r="BD576" s="77">
        <v>2</v>
      </c>
      <c r="BE576" s="77">
        <v>3</v>
      </c>
      <c r="BF576" s="77">
        <v>4</v>
      </c>
      <c r="BG576" s="77">
        <v>5</v>
      </c>
      <c r="BH576" s="77">
        <v>6</v>
      </c>
      <c r="BI576" s="77">
        <v>7</v>
      </c>
      <c r="BJ576" s="77">
        <v>8</v>
      </c>
      <c r="BK576" s="77">
        <v>9</v>
      </c>
      <c r="BL576" s="77">
        <v>10</v>
      </c>
      <c r="BM576" s="77">
        <v>11</v>
      </c>
      <c r="BN576" s="78">
        <v>12</v>
      </c>
      <c r="BO576" s="76">
        <v>1</v>
      </c>
      <c r="BP576" s="77">
        <v>2</v>
      </c>
      <c r="BQ576" s="77">
        <v>3</v>
      </c>
      <c r="BR576" s="77">
        <v>4</v>
      </c>
      <c r="BS576" s="77">
        <v>5</v>
      </c>
      <c r="BT576" s="77">
        <v>6</v>
      </c>
      <c r="BU576" s="77">
        <v>7</v>
      </c>
      <c r="BV576" s="77">
        <v>8</v>
      </c>
      <c r="BW576" s="77">
        <v>9</v>
      </c>
      <c r="BX576" s="77">
        <v>10</v>
      </c>
      <c r="BY576" s="77">
        <v>11</v>
      </c>
      <c r="BZ576" s="78">
        <v>12</v>
      </c>
      <c r="CA576" s="140">
        <v>1</v>
      </c>
      <c r="CB576" s="77">
        <v>2</v>
      </c>
      <c r="CC576" s="77">
        <v>3</v>
      </c>
      <c r="CD576" s="77">
        <v>4</v>
      </c>
      <c r="CE576" s="77">
        <v>5</v>
      </c>
      <c r="CF576" s="77">
        <v>6</v>
      </c>
      <c r="CG576" s="77">
        <v>7</v>
      </c>
      <c r="CH576" s="77">
        <v>8</v>
      </c>
      <c r="CI576" s="77">
        <v>9</v>
      </c>
      <c r="CJ576" s="77">
        <v>10</v>
      </c>
      <c r="CK576" s="77">
        <v>11</v>
      </c>
      <c r="CL576" s="78">
        <v>12</v>
      </c>
    </row>
    <row r="577" spans="1:90" x14ac:dyDescent="0.3">
      <c r="A577" s="201"/>
      <c r="B577" s="214"/>
      <c r="C577" s="60"/>
      <c r="D577" s="60"/>
      <c r="E577" s="63" t="s">
        <v>234</v>
      </c>
      <c r="F577" s="39"/>
      <c r="G577" s="84"/>
      <c r="H577" s="85"/>
      <c r="I577" s="85"/>
      <c r="J577" s="85"/>
      <c r="K577" s="85"/>
      <c r="L577" s="85"/>
      <c r="M577" s="85"/>
      <c r="N577" s="85"/>
      <c r="O577" s="85"/>
      <c r="P577" s="82"/>
      <c r="Q577" s="82"/>
      <c r="R577" s="83"/>
      <c r="S577" s="92"/>
      <c r="T577" s="93"/>
      <c r="U577" s="93"/>
      <c r="V577" s="85"/>
      <c r="W577" s="85"/>
      <c r="X577" s="85"/>
      <c r="Y577" s="85"/>
      <c r="Z577" s="85"/>
      <c r="AA577" s="85"/>
      <c r="AB577" s="85"/>
      <c r="AC577" s="85"/>
      <c r="AD577" s="86"/>
      <c r="AE577" s="84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6"/>
      <c r="AQ577" s="84"/>
      <c r="AR577" s="85"/>
      <c r="AS577" s="85"/>
      <c r="AT577" s="85"/>
      <c r="AU577" s="85"/>
      <c r="AV577" s="85"/>
      <c r="AW577" s="85"/>
      <c r="AX577" s="85"/>
      <c r="AY577" s="85"/>
      <c r="AZ577" s="85"/>
      <c r="BA577" s="85"/>
      <c r="BB577" s="86"/>
      <c r="BC577" s="84"/>
      <c r="BD577" s="85"/>
      <c r="BE577" s="85"/>
      <c r="BF577" s="85"/>
      <c r="BG577" s="85"/>
      <c r="BH577" s="85"/>
      <c r="BI577" s="85"/>
      <c r="BJ577" s="85"/>
      <c r="BK577" s="85"/>
      <c r="BL577" s="85"/>
      <c r="BM577" s="85"/>
      <c r="BN577" s="86"/>
      <c r="BO577" s="84"/>
      <c r="BP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6"/>
      <c r="CA577" s="141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6"/>
    </row>
    <row r="578" spans="1:90" x14ac:dyDescent="0.3">
      <c r="A578" s="201"/>
      <c r="B578" s="214"/>
      <c r="C578" s="60"/>
      <c r="D578" s="60"/>
      <c r="E578" s="60" t="s">
        <v>158</v>
      </c>
      <c r="F578" s="39">
        <v>1100000</v>
      </c>
      <c r="G578" s="84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6"/>
      <c r="S578" s="87"/>
      <c r="T578" s="82"/>
      <c r="U578" s="82"/>
      <c r="V578" s="82"/>
      <c r="W578" s="82"/>
      <c r="X578" s="82"/>
      <c r="Y578" s="93"/>
      <c r="Z578" s="93"/>
      <c r="AA578" s="93"/>
      <c r="AB578" s="93"/>
      <c r="AC578" s="93"/>
      <c r="AD578" s="88"/>
      <c r="AE578" s="84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6"/>
      <c r="AQ578" s="84"/>
      <c r="AR578" s="85"/>
      <c r="AS578" s="85"/>
      <c r="AT578" s="85"/>
      <c r="AU578" s="85"/>
      <c r="AV578" s="85"/>
      <c r="AW578" s="85"/>
      <c r="AX578" s="85"/>
      <c r="AY578" s="85"/>
      <c r="AZ578" s="85"/>
      <c r="BA578" s="85"/>
      <c r="BB578" s="86"/>
      <c r="BC578" s="84"/>
      <c r="BD578" s="85"/>
      <c r="BE578" s="85"/>
      <c r="BF578" s="85"/>
      <c r="BG578" s="85"/>
      <c r="BH578" s="85"/>
      <c r="BI578" s="85"/>
      <c r="BJ578" s="85"/>
      <c r="BK578" s="85"/>
      <c r="BL578" s="85"/>
      <c r="BM578" s="85"/>
      <c r="BN578" s="86"/>
      <c r="BO578" s="84"/>
      <c r="BP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6"/>
      <c r="CA578" s="141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6"/>
    </row>
    <row r="579" spans="1:90" x14ac:dyDescent="0.3">
      <c r="A579" s="201"/>
      <c r="B579" s="214"/>
      <c r="C579" s="60"/>
      <c r="D579" s="60"/>
      <c r="E579" s="62" t="s">
        <v>159</v>
      </c>
      <c r="F579" s="39"/>
      <c r="G579" s="84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6"/>
      <c r="S579" s="84"/>
      <c r="T579" s="85"/>
      <c r="U579" s="85"/>
      <c r="V579" s="85"/>
      <c r="W579" s="85"/>
      <c r="X579" s="85"/>
      <c r="Y579" s="85"/>
      <c r="Z579" s="85"/>
      <c r="AA579" s="85"/>
      <c r="AB579" s="82"/>
      <c r="AC579" s="82"/>
      <c r="AD579" s="86"/>
      <c r="AE579" s="84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6"/>
      <c r="AQ579" s="84"/>
      <c r="AR579" s="85"/>
      <c r="AS579" s="85"/>
      <c r="AT579" s="85"/>
      <c r="AU579" s="85"/>
      <c r="AV579" s="85"/>
      <c r="AW579" s="85"/>
      <c r="AX579" s="85"/>
      <c r="AY579" s="85"/>
      <c r="AZ579" s="85"/>
      <c r="BA579" s="85"/>
      <c r="BB579" s="86"/>
      <c r="BC579" s="84"/>
      <c r="BD579" s="85"/>
      <c r="BE579" s="85"/>
      <c r="BF579" s="85"/>
      <c r="BG579" s="85"/>
      <c r="BH579" s="85"/>
      <c r="BI579" s="85"/>
      <c r="BJ579" s="85"/>
      <c r="BK579" s="85"/>
      <c r="BL579" s="85"/>
      <c r="BM579" s="85"/>
      <c r="BN579" s="86"/>
      <c r="BO579" s="84"/>
      <c r="BP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6"/>
      <c r="CA579" s="141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6"/>
    </row>
    <row r="580" spans="1:90" x14ac:dyDescent="0.3">
      <c r="A580" s="201"/>
      <c r="B580" s="214"/>
      <c r="C580" s="60"/>
      <c r="D580" s="60"/>
      <c r="E580" s="62" t="s">
        <v>397</v>
      </c>
      <c r="F580" s="39">
        <v>1000000</v>
      </c>
      <c r="G580" s="84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6"/>
      <c r="S580" s="84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6"/>
      <c r="AE580" s="87"/>
      <c r="AF580" s="82"/>
      <c r="AG580" s="82"/>
      <c r="AH580" s="82"/>
      <c r="AI580" s="82"/>
      <c r="AJ580" s="82"/>
      <c r="AK580" s="82"/>
      <c r="AL580" s="82"/>
      <c r="AM580" s="85"/>
      <c r="AN580" s="85"/>
      <c r="AO580" s="85"/>
      <c r="AP580" s="86"/>
      <c r="AQ580" s="84"/>
      <c r="AR580" s="85"/>
      <c r="AS580" s="85"/>
      <c r="AT580" s="85"/>
      <c r="AU580" s="85"/>
      <c r="AV580" s="85"/>
      <c r="AW580" s="85"/>
      <c r="AX580" s="85"/>
      <c r="AY580" s="85"/>
      <c r="AZ580" s="85"/>
      <c r="BA580" s="85"/>
      <c r="BB580" s="86"/>
      <c r="BC580" s="84"/>
      <c r="BD580" s="85"/>
      <c r="BE580" s="85"/>
      <c r="BF580" s="85"/>
      <c r="BG580" s="85"/>
      <c r="BH580" s="85"/>
      <c r="BI580" s="85"/>
      <c r="BJ580" s="85"/>
      <c r="BK580" s="85"/>
      <c r="BL580" s="85"/>
      <c r="BM580" s="85"/>
      <c r="BN580" s="86"/>
      <c r="BO580" s="84"/>
      <c r="BP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6"/>
      <c r="CA580" s="141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6"/>
    </row>
    <row r="581" spans="1:90" x14ac:dyDescent="0.3">
      <c r="A581" s="201"/>
      <c r="B581" s="214"/>
      <c r="C581" s="60"/>
      <c r="D581" s="60"/>
      <c r="E581" s="62" t="s">
        <v>107</v>
      </c>
      <c r="F581" s="39">
        <v>1000000</v>
      </c>
      <c r="G581" s="84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6"/>
      <c r="S581" s="84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6"/>
      <c r="AE581" s="84"/>
      <c r="AF581" s="85"/>
      <c r="AG581" s="85"/>
      <c r="AH581" s="85"/>
      <c r="AI581" s="85"/>
      <c r="AJ581" s="85"/>
      <c r="AK581" s="85"/>
      <c r="AL581" s="85"/>
      <c r="AM581" s="82"/>
      <c r="AN581" s="82"/>
      <c r="AO581" s="82"/>
      <c r="AP581" s="83"/>
      <c r="AQ581" s="84"/>
      <c r="AR581" s="85"/>
      <c r="AS581" s="85"/>
      <c r="AT581" s="85"/>
      <c r="AU581" s="85"/>
      <c r="AV581" s="85"/>
      <c r="AW581" s="85"/>
      <c r="AX581" s="85"/>
      <c r="AY581" s="85"/>
      <c r="AZ581" s="85"/>
      <c r="BA581" s="85"/>
      <c r="BB581" s="86"/>
      <c r="BC581" s="84"/>
      <c r="BD581" s="85"/>
      <c r="BE581" s="85"/>
      <c r="BF581" s="85"/>
      <c r="BG581" s="85"/>
      <c r="BH581" s="85"/>
      <c r="BI581" s="85"/>
      <c r="BJ581" s="85"/>
      <c r="BK581" s="85"/>
      <c r="BL581" s="85"/>
      <c r="BM581" s="85"/>
      <c r="BN581" s="86"/>
      <c r="BO581" s="84"/>
      <c r="BP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6"/>
      <c r="CA581" s="141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6"/>
    </row>
    <row r="582" spans="1:90" x14ac:dyDescent="0.3">
      <c r="A582" s="201"/>
      <c r="B582" s="214"/>
      <c r="C582" s="60"/>
      <c r="D582" s="60"/>
      <c r="E582" s="62"/>
      <c r="F582" s="39"/>
      <c r="G582" s="84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6"/>
      <c r="S582" s="84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6"/>
      <c r="AE582" s="84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6"/>
      <c r="AQ582" s="84"/>
      <c r="AR582" s="85"/>
      <c r="AS582" s="85"/>
      <c r="AT582" s="85"/>
      <c r="AU582" s="85"/>
      <c r="AV582" s="85"/>
      <c r="AW582" s="85"/>
      <c r="AX582" s="85"/>
      <c r="AY582" s="85"/>
      <c r="AZ582" s="85"/>
      <c r="BA582" s="85"/>
      <c r="BB582" s="86"/>
      <c r="BC582" s="84"/>
      <c r="BD582" s="85"/>
      <c r="BE582" s="85"/>
      <c r="BF582" s="85"/>
      <c r="BG582" s="85"/>
      <c r="BH582" s="85"/>
      <c r="BI582" s="85"/>
      <c r="BJ582" s="85"/>
      <c r="BK582" s="85"/>
      <c r="BL582" s="85"/>
      <c r="BM582" s="85"/>
      <c r="BN582" s="86"/>
      <c r="BO582" s="84"/>
      <c r="BP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6"/>
      <c r="CA582" s="141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6"/>
    </row>
    <row r="583" spans="1:90" x14ac:dyDescent="0.3">
      <c r="A583" s="201"/>
      <c r="B583" s="214"/>
      <c r="C583" s="60"/>
      <c r="D583" s="62" t="s">
        <v>113</v>
      </c>
      <c r="E583" s="60"/>
      <c r="F583" s="39"/>
      <c r="G583" s="84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6"/>
      <c r="S583" s="84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6"/>
      <c r="AE583" s="84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6"/>
      <c r="AQ583" s="84"/>
      <c r="AR583" s="85"/>
      <c r="AS583" s="85"/>
      <c r="AT583" s="85"/>
      <c r="AU583" s="85"/>
      <c r="AV583" s="85"/>
      <c r="AW583" s="85"/>
      <c r="AX583" s="85"/>
      <c r="AY583" s="85"/>
      <c r="AZ583" s="85"/>
      <c r="BA583" s="85"/>
      <c r="BB583" s="86"/>
      <c r="BC583" s="84"/>
      <c r="BD583" s="85"/>
      <c r="BE583" s="85"/>
      <c r="BF583" s="85"/>
      <c r="BG583" s="85"/>
      <c r="BH583" s="85"/>
      <c r="BI583" s="85"/>
      <c r="BJ583" s="85"/>
      <c r="BK583" s="85"/>
      <c r="BL583" s="85"/>
      <c r="BM583" s="85"/>
      <c r="BN583" s="86"/>
      <c r="BO583" s="84"/>
      <c r="BP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6"/>
      <c r="CA583" s="141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6"/>
    </row>
    <row r="584" spans="1:90" x14ac:dyDescent="0.3">
      <c r="A584" s="201"/>
      <c r="B584" s="214"/>
      <c r="C584" s="60"/>
      <c r="D584" s="62"/>
      <c r="E584" s="62" t="s">
        <v>396</v>
      </c>
      <c r="F584" s="39"/>
      <c r="G584" s="84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6"/>
      <c r="S584" s="84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6"/>
      <c r="AE584" s="84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6"/>
      <c r="AQ584" s="87"/>
      <c r="AR584" s="82"/>
      <c r="AS584" s="85"/>
      <c r="AT584" s="85"/>
      <c r="AU584" s="85"/>
      <c r="AV584" s="85"/>
      <c r="AW584" s="85"/>
      <c r="AX584" s="85"/>
      <c r="AY584" s="85"/>
      <c r="AZ584" s="85"/>
      <c r="BA584" s="85"/>
      <c r="BB584" s="86"/>
      <c r="BC584" s="84"/>
      <c r="BD584" s="85"/>
      <c r="BE584" s="85"/>
      <c r="BF584" s="85"/>
      <c r="BG584" s="85"/>
      <c r="BH584" s="85"/>
      <c r="BI584" s="85"/>
      <c r="BJ584" s="85"/>
      <c r="BK584" s="85"/>
      <c r="BL584" s="85"/>
      <c r="BM584" s="85"/>
      <c r="BN584" s="86"/>
      <c r="BO584" s="84"/>
      <c r="BP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6"/>
      <c r="CA584" s="141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6"/>
    </row>
    <row r="585" spans="1:90" x14ac:dyDescent="0.3">
      <c r="A585" s="201"/>
      <c r="B585" s="214"/>
      <c r="C585" s="60"/>
      <c r="D585" s="62"/>
      <c r="E585" s="62" t="s">
        <v>163</v>
      </c>
      <c r="F585" s="39"/>
      <c r="G585" s="84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6"/>
      <c r="S585" s="84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6"/>
      <c r="AE585" s="84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6"/>
      <c r="AQ585" s="84"/>
      <c r="AR585" s="85"/>
      <c r="AS585" s="85"/>
      <c r="AT585" s="220"/>
      <c r="AU585" s="220"/>
      <c r="AV585" s="220"/>
      <c r="AW585" s="220"/>
      <c r="AX585" s="220"/>
      <c r="AY585" s="220"/>
      <c r="AZ585" s="85"/>
      <c r="BA585" s="85"/>
      <c r="BB585" s="86"/>
      <c r="BC585" s="84"/>
      <c r="BD585" s="85"/>
      <c r="BE585" s="85"/>
      <c r="BF585" s="85"/>
      <c r="BG585" s="85"/>
      <c r="BH585" s="85"/>
      <c r="BI585" s="85"/>
      <c r="BJ585" s="85"/>
      <c r="BK585" s="85"/>
      <c r="BL585" s="85"/>
      <c r="BM585" s="85"/>
      <c r="BN585" s="86"/>
      <c r="BO585" s="84"/>
      <c r="BP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6"/>
      <c r="CA585" s="141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6"/>
    </row>
    <row r="586" spans="1:90" ht="15" thickBot="1" x14ac:dyDescent="0.35">
      <c r="A586" s="202"/>
      <c r="B586" s="210"/>
      <c r="C586" s="58" t="s">
        <v>115</v>
      </c>
      <c r="D586" s="58"/>
      <c r="E586" s="43" t="s">
        <v>160</v>
      </c>
      <c r="F586" s="216">
        <v>25000000</v>
      </c>
      <c r="G586" s="96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8"/>
      <c r="S586" s="96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8"/>
      <c r="AE586" s="96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8"/>
      <c r="AQ586" s="96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8"/>
      <c r="BC586" s="96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8"/>
      <c r="BO586" s="96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8"/>
      <c r="CA586" s="142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8"/>
    </row>
    <row r="587" spans="1:90" x14ac:dyDescent="0.3">
      <c r="A587" s="200" t="s">
        <v>465</v>
      </c>
      <c r="B587" s="209">
        <v>407</v>
      </c>
      <c r="C587" s="56" t="s">
        <v>134</v>
      </c>
      <c r="D587" s="56" t="s">
        <v>112</v>
      </c>
      <c r="E587" s="56"/>
      <c r="F587" s="38"/>
      <c r="G587" s="76">
        <v>1</v>
      </c>
      <c r="H587" s="77">
        <v>2</v>
      </c>
      <c r="I587" s="77">
        <v>3</v>
      </c>
      <c r="J587" s="77">
        <v>4</v>
      </c>
      <c r="K587" s="77">
        <v>5</v>
      </c>
      <c r="L587" s="77">
        <v>6</v>
      </c>
      <c r="M587" s="77">
        <v>7</v>
      </c>
      <c r="N587" s="77">
        <v>8</v>
      </c>
      <c r="O587" s="77">
        <v>9</v>
      </c>
      <c r="P587" s="77">
        <v>10</v>
      </c>
      <c r="Q587" s="77">
        <v>11</v>
      </c>
      <c r="R587" s="78">
        <v>12</v>
      </c>
      <c r="S587" s="76">
        <v>1</v>
      </c>
      <c r="T587" s="77">
        <v>2</v>
      </c>
      <c r="U587" s="77">
        <v>3</v>
      </c>
      <c r="V587" s="77">
        <v>4</v>
      </c>
      <c r="W587" s="77">
        <v>5</v>
      </c>
      <c r="X587" s="77">
        <v>6</v>
      </c>
      <c r="Y587" s="77">
        <v>7</v>
      </c>
      <c r="Z587" s="77">
        <v>8</v>
      </c>
      <c r="AA587" s="77">
        <v>9</v>
      </c>
      <c r="AB587" s="77">
        <v>10</v>
      </c>
      <c r="AC587" s="77">
        <v>11</v>
      </c>
      <c r="AD587" s="78">
        <v>12</v>
      </c>
      <c r="AE587" s="76">
        <v>1</v>
      </c>
      <c r="AF587" s="77">
        <v>2</v>
      </c>
      <c r="AG587" s="77">
        <v>3</v>
      </c>
      <c r="AH587" s="77">
        <v>4</v>
      </c>
      <c r="AI587" s="77">
        <v>5</v>
      </c>
      <c r="AJ587" s="77">
        <v>6</v>
      </c>
      <c r="AK587" s="77">
        <v>7</v>
      </c>
      <c r="AL587" s="77">
        <v>8</v>
      </c>
      <c r="AM587" s="77">
        <v>9</v>
      </c>
      <c r="AN587" s="77">
        <v>10</v>
      </c>
      <c r="AO587" s="77">
        <v>11</v>
      </c>
      <c r="AP587" s="78">
        <v>12</v>
      </c>
      <c r="AQ587" s="76">
        <v>1</v>
      </c>
      <c r="AR587" s="77">
        <v>2</v>
      </c>
      <c r="AS587" s="77">
        <v>3</v>
      </c>
      <c r="AT587" s="77">
        <v>4</v>
      </c>
      <c r="AU587" s="77">
        <v>5</v>
      </c>
      <c r="AV587" s="77">
        <v>6</v>
      </c>
      <c r="AW587" s="77">
        <v>7</v>
      </c>
      <c r="AX587" s="77">
        <v>8</v>
      </c>
      <c r="AY587" s="77">
        <v>9</v>
      </c>
      <c r="AZ587" s="77">
        <v>10</v>
      </c>
      <c r="BA587" s="77">
        <v>11</v>
      </c>
      <c r="BB587" s="78">
        <v>12</v>
      </c>
      <c r="BC587" s="76">
        <v>1</v>
      </c>
      <c r="BD587" s="77">
        <v>2</v>
      </c>
      <c r="BE587" s="77">
        <v>3</v>
      </c>
      <c r="BF587" s="77">
        <v>4</v>
      </c>
      <c r="BG587" s="77">
        <v>5</v>
      </c>
      <c r="BH587" s="77">
        <v>6</v>
      </c>
      <c r="BI587" s="77">
        <v>7</v>
      </c>
      <c r="BJ587" s="77">
        <v>8</v>
      </c>
      <c r="BK587" s="77">
        <v>9</v>
      </c>
      <c r="BL587" s="77">
        <v>10</v>
      </c>
      <c r="BM587" s="77">
        <v>11</v>
      </c>
      <c r="BN587" s="78">
        <v>12</v>
      </c>
      <c r="BO587" s="76">
        <v>1</v>
      </c>
      <c r="BP587" s="77">
        <v>2</v>
      </c>
      <c r="BQ587" s="77">
        <v>3</v>
      </c>
      <c r="BR587" s="77">
        <v>4</v>
      </c>
      <c r="BS587" s="77">
        <v>5</v>
      </c>
      <c r="BT587" s="77">
        <v>6</v>
      </c>
      <c r="BU587" s="77">
        <v>7</v>
      </c>
      <c r="BV587" s="77">
        <v>8</v>
      </c>
      <c r="BW587" s="77">
        <v>9</v>
      </c>
      <c r="BX587" s="77">
        <v>10</v>
      </c>
      <c r="BY587" s="77">
        <v>11</v>
      </c>
      <c r="BZ587" s="78">
        <v>12</v>
      </c>
      <c r="CA587" s="140">
        <v>1</v>
      </c>
      <c r="CB587" s="77">
        <v>2</v>
      </c>
      <c r="CC587" s="77">
        <v>3</v>
      </c>
      <c r="CD587" s="77">
        <v>4</v>
      </c>
      <c r="CE587" s="77">
        <v>5</v>
      </c>
      <c r="CF587" s="77">
        <v>6</v>
      </c>
      <c r="CG587" s="77">
        <v>7</v>
      </c>
      <c r="CH587" s="77">
        <v>8</v>
      </c>
      <c r="CI587" s="77">
        <v>9</v>
      </c>
      <c r="CJ587" s="77">
        <v>10</v>
      </c>
      <c r="CK587" s="77">
        <v>11</v>
      </c>
      <c r="CL587" s="78">
        <v>12</v>
      </c>
    </row>
    <row r="588" spans="1:90" x14ac:dyDescent="0.3">
      <c r="A588" s="201"/>
      <c r="B588" s="214"/>
      <c r="C588" s="60"/>
      <c r="D588" s="60"/>
      <c r="E588" s="63" t="s">
        <v>108</v>
      </c>
      <c r="F588" s="39"/>
      <c r="G588" s="84"/>
      <c r="H588" s="85"/>
      <c r="I588" s="85"/>
      <c r="J588" s="85"/>
      <c r="K588" s="85"/>
      <c r="L588" s="82"/>
      <c r="M588" s="82"/>
      <c r="N588" s="82"/>
      <c r="O588" s="85"/>
      <c r="P588" s="85"/>
      <c r="Q588" s="85"/>
      <c r="R588" s="86"/>
      <c r="S588" s="92"/>
      <c r="T588" s="93"/>
      <c r="U588" s="85"/>
      <c r="V588" s="85"/>
      <c r="W588" s="85"/>
      <c r="X588" s="85"/>
      <c r="Y588" s="85"/>
      <c r="Z588" s="85"/>
      <c r="AA588" s="85"/>
      <c r="AB588" s="85"/>
      <c r="AC588" s="85"/>
      <c r="AD588" s="86"/>
      <c r="AE588" s="84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6"/>
      <c r="AQ588" s="84"/>
      <c r="AR588" s="85"/>
      <c r="AS588" s="85"/>
      <c r="AT588" s="85"/>
      <c r="AU588" s="85"/>
      <c r="AV588" s="85"/>
      <c r="AW588" s="85"/>
      <c r="AX588" s="85"/>
      <c r="AY588" s="85"/>
      <c r="AZ588" s="85"/>
      <c r="BA588" s="85"/>
      <c r="BB588" s="86"/>
      <c r="BC588" s="84"/>
      <c r="BD588" s="85"/>
      <c r="BE588" s="85"/>
      <c r="BF588" s="85"/>
      <c r="BG588" s="85"/>
      <c r="BH588" s="85"/>
      <c r="BI588" s="85"/>
      <c r="BJ588" s="85"/>
      <c r="BK588" s="85"/>
      <c r="BL588" s="85"/>
      <c r="BM588" s="85"/>
      <c r="BN588" s="86"/>
      <c r="BO588" s="84"/>
      <c r="BP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6"/>
      <c r="CA588" s="141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6"/>
    </row>
    <row r="589" spans="1:90" x14ac:dyDescent="0.3">
      <c r="A589" s="201"/>
      <c r="B589" s="214"/>
      <c r="C589" s="60"/>
      <c r="D589" s="60"/>
      <c r="E589" s="60" t="s">
        <v>239</v>
      </c>
      <c r="F589" s="39"/>
      <c r="G589" s="84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6"/>
      <c r="S589" s="84"/>
      <c r="T589" s="85"/>
      <c r="U589" s="82"/>
      <c r="V589" s="82"/>
      <c r="W589" s="82"/>
      <c r="X589" s="85"/>
      <c r="Y589" s="85"/>
      <c r="Z589" s="85"/>
      <c r="AA589" s="85"/>
      <c r="AB589" s="85"/>
      <c r="AC589" s="85"/>
      <c r="AD589" s="86"/>
      <c r="AE589" s="84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6"/>
      <c r="AQ589" s="84"/>
      <c r="AR589" s="85"/>
      <c r="AS589" s="85"/>
      <c r="AT589" s="85"/>
      <c r="AU589" s="85"/>
      <c r="AV589" s="85"/>
      <c r="AW589" s="85"/>
      <c r="AX589" s="85"/>
      <c r="AY589" s="85"/>
      <c r="AZ589" s="85"/>
      <c r="BA589" s="85"/>
      <c r="BB589" s="86"/>
      <c r="BC589" s="84"/>
      <c r="BD589" s="85"/>
      <c r="BE589" s="85"/>
      <c r="BF589" s="85"/>
      <c r="BG589" s="85"/>
      <c r="BH589" s="85"/>
      <c r="BI589" s="85"/>
      <c r="BJ589" s="85"/>
      <c r="BK589" s="85"/>
      <c r="BL589" s="85"/>
      <c r="BM589" s="85"/>
      <c r="BN589" s="86"/>
      <c r="BO589" s="84"/>
      <c r="BP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6"/>
      <c r="CA589" s="141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6"/>
    </row>
    <row r="590" spans="1:90" x14ac:dyDescent="0.3">
      <c r="A590" s="201"/>
      <c r="B590" s="214"/>
      <c r="C590" s="60"/>
      <c r="D590" s="60"/>
      <c r="E590" s="60" t="s">
        <v>236</v>
      </c>
      <c r="F590" s="39">
        <v>900000</v>
      </c>
      <c r="G590" s="84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6"/>
      <c r="S590" s="84"/>
      <c r="T590" s="85"/>
      <c r="U590" s="85"/>
      <c r="V590" s="85"/>
      <c r="W590" s="85"/>
      <c r="X590" s="82"/>
      <c r="Y590" s="82"/>
      <c r="Z590" s="82"/>
      <c r="AA590" s="82"/>
      <c r="AB590" s="82"/>
      <c r="AC590" s="82"/>
      <c r="AD590" s="83"/>
      <c r="AE590" s="87"/>
      <c r="AF590" s="82"/>
      <c r="AG590" s="82"/>
      <c r="AH590" s="82"/>
      <c r="AI590" s="85"/>
      <c r="AJ590" s="85"/>
      <c r="AK590" s="85"/>
      <c r="AL590" s="85"/>
      <c r="AM590" s="85"/>
      <c r="AN590" s="85"/>
      <c r="AO590" s="85"/>
      <c r="AP590" s="86"/>
      <c r="AQ590" s="84"/>
      <c r="AR590" s="85"/>
      <c r="AS590" s="85"/>
      <c r="AT590" s="85"/>
      <c r="AU590" s="85"/>
      <c r="AV590" s="85"/>
      <c r="AW590" s="85"/>
      <c r="AX590" s="85"/>
      <c r="AY590" s="85"/>
      <c r="AZ590" s="85"/>
      <c r="BA590" s="85"/>
      <c r="BB590" s="86"/>
      <c r="BC590" s="84"/>
      <c r="BD590" s="85"/>
      <c r="BE590" s="85"/>
      <c r="BF590" s="85"/>
      <c r="BG590" s="85"/>
      <c r="BH590" s="85"/>
      <c r="BI590" s="85"/>
      <c r="BJ590" s="85"/>
      <c r="BK590" s="85"/>
      <c r="BL590" s="85"/>
      <c r="BM590" s="85"/>
      <c r="BN590" s="86"/>
      <c r="BO590" s="84"/>
      <c r="BP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6"/>
      <c r="CA590" s="141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6"/>
    </row>
    <row r="591" spans="1:90" x14ac:dyDescent="0.3">
      <c r="A591" s="201"/>
      <c r="B591" s="214"/>
      <c r="C591" s="60"/>
      <c r="D591" s="60"/>
      <c r="E591" s="60" t="s">
        <v>240</v>
      </c>
      <c r="F591" s="39"/>
      <c r="G591" s="84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6"/>
      <c r="S591" s="84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6"/>
      <c r="AE591" s="84"/>
      <c r="AF591" s="85"/>
      <c r="AG591" s="85"/>
      <c r="AH591" s="85"/>
      <c r="AI591" s="82"/>
      <c r="AJ591" s="82"/>
      <c r="AK591" s="82"/>
      <c r="AL591" s="85"/>
      <c r="AM591" s="85"/>
      <c r="AN591" s="85"/>
      <c r="AO591" s="85"/>
      <c r="AP591" s="86"/>
      <c r="AQ591" s="84"/>
      <c r="AR591" s="85"/>
      <c r="AS591" s="85"/>
      <c r="AT591" s="85"/>
      <c r="AU591" s="85"/>
      <c r="AV591" s="85"/>
      <c r="AW591" s="85"/>
      <c r="AX591" s="85"/>
      <c r="AY591" s="85"/>
      <c r="AZ591" s="85"/>
      <c r="BA591" s="85"/>
      <c r="BB591" s="86"/>
      <c r="BC591" s="84"/>
      <c r="BD591" s="85"/>
      <c r="BE591" s="85"/>
      <c r="BF591" s="85"/>
      <c r="BG591" s="85"/>
      <c r="BH591" s="85"/>
      <c r="BI591" s="85"/>
      <c r="BJ591" s="85"/>
      <c r="BK591" s="85"/>
      <c r="BL591" s="85"/>
      <c r="BM591" s="85"/>
      <c r="BN591" s="86"/>
      <c r="BO591" s="84"/>
      <c r="BP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6"/>
      <c r="CA591" s="141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6"/>
    </row>
    <row r="592" spans="1:90" x14ac:dyDescent="0.3">
      <c r="A592" s="201"/>
      <c r="B592" s="214"/>
      <c r="C592" s="60"/>
      <c r="D592" s="60"/>
      <c r="E592" s="60" t="s">
        <v>107</v>
      </c>
      <c r="F592" s="39">
        <v>700000</v>
      </c>
      <c r="G592" s="84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6"/>
      <c r="S592" s="84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6"/>
      <c r="AE592" s="84"/>
      <c r="AF592" s="85"/>
      <c r="AG592" s="85"/>
      <c r="AH592" s="85"/>
      <c r="AI592" s="85"/>
      <c r="AJ592" s="85"/>
      <c r="AK592" s="85"/>
      <c r="AL592" s="82"/>
      <c r="AM592" s="82"/>
      <c r="AN592" s="82"/>
      <c r="AO592" s="82"/>
      <c r="AP592" s="83"/>
      <c r="AQ592" s="87"/>
      <c r="AR592" s="85"/>
      <c r="AS592" s="85"/>
      <c r="AT592" s="85"/>
      <c r="AU592" s="85"/>
      <c r="AV592" s="85"/>
      <c r="AW592" s="85"/>
      <c r="AX592" s="85"/>
      <c r="AY592" s="85"/>
      <c r="AZ592" s="85"/>
      <c r="BA592" s="85"/>
      <c r="BB592" s="86"/>
      <c r="BC592" s="84"/>
      <c r="BD592" s="85"/>
      <c r="BE592" s="85"/>
      <c r="BF592" s="85"/>
      <c r="BG592" s="85"/>
      <c r="BH592" s="85"/>
      <c r="BI592" s="85"/>
      <c r="BJ592" s="85"/>
      <c r="BK592" s="85"/>
      <c r="BL592" s="85"/>
      <c r="BM592" s="85"/>
      <c r="BN592" s="86"/>
      <c r="BO592" s="84"/>
      <c r="BP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6"/>
      <c r="CA592" s="141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6"/>
    </row>
    <row r="593" spans="1:90" x14ac:dyDescent="0.3">
      <c r="A593" s="201"/>
      <c r="B593" s="214"/>
      <c r="C593" s="60"/>
      <c r="D593" s="60"/>
      <c r="E593" s="60" t="s">
        <v>241</v>
      </c>
      <c r="F593" s="39"/>
      <c r="G593" s="84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6"/>
      <c r="S593" s="84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6"/>
      <c r="AE593" s="84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6"/>
      <c r="AQ593" s="84"/>
      <c r="AR593" s="82"/>
      <c r="AS593" s="82"/>
      <c r="AT593" s="82"/>
      <c r="AU593" s="85"/>
      <c r="AV593" s="85"/>
      <c r="AW593" s="85"/>
      <c r="AX593" s="85"/>
      <c r="AY593" s="85"/>
      <c r="AZ593" s="85"/>
      <c r="BA593" s="85"/>
      <c r="BB593" s="86"/>
      <c r="BC593" s="84"/>
      <c r="BD593" s="85"/>
      <c r="BE593" s="85"/>
      <c r="BF593" s="85"/>
      <c r="BG593" s="85"/>
      <c r="BH593" s="85"/>
      <c r="BI593" s="85"/>
      <c r="BJ593" s="85"/>
      <c r="BK593" s="85"/>
      <c r="BL593" s="85"/>
      <c r="BM593" s="85"/>
      <c r="BN593" s="86"/>
      <c r="BO593" s="84"/>
      <c r="BP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6"/>
      <c r="CA593" s="141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6"/>
    </row>
    <row r="594" spans="1:90" x14ac:dyDescent="0.3">
      <c r="A594" s="201"/>
      <c r="B594" s="214"/>
      <c r="C594" s="60"/>
      <c r="D594" s="60" t="s">
        <v>113</v>
      </c>
      <c r="E594" s="60"/>
      <c r="F594" s="39"/>
      <c r="G594" s="84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6"/>
      <c r="S594" s="84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6"/>
      <c r="AE594" s="84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6"/>
      <c r="AQ594" s="84"/>
      <c r="AR594" s="85"/>
      <c r="AS594" s="85"/>
      <c r="AT594" s="85"/>
      <c r="AU594" s="85"/>
      <c r="AV594" s="85"/>
      <c r="AW594" s="85"/>
      <c r="AX594" s="85"/>
      <c r="AY594" s="85"/>
      <c r="AZ594" s="85"/>
      <c r="BA594" s="85"/>
      <c r="BB594" s="86"/>
      <c r="BC594" s="84"/>
      <c r="BD594" s="85"/>
      <c r="BE594" s="85"/>
      <c r="BF594" s="85"/>
      <c r="BG594" s="85"/>
      <c r="BH594" s="85"/>
      <c r="BI594" s="85"/>
      <c r="BJ594" s="85"/>
      <c r="BK594" s="85"/>
      <c r="BL594" s="85"/>
      <c r="BM594" s="85"/>
      <c r="BN594" s="86"/>
      <c r="BO594" s="84"/>
      <c r="BP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6"/>
      <c r="CA594" s="141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6"/>
    </row>
    <row r="595" spans="1:90" x14ac:dyDescent="0.3">
      <c r="A595" s="201"/>
      <c r="B595" s="214"/>
      <c r="C595" s="60"/>
      <c r="D595" s="60"/>
      <c r="E595" s="60" t="s">
        <v>163</v>
      </c>
      <c r="F595" s="39"/>
      <c r="G595" s="84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6"/>
      <c r="S595" s="84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6"/>
      <c r="AE595" s="84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6"/>
      <c r="AQ595" s="84"/>
      <c r="AR595" s="85"/>
      <c r="AS595" s="85"/>
      <c r="AT595" s="85"/>
      <c r="AU595" s="90"/>
      <c r="AV595" s="90"/>
      <c r="AW595" s="90"/>
      <c r="AX595" s="90"/>
      <c r="AY595" s="90"/>
      <c r="AZ595" s="90"/>
      <c r="BA595" s="85"/>
      <c r="BB595" s="86"/>
      <c r="BC595" s="84"/>
      <c r="BD595" s="85"/>
      <c r="BE595" s="85"/>
      <c r="BF595" s="85"/>
      <c r="BG595" s="85"/>
      <c r="BH595" s="85"/>
      <c r="BI595" s="85"/>
      <c r="BJ595" s="85"/>
      <c r="BK595" s="85"/>
      <c r="BL595" s="85"/>
      <c r="BM595" s="85"/>
      <c r="BN595" s="86"/>
      <c r="BO595" s="84"/>
      <c r="BP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6"/>
      <c r="CA595" s="141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6"/>
    </row>
    <row r="596" spans="1:90" ht="15" thickBot="1" x14ac:dyDescent="0.35">
      <c r="A596" s="202"/>
      <c r="B596" s="210"/>
      <c r="C596" s="58" t="s">
        <v>115</v>
      </c>
      <c r="D596" s="58"/>
      <c r="E596" s="43" t="s">
        <v>160</v>
      </c>
      <c r="F596" s="216">
        <v>25000000</v>
      </c>
      <c r="G596" s="96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8"/>
      <c r="S596" s="96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8"/>
      <c r="AE596" s="96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8"/>
      <c r="AQ596" s="96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8"/>
      <c r="BC596" s="96"/>
      <c r="BD596" s="97"/>
      <c r="BE596" s="97"/>
      <c r="BF596" s="97"/>
      <c r="BG596" s="97"/>
      <c r="BH596" s="97"/>
      <c r="BI596" s="97"/>
      <c r="BJ596" s="97"/>
      <c r="BK596" s="97"/>
      <c r="BL596" s="97"/>
      <c r="BM596" s="97"/>
      <c r="BN596" s="98"/>
      <c r="BO596" s="96"/>
      <c r="BP596" s="97"/>
      <c r="BQ596" s="97"/>
      <c r="BR596" s="97"/>
      <c r="BS596" s="97"/>
      <c r="BT596" s="97"/>
      <c r="BU596" s="97"/>
      <c r="BV596" s="97"/>
      <c r="BW596" s="97"/>
      <c r="BX596" s="97"/>
      <c r="BY596" s="97"/>
      <c r="BZ596" s="98"/>
      <c r="CA596" s="142"/>
      <c r="CB596" s="97"/>
      <c r="CC596" s="97"/>
      <c r="CD596" s="97"/>
      <c r="CE596" s="97"/>
      <c r="CF596" s="97"/>
      <c r="CG596" s="97"/>
      <c r="CH596" s="97"/>
      <c r="CI596" s="97"/>
      <c r="CJ596" s="97"/>
      <c r="CK596" s="97"/>
      <c r="CL596" s="98"/>
    </row>
    <row r="597" spans="1:90" x14ac:dyDescent="0.3">
      <c r="A597" s="200" t="s">
        <v>464</v>
      </c>
      <c r="B597" s="209">
        <v>415</v>
      </c>
      <c r="C597" s="56" t="s">
        <v>135</v>
      </c>
      <c r="D597" s="56" t="s">
        <v>112</v>
      </c>
      <c r="E597" s="56"/>
      <c r="F597" s="38"/>
      <c r="G597" s="76">
        <v>1</v>
      </c>
      <c r="H597" s="77">
        <v>2</v>
      </c>
      <c r="I597" s="77">
        <v>3</v>
      </c>
      <c r="J597" s="77">
        <v>4</v>
      </c>
      <c r="K597" s="77">
        <v>5</v>
      </c>
      <c r="L597" s="77">
        <v>6</v>
      </c>
      <c r="M597" s="77">
        <v>7</v>
      </c>
      <c r="N597" s="77">
        <v>8</v>
      </c>
      <c r="O597" s="77">
        <v>9</v>
      </c>
      <c r="P597" s="77">
        <v>10</v>
      </c>
      <c r="Q597" s="77">
        <v>11</v>
      </c>
      <c r="R597" s="78">
        <v>12</v>
      </c>
      <c r="S597" s="76">
        <v>1</v>
      </c>
      <c r="T597" s="77">
        <v>2</v>
      </c>
      <c r="U597" s="77">
        <v>3</v>
      </c>
      <c r="V597" s="77">
        <v>4</v>
      </c>
      <c r="W597" s="77">
        <v>5</v>
      </c>
      <c r="X597" s="77">
        <v>6</v>
      </c>
      <c r="Y597" s="77">
        <v>7</v>
      </c>
      <c r="Z597" s="77">
        <v>8</v>
      </c>
      <c r="AA597" s="77">
        <v>9</v>
      </c>
      <c r="AB597" s="77">
        <v>10</v>
      </c>
      <c r="AC597" s="77">
        <v>11</v>
      </c>
      <c r="AD597" s="78">
        <v>12</v>
      </c>
      <c r="AE597" s="76">
        <v>1</v>
      </c>
      <c r="AF597" s="77">
        <v>2</v>
      </c>
      <c r="AG597" s="77">
        <v>3</v>
      </c>
      <c r="AH597" s="77">
        <v>4</v>
      </c>
      <c r="AI597" s="77">
        <v>5</v>
      </c>
      <c r="AJ597" s="77">
        <v>6</v>
      </c>
      <c r="AK597" s="77">
        <v>7</v>
      </c>
      <c r="AL597" s="77">
        <v>8</v>
      </c>
      <c r="AM597" s="77">
        <v>9</v>
      </c>
      <c r="AN597" s="77">
        <v>10</v>
      </c>
      <c r="AO597" s="77">
        <v>11</v>
      </c>
      <c r="AP597" s="78">
        <v>12</v>
      </c>
      <c r="AQ597" s="76">
        <v>1</v>
      </c>
      <c r="AR597" s="77">
        <v>2</v>
      </c>
      <c r="AS597" s="77">
        <v>3</v>
      </c>
      <c r="AT597" s="77">
        <v>4</v>
      </c>
      <c r="AU597" s="77">
        <v>5</v>
      </c>
      <c r="AV597" s="77">
        <v>6</v>
      </c>
      <c r="AW597" s="77">
        <v>7</v>
      </c>
      <c r="AX597" s="77">
        <v>8</v>
      </c>
      <c r="AY597" s="77">
        <v>9</v>
      </c>
      <c r="AZ597" s="77">
        <v>10</v>
      </c>
      <c r="BA597" s="77">
        <v>11</v>
      </c>
      <c r="BB597" s="78">
        <v>12</v>
      </c>
      <c r="BC597" s="76">
        <v>1</v>
      </c>
      <c r="BD597" s="77">
        <v>2</v>
      </c>
      <c r="BE597" s="77">
        <v>3</v>
      </c>
      <c r="BF597" s="77">
        <v>4</v>
      </c>
      <c r="BG597" s="77">
        <v>5</v>
      </c>
      <c r="BH597" s="77">
        <v>6</v>
      </c>
      <c r="BI597" s="77">
        <v>7</v>
      </c>
      <c r="BJ597" s="77">
        <v>8</v>
      </c>
      <c r="BK597" s="77">
        <v>9</v>
      </c>
      <c r="BL597" s="77">
        <v>10</v>
      </c>
      <c r="BM597" s="77">
        <v>11</v>
      </c>
      <c r="BN597" s="78">
        <v>12</v>
      </c>
      <c r="BO597" s="76">
        <v>1</v>
      </c>
      <c r="BP597" s="77">
        <v>2</v>
      </c>
      <c r="BQ597" s="77">
        <v>3</v>
      </c>
      <c r="BR597" s="77">
        <v>4</v>
      </c>
      <c r="BS597" s="77">
        <v>5</v>
      </c>
      <c r="BT597" s="77">
        <v>6</v>
      </c>
      <c r="BU597" s="77">
        <v>7</v>
      </c>
      <c r="BV597" s="77">
        <v>8</v>
      </c>
      <c r="BW597" s="77">
        <v>9</v>
      </c>
      <c r="BX597" s="77">
        <v>10</v>
      </c>
      <c r="BY597" s="77">
        <v>11</v>
      </c>
      <c r="BZ597" s="78">
        <v>12</v>
      </c>
      <c r="CA597" s="140">
        <v>1</v>
      </c>
      <c r="CB597" s="77">
        <v>2</v>
      </c>
      <c r="CC597" s="77">
        <v>3</v>
      </c>
      <c r="CD597" s="77">
        <v>4</v>
      </c>
      <c r="CE597" s="77">
        <v>5</v>
      </c>
      <c r="CF597" s="77">
        <v>6</v>
      </c>
      <c r="CG597" s="77">
        <v>7</v>
      </c>
      <c r="CH597" s="77">
        <v>8</v>
      </c>
      <c r="CI597" s="77">
        <v>9</v>
      </c>
      <c r="CJ597" s="77">
        <v>10</v>
      </c>
      <c r="CK597" s="77">
        <v>11</v>
      </c>
      <c r="CL597" s="78">
        <v>12</v>
      </c>
    </row>
    <row r="598" spans="1:90" x14ac:dyDescent="0.3">
      <c r="A598" s="201"/>
      <c r="B598" s="214"/>
      <c r="C598" s="60"/>
      <c r="D598" s="60"/>
      <c r="E598" s="60" t="s">
        <v>232</v>
      </c>
      <c r="F598" s="39"/>
      <c r="G598" s="84"/>
      <c r="H598" s="85"/>
      <c r="I598" s="85"/>
      <c r="J598" s="85"/>
      <c r="K598" s="85"/>
      <c r="L598" s="85"/>
      <c r="M598" s="82"/>
      <c r="N598" s="85"/>
      <c r="O598" s="85"/>
      <c r="P598" s="85"/>
      <c r="Q598" s="85"/>
      <c r="R598" s="86"/>
      <c r="S598" s="84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6"/>
      <c r="AE598" s="84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6"/>
      <c r="AQ598" s="84"/>
      <c r="AR598" s="85"/>
      <c r="AS598" s="85"/>
      <c r="AT598" s="85"/>
      <c r="AU598" s="85"/>
      <c r="AV598" s="85"/>
      <c r="AW598" s="85"/>
      <c r="AX598" s="85"/>
      <c r="AY598" s="85"/>
      <c r="AZ598" s="85"/>
      <c r="BA598" s="85"/>
      <c r="BB598" s="86"/>
      <c r="BC598" s="84"/>
      <c r="BD598" s="85"/>
      <c r="BE598" s="85"/>
      <c r="BF598" s="85"/>
      <c r="BG598" s="85"/>
      <c r="BH598" s="85"/>
      <c r="BI598" s="85"/>
      <c r="BJ598" s="85"/>
      <c r="BK598" s="85"/>
      <c r="BL598" s="85"/>
      <c r="BM598" s="85"/>
      <c r="BN598" s="86"/>
      <c r="BO598" s="84"/>
      <c r="BP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6"/>
      <c r="CA598" s="141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6"/>
    </row>
    <row r="599" spans="1:90" x14ac:dyDescent="0.3">
      <c r="A599" s="201"/>
      <c r="B599" s="214"/>
      <c r="C599" s="60"/>
      <c r="D599" s="60"/>
      <c r="E599" s="60" t="s">
        <v>233</v>
      </c>
      <c r="F599" s="39"/>
      <c r="G599" s="84"/>
      <c r="H599" s="85"/>
      <c r="I599" s="85"/>
      <c r="J599" s="85"/>
      <c r="K599" s="85"/>
      <c r="L599" s="85"/>
      <c r="M599" s="85"/>
      <c r="N599" s="85"/>
      <c r="O599" s="85"/>
      <c r="P599" s="82"/>
      <c r="Q599" s="85"/>
      <c r="R599" s="86"/>
      <c r="S599" s="84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6"/>
      <c r="AE599" s="84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6"/>
      <c r="AQ599" s="84"/>
      <c r="AR599" s="85"/>
      <c r="AS599" s="85"/>
      <c r="AT599" s="85"/>
      <c r="AU599" s="85"/>
      <c r="AV599" s="85"/>
      <c r="AW599" s="85"/>
      <c r="AX599" s="85"/>
      <c r="AY599" s="85"/>
      <c r="AZ599" s="85"/>
      <c r="BA599" s="85"/>
      <c r="BB599" s="86"/>
      <c r="BC599" s="84"/>
      <c r="BD599" s="85"/>
      <c r="BE599" s="85"/>
      <c r="BF599" s="85"/>
      <c r="BG599" s="85"/>
      <c r="BH599" s="85"/>
      <c r="BI599" s="85"/>
      <c r="BJ599" s="85"/>
      <c r="BK599" s="85"/>
      <c r="BL599" s="85"/>
      <c r="BM599" s="85"/>
      <c r="BN599" s="86"/>
      <c r="BO599" s="84"/>
      <c r="BP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6"/>
      <c r="CA599" s="141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6"/>
    </row>
    <row r="600" spans="1:90" x14ac:dyDescent="0.3">
      <c r="A600" s="201"/>
      <c r="B600" s="214"/>
      <c r="C600" s="60"/>
      <c r="D600" s="60"/>
      <c r="E600" s="60" t="s">
        <v>198</v>
      </c>
      <c r="F600" s="39"/>
      <c r="G600" s="84"/>
      <c r="H600" s="85"/>
      <c r="I600" s="85"/>
      <c r="J600" s="85"/>
      <c r="K600" s="85"/>
      <c r="L600" s="85"/>
      <c r="M600" s="85"/>
      <c r="N600" s="85"/>
      <c r="O600" s="85"/>
      <c r="P600" s="93"/>
      <c r="Q600" s="85"/>
      <c r="R600" s="86"/>
      <c r="S600" s="84"/>
      <c r="T600" s="85"/>
      <c r="U600" s="82"/>
      <c r="V600" s="85"/>
      <c r="W600" s="85"/>
      <c r="X600" s="85"/>
      <c r="Y600" s="85"/>
      <c r="Z600" s="85"/>
      <c r="AA600" s="85"/>
      <c r="AB600" s="85"/>
      <c r="AC600" s="85"/>
      <c r="AD600" s="86"/>
      <c r="AE600" s="84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6"/>
      <c r="AQ600" s="84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6"/>
      <c r="BC600" s="84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6"/>
      <c r="BO600" s="84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6"/>
      <c r="CA600" s="141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6"/>
    </row>
    <row r="601" spans="1:90" x14ac:dyDescent="0.3">
      <c r="A601" s="201"/>
      <c r="B601" s="214"/>
      <c r="C601" s="60"/>
      <c r="D601" s="60"/>
      <c r="E601" s="62" t="s">
        <v>111</v>
      </c>
      <c r="F601" s="39"/>
      <c r="G601" s="84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6"/>
      <c r="S601" s="84"/>
      <c r="T601" s="85"/>
      <c r="U601" s="85"/>
      <c r="V601" s="85"/>
      <c r="W601" s="85"/>
      <c r="X601" s="82"/>
      <c r="Y601" s="85"/>
      <c r="Z601" s="85"/>
      <c r="AA601" s="85"/>
      <c r="AB601" s="85"/>
      <c r="AC601" s="85"/>
      <c r="AD601" s="86"/>
      <c r="AE601" s="84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6"/>
      <c r="AQ601" s="84"/>
      <c r="AR601" s="85"/>
      <c r="AS601" s="85"/>
      <c r="AT601" s="85"/>
      <c r="AU601" s="85"/>
      <c r="AV601" s="85"/>
      <c r="AW601" s="85"/>
      <c r="AX601" s="85"/>
      <c r="AY601" s="85"/>
      <c r="AZ601" s="85"/>
      <c r="BA601" s="85"/>
      <c r="BB601" s="86"/>
      <c r="BC601" s="84"/>
      <c r="BD601" s="85"/>
      <c r="BE601" s="85"/>
      <c r="BF601" s="85"/>
      <c r="BG601" s="85"/>
      <c r="BH601" s="85"/>
      <c r="BI601" s="85"/>
      <c r="BJ601" s="85"/>
      <c r="BK601" s="85"/>
      <c r="BL601" s="85"/>
      <c r="BM601" s="85"/>
      <c r="BN601" s="86"/>
      <c r="BO601" s="84"/>
      <c r="BP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6"/>
      <c r="CA601" s="141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6"/>
    </row>
    <row r="602" spans="1:90" x14ac:dyDescent="0.3">
      <c r="A602" s="201"/>
      <c r="B602" s="214"/>
      <c r="C602" s="60"/>
      <c r="D602" s="60" t="s">
        <v>113</v>
      </c>
      <c r="E602" s="62"/>
      <c r="F602" s="39"/>
      <c r="G602" s="84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6"/>
      <c r="S602" s="84"/>
      <c r="T602" s="85"/>
      <c r="U602" s="85"/>
      <c r="V602" s="85"/>
      <c r="W602" s="85"/>
      <c r="X602" s="93"/>
      <c r="Y602" s="85"/>
      <c r="Z602" s="85"/>
      <c r="AA602" s="85"/>
      <c r="AB602" s="85"/>
      <c r="AC602" s="85"/>
      <c r="AD602" s="86"/>
      <c r="AE602" s="87"/>
      <c r="AF602" s="82"/>
      <c r="AG602" s="82"/>
      <c r="AH602" s="82"/>
      <c r="AI602" s="82"/>
      <c r="AJ602" s="82"/>
      <c r="AK602" s="82"/>
      <c r="AL602" s="82"/>
      <c r="AM602" s="82"/>
      <c r="AN602" s="82"/>
      <c r="AO602" s="82"/>
      <c r="AP602" s="83"/>
      <c r="AQ602" s="87"/>
      <c r="AR602" s="82"/>
      <c r="AS602" s="82"/>
      <c r="AT602" s="82"/>
      <c r="AU602" s="82"/>
      <c r="AV602" s="82"/>
      <c r="AW602" s="82"/>
      <c r="AX602" s="82"/>
      <c r="AY602" s="82"/>
      <c r="AZ602" s="82"/>
      <c r="BA602" s="82"/>
      <c r="BB602" s="83"/>
      <c r="BC602" s="84"/>
      <c r="BD602" s="85"/>
      <c r="BE602" s="85"/>
      <c r="BF602" s="85"/>
      <c r="BG602" s="85"/>
      <c r="BH602" s="85"/>
      <c r="BI602" s="85"/>
      <c r="BJ602" s="85"/>
      <c r="BK602" s="85"/>
      <c r="BL602" s="85"/>
      <c r="BM602" s="85"/>
      <c r="BN602" s="86"/>
      <c r="BO602" s="84"/>
      <c r="BP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6"/>
      <c r="CA602" s="141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6"/>
    </row>
    <row r="603" spans="1:90" ht="15" thickBot="1" x14ac:dyDescent="0.35">
      <c r="A603" s="202"/>
      <c r="B603" s="210"/>
      <c r="C603" s="58" t="s">
        <v>136</v>
      </c>
      <c r="D603" s="58"/>
      <c r="E603" s="43" t="s">
        <v>160</v>
      </c>
      <c r="F603" s="216">
        <v>43000000</v>
      </c>
      <c r="G603" s="96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8"/>
      <c r="S603" s="96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8"/>
      <c r="AE603" s="96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8"/>
      <c r="AQ603" s="96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8"/>
      <c r="BC603" s="96"/>
      <c r="BD603" s="97"/>
      <c r="BE603" s="97"/>
      <c r="BF603" s="97"/>
      <c r="BG603" s="97"/>
      <c r="BH603" s="97"/>
      <c r="BI603" s="97"/>
      <c r="BJ603" s="97"/>
      <c r="BK603" s="97"/>
      <c r="BL603" s="97"/>
      <c r="BM603" s="97"/>
      <c r="BN603" s="98"/>
      <c r="BO603" s="96"/>
      <c r="BP603" s="97"/>
      <c r="BQ603" s="97"/>
      <c r="BR603" s="97"/>
      <c r="BS603" s="97"/>
      <c r="BT603" s="97"/>
      <c r="BU603" s="97"/>
      <c r="BV603" s="97"/>
      <c r="BW603" s="97"/>
      <c r="BX603" s="97"/>
      <c r="BY603" s="97"/>
      <c r="BZ603" s="98"/>
      <c r="CA603" s="142"/>
      <c r="CB603" s="97"/>
      <c r="CC603" s="97"/>
      <c r="CD603" s="97"/>
      <c r="CE603" s="97"/>
      <c r="CF603" s="97"/>
      <c r="CG603" s="97"/>
      <c r="CH603" s="97"/>
      <c r="CI603" s="97"/>
      <c r="CJ603" s="97"/>
      <c r="CK603" s="97"/>
      <c r="CL603" s="98"/>
    </row>
    <row r="604" spans="1:90" x14ac:dyDescent="0.3">
      <c r="A604" s="200" t="s">
        <v>470</v>
      </c>
      <c r="B604" s="209">
        <v>429</v>
      </c>
      <c r="C604" s="56" t="s">
        <v>137</v>
      </c>
      <c r="D604" s="56" t="s">
        <v>112</v>
      </c>
      <c r="E604" s="37" t="s">
        <v>251</v>
      </c>
      <c r="F604" s="38"/>
      <c r="G604" s="76"/>
      <c r="H604" s="77"/>
      <c r="I604" s="77"/>
      <c r="J604" s="77"/>
      <c r="K604" s="77"/>
      <c r="L604" s="77"/>
      <c r="M604" s="77"/>
      <c r="N604" s="222"/>
      <c r="O604" s="222"/>
      <c r="P604" s="77"/>
      <c r="Q604" s="77"/>
      <c r="R604" s="78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8"/>
      <c r="AE604" s="76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8"/>
      <c r="AQ604" s="76"/>
      <c r="AR604" s="77"/>
      <c r="AS604" s="77"/>
      <c r="AT604" s="77"/>
      <c r="AU604" s="77"/>
      <c r="AV604" s="77"/>
      <c r="AW604" s="77"/>
      <c r="AX604" s="77"/>
      <c r="AY604" s="77"/>
      <c r="AZ604" s="77"/>
      <c r="BA604" s="77"/>
      <c r="BB604" s="78"/>
      <c r="BC604" s="76"/>
      <c r="BD604" s="77"/>
      <c r="BE604" s="77"/>
      <c r="BF604" s="77"/>
      <c r="BG604" s="77"/>
      <c r="BH604" s="77"/>
      <c r="BI604" s="77"/>
      <c r="BJ604" s="77"/>
      <c r="BK604" s="77"/>
      <c r="BL604" s="77"/>
      <c r="BM604" s="77"/>
      <c r="BN604" s="78"/>
      <c r="BO604" s="76"/>
      <c r="BP604" s="77"/>
      <c r="BQ604" s="77"/>
      <c r="BR604" s="77"/>
      <c r="BS604" s="77"/>
      <c r="BT604" s="77"/>
      <c r="BU604" s="77"/>
      <c r="BV604" s="77"/>
      <c r="BW604" s="77"/>
      <c r="BX604" s="77"/>
      <c r="BY604" s="77"/>
      <c r="BZ604" s="78"/>
      <c r="CA604" s="140"/>
      <c r="CB604" s="77"/>
      <c r="CC604" s="77"/>
      <c r="CD604" s="77"/>
      <c r="CE604" s="77"/>
      <c r="CF604" s="77"/>
      <c r="CG604" s="77"/>
      <c r="CH604" s="77"/>
      <c r="CI604" s="77"/>
      <c r="CJ604" s="77"/>
      <c r="CK604" s="77"/>
      <c r="CL604" s="78"/>
    </row>
    <row r="605" spans="1:90" x14ac:dyDescent="0.3">
      <c r="A605" s="201"/>
      <c r="B605" s="214"/>
      <c r="C605" s="60"/>
      <c r="D605" s="60"/>
      <c r="E605" s="60" t="s">
        <v>106</v>
      </c>
      <c r="F605" s="39">
        <v>100000</v>
      </c>
      <c r="G605" s="84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6"/>
      <c r="S605" s="92"/>
      <c r="T605" s="82"/>
      <c r="U605" s="82"/>
      <c r="V605" s="82"/>
      <c r="W605" s="82"/>
      <c r="X605" s="93"/>
      <c r="Y605" s="85"/>
      <c r="Z605" s="85"/>
      <c r="AA605" s="85"/>
      <c r="AB605" s="85"/>
      <c r="AC605" s="85"/>
      <c r="AD605" s="86"/>
      <c r="AE605" s="92"/>
      <c r="AF605" s="93"/>
      <c r="AG605" s="93"/>
      <c r="AH605" s="93"/>
      <c r="AI605" s="93"/>
      <c r="AJ605" s="93"/>
      <c r="AK605" s="85"/>
      <c r="AL605" s="85"/>
      <c r="AM605" s="85"/>
      <c r="AN605" s="85"/>
      <c r="AO605" s="85"/>
      <c r="AP605" s="86"/>
      <c r="AQ605" s="84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6"/>
      <c r="BC605" s="84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6"/>
      <c r="BO605" s="84"/>
      <c r="BP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6"/>
      <c r="CA605" s="141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6"/>
    </row>
    <row r="606" spans="1:90" x14ac:dyDescent="0.3">
      <c r="A606" s="201"/>
      <c r="B606" s="214"/>
      <c r="C606" s="60"/>
      <c r="D606" s="60"/>
      <c r="E606" s="62" t="s">
        <v>396</v>
      </c>
      <c r="F606" s="39"/>
      <c r="G606" s="84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6"/>
      <c r="S606" s="84"/>
      <c r="T606" s="85"/>
      <c r="U606" s="85"/>
      <c r="V606" s="85"/>
      <c r="W606" s="85"/>
      <c r="X606" s="85"/>
      <c r="Y606" s="93"/>
      <c r="Z606" s="93"/>
      <c r="AA606" s="93"/>
      <c r="AB606" s="93"/>
      <c r="AC606" s="93"/>
      <c r="AD606" s="88"/>
      <c r="AE606" s="92"/>
      <c r="AF606" s="93"/>
      <c r="AG606" s="93"/>
      <c r="AH606" s="93"/>
      <c r="AI606" s="93"/>
      <c r="AJ606" s="93"/>
      <c r="AK606" s="85"/>
      <c r="AL606" s="85"/>
      <c r="AM606" s="85"/>
      <c r="AN606" s="85"/>
      <c r="AO606" s="85"/>
      <c r="AP606" s="86"/>
      <c r="AQ606" s="84"/>
      <c r="AR606" s="85"/>
      <c r="AS606" s="85"/>
      <c r="AT606" s="85"/>
      <c r="AU606" s="85"/>
      <c r="AV606" s="85"/>
      <c r="AW606" s="85"/>
      <c r="AX606" s="85"/>
      <c r="AY606" s="85"/>
      <c r="AZ606" s="85"/>
      <c r="BA606" s="85"/>
      <c r="BB606" s="86"/>
      <c r="BC606" s="84"/>
      <c r="BD606" s="85"/>
      <c r="BE606" s="85"/>
      <c r="BF606" s="85"/>
      <c r="BG606" s="85"/>
      <c r="BH606" s="85"/>
      <c r="BI606" s="85"/>
      <c r="BJ606" s="85"/>
      <c r="BK606" s="85"/>
      <c r="BL606" s="85"/>
      <c r="BM606" s="85"/>
      <c r="BN606" s="86"/>
      <c r="BO606" s="84"/>
      <c r="BP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6"/>
      <c r="CA606" s="141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6"/>
    </row>
    <row r="607" spans="1:90" x14ac:dyDescent="0.3">
      <c r="A607" s="201"/>
      <c r="B607" s="214"/>
      <c r="C607" s="60"/>
      <c r="D607" s="62" t="s">
        <v>113</v>
      </c>
      <c r="E607" s="60"/>
      <c r="F607" s="39"/>
      <c r="G607" s="84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6"/>
      <c r="S607" s="84"/>
      <c r="T607" s="85"/>
      <c r="U607" s="85"/>
      <c r="V607" s="85"/>
      <c r="W607" s="85"/>
      <c r="X607" s="85"/>
      <c r="Y607" s="85"/>
      <c r="Z607" s="220"/>
      <c r="AA607" s="220"/>
      <c r="AB607" s="220"/>
      <c r="AC607" s="220"/>
      <c r="AD607" s="226"/>
      <c r="AE607" s="84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6"/>
      <c r="AQ607" s="84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6"/>
      <c r="BC607" s="84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6"/>
      <c r="BO607" s="84"/>
      <c r="BP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6"/>
      <c r="CA607" s="141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6"/>
    </row>
    <row r="608" spans="1:90" ht="15" thickBot="1" x14ac:dyDescent="0.35">
      <c r="A608" s="202"/>
      <c r="B608" s="210"/>
      <c r="C608" s="58" t="s">
        <v>115</v>
      </c>
      <c r="D608" s="58"/>
      <c r="E608" s="43" t="s">
        <v>160</v>
      </c>
      <c r="F608" s="217">
        <v>5000000</v>
      </c>
      <c r="G608" s="96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8"/>
      <c r="S608" s="96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8"/>
      <c r="AE608" s="96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8"/>
      <c r="AQ608" s="96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8"/>
      <c r="BC608" s="96"/>
      <c r="BD608" s="97"/>
      <c r="BE608" s="97"/>
      <c r="BF608" s="97"/>
      <c r="BG608" s="97"/>
      <c r="BH608" s="97"/>
      <c r="BI608" s="97"/>
      <c r="BJ608" s="97"/>
      <c r="BK608" s="97"/>
      <c r="BL608" s="97"/>
      <c r="BM608" s="97"/>
      <c r="BN608" s="98"/>
      <c r="BO608" s="96"/>
      <c r="BP608" s="97"/>
      <c r="BQ608" s="97"/>
      <c r="BR608" s="97"/>
      <c r="BS608" s="97"/>
      <c r="BT608" s="97"/>
      <c r="BU608" s="97"/>
      <c r="BV608" s="97"/>
      <c r="BW608" s="97"/>
      <c r="BX608" s="97"/>
      <c r="BY608" s="97"/>
      <c r="BZ608" s="98"/>
      <c r="CA608" s="142"/>
      <c r="CB608" s="97"/>
      <c r="CC608" s="97"/>
      <c r="CD608" s="97"/>
      <c r="CE608" s="97"/>
      <c r="CF608" s="97"/>
      <c r="CG608" s="97"/>
      <c r="CH608" s="97"/>
      <c r="CI608" s="97"/>
      <c r="CJ608" s="97"/>
      <c r="CK608" s="97"/>
      <c r="CL608" s="98"/>
    </row>
    <row r="609" spans="1:90" x14ac:dyDescent="0.3">
      <c r="A609" s="200" t="s">
        <v>470</v>
      </c>
      <c r="B609" s="209">
        <v>430</v>
      </c>
      <c r="C609" s="56" t="s">
        <v>138</v>
      </c>
      <c r="D609" s="56" t="s">
        <v>112</v>
      </c>
      <c r="E609" s="56"/>
      <c r="F609" s="38"/>
      <c r="G609" s="76">
        <v>1</v>
      </c>
      <c r="H609" s="77">
        <v>2</v>
      </c>
      <c r="I609" s="77">
        <v>3</v>
      </c>
      <c r="J609" s="77">
        <v>4</v>
      </c>
      <c r="K609" s="77">
        <v>5</v>
      </c>
      <c r="L609" s="77">
        <v>6</v>
      </c>
      <c r="M609" s="77">
        <v>7</v>
      </c>
      <c r="N609" s="77">
        <v>8</v>
      </c>
      <c r="O609" s="77">
        <v>9</v>
      </c>
      <c r="P609" s="77">
        <v>10</v>
      </c>
      <c r="Q609" s="77">
        <v>11</v>
      </c>
      <c r="R609" s="78">
        <v>12</v>
      </c>
      <c r="S609" s="76">
        <v>1</v>
      </c>
      <c r="T609" s="77">
        <v>2</v>
      </c>
      <c r="U609" s="77">
        <v>3</v>
      </c>
      <c r="V609" s="77">
        <v>4</v>
      </c>
      <c r="W609" s="77">
        <v>5</v>
      </c>
      <c r="X609" s="77">
        <v>6</v>
      </c>
      <c r="Y609" s="77">
        <v>7</v>
      </c>
      <c r="Z609" s="77">
        <v>8</v>
      </c>
      <c r="AA609" s="77">
        <v>9</v>
      </c>
      <c r="AB609" s="77">
        <v>10</v>
      </c>
      <c r="AC609" s="77">
        <v>11</v>
      </c>
      <c r="AD609" s="78">
        <v>12</v>
      </c>
      <c r="AE609" s="76">
        <v>1</v>
      </c>
      <c r="AF609" s="77">
        <v>2</v>
      </c>
      <c r="AG609" s="77">
        <v>3</v>
      </c>
      <c r="AH609" s="77">
        <v>4</v>
      </c>
      <c r="AI609" s="77">
        <v>5</v>
      </c>
      <c r="AJ609" s="77">
        <v>6</v>
      </c>
      <c r="AK609" s="77">
        <v>7</v>
      </c>
      <c r="AL609" s="77">
        <v>8</v>
      </c>
      <c r="AM609" s="77">
        <v>9</v>
      </c>
      <c r="AN609" s="77">
        <v>10</v>
      </c>
      <c r="AO609" s="77">
        <v>11</v>
      </c>
      <c r="AP609" s="78">
        <v>12</v>
      </c>
      <c r="AQ609" s="76">
        <v>1</v>
      </c>
      <c r="AR609" s="77">
        <v>2</v>
      </c>
      <c r="AS609" s="77">
        <v>3</v>
      </c>
      <c r="AT609" s="77">
        <v>4</v>
      </c>
      <c r="AU609" s="77">
        <v>5</v>
      </c>
      <c r="AV609" s="77">
        <v>6</v>
      </c>
      <c r="AW609" s="77">
        <v>7</v>
      </c>
      <c r="AX609" s="77">
        <v>8</v>
      </c>
      <c r="AY609" s="77">
        <v>9</v>
      </c>
      <c r="AZ609" s="77">
        <v>10</v>
      </c>
      <c r="BA609" s="77">
        <v>11</v>
      </c>
      <c r="BB609" s="78">
        <v>12</v>
      </c>
      <c r="BC609" s="76">
        <v>1</v>
      </c>
      <c r="BD609" s="77">
        <v>2</v>
      </c>
      <c r="BE609" s="77">
        <v>3</v>
      </c>
      <c r="BF609" s="77">
        <v>4</v>
      </c>
      <c r="BG609" s="77">
        <v>5</v>
      </c>
      <c r="BH609" s="77">
        <v>6</v>
      </c>
      <c r="BI609" s="77">
        <v>7</v>
      </c>
      <c r="BJ609" s="77">
        <v>8</v>
      </c>
      <c r="BK609" s="77">
        <v>9</v>
      </c>
      <c r="BL609" s="77">
        <v>10</v>
      </c>
      <c r="BM609" s="77">
        <v>11</v>
      </c>
      <c r="BN609" s="78">
        <v>12</v>
      </c>
      <c r="BO609" s="76">
        <v>1</v>
      </c>
      <c r="BP609" s="77">
        <v>2</v>
      </c>
      <c r="BQ609" s="77">
        <v>3</v>
      </c>
      <c r="BR609" s="77">
        <v>4</v>
      </c>
      <c r="BS609" s="77">
        <v>5</v>
      </c>
      <c r="BT609" s="77">
        <v>6</v>
      </c>
      <c r="BU609" s="77">
        <v>7</v>
      </c>
      <c r="BV609" s="77">
        <v>8</v>
      </c>
      <c r="BW609" s="77">
        <v>9</v>
      </c>
      <c r="BX609" s="77">
        <v>10</v>
      </c>
      <c r="BY609" s="77">
        <v>11</v>
      </c>
      <c r="BZ609" s="78">
        <v>12</v>
      </c>
      <c r="CA609" s="140">
        <v>1</v>
      </c>
      <c r="CB609" s="77">
        <v>2</v>
      </c>
      <c r="CC609" s="77">
        <v>3</v>
      </c>
      <c r="CD609" s="77">
        <v>4</v>
      </c>
      <c r="CE609" s="77">
        <v>5</v>
      </c>
      <c r="CF609" s="77">
        <v>6</v>
      </c>
      <c r="CG609" s="77">
        <v>7</v>
      </c>
      <c r="CH609" s="77">
        <v>8</v>
      </c>
      <c r="CI609" s="77">
        <v>9</v>
      </c>
      <c r="CJ609" s="77">
        <v>10</v>
      </c>
      <c r="CK609" s="77">
        <v>11</v>
      </c>
      <c r="CL609" s="78">
        <v>12</v>
      </c>
    </row>
    <row r="610" spans="1:90" x14ac:dyDescent="0.3">
      <c r="A610" s="201"/>
      <c r="B610" s="214"/>
      <c r="C610" s="60"/>
      <c r="D610" s="60" t="s">
        <v>113</v>
      </c>
      <c r="E610" s="60" t="s">
        <v>242</v>
      </c>
      <c r="F610" s="39"/>
      <c r="G610" s="84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6"/>
      <c r="S610" s="87"/>
      <c r="T610" s="82"/>
      <c r="U610" s="82"/>
      <c r="V610" s="82"/>
      <c r="W610" s="82"/>
      <c r="X610" s="82"/>
      <c r="Y610" s="85"/>
      <c r="Z610" s="85"/>
      <c r="AA610" s="85"/>
      <c r="AB610" s="85"/>
      <c r="AC610" s="85"/>
      <c r="AD610" s="86"/>
      <c r="AE610" s="84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6"/>
      <c r="AQ610" s="84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6"/>
      <c r="BC610" s="84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6"/>
      <c r="BO610" s="84"/>
      <c r="BP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6"/>
      <c r="CA610" s="141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6"/>
    </row>
    <row r="611" spans="1:90" x14ac:dyDescent="0.3">
      <c r="A611" s="201"/>
      <c r="B611" s="214"/>
      <c r="C611" s="60"/>
      <c r="D611" s="60"/>
      <c r="E611" s="60" t="s">
        <v>243</v>
      </c>
      <c r="F611" s="39"/>
      <c r="G611" s="84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6"/>
      <c r="S611" s="84"/>
      <c r="T611" s="85"/>
      <c r="U611" s="85"/>
      <c r="V611" s="85"/>
      <c r="W611" s="85"/>
      <c r="X611" s="85"/>
      <c r="Y611" s="220"/>
      <c r="Z611" s="220"/>
      <c r="AA611" s="220"/>
      <c r="AB611" s="220"/>
      <c r="AC611" s="220"/>
      <c r="AD611" s="226"/>
      <c r="AE611" s="84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6"/>
      <c r="AQ611" s="84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6"/>
      <c r="BC611" s="84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6"/>
      <c r="BO611" s="84"/>
      <c r="BP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6"/>
      <c r="CA611" s="141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6"/>
    </row>
    <row r="612" spans="1:90" x14ac:dyDescent="0.3">
      <c r="A612" s="201"/>
      <c r="B612" s="214"/>
      <c r="C612" s="60"/>
      <c r="D612" s="60"/>
      <c r="E612" s="60"/>
      <c r="F612" s="39"/>
      <c r="G612" s="84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6"/>
      <c r="S612" s="84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6"/>
      <c r="AE612" s="84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6"/>
      <c r="AQ612" s="84"/>
      <c r="AR612" s="85"/>
      <c r="AS612" s="85"/>
      <c r="AT612" s="85"/>
      <c r="AU612" s="85"/>
      <c r="AV612" s="85"/>
      <c r="AW612" s="85"/>
      <c r="AX612" s="85"/>
      <c r="AY612" s="85"/>
      <c r="AZ612" s="85"/>
      <c r="BA612" s="85"/>
      <c r="BB612" s="86"/>
      <c r="BC612" s="84"/>
      <c r="BD612" s="85"/>
      <c r="BE612" s="85"/>
      <c r="BF612" s="85"/>
      <c r="BG612" s="85"/>
      <c r="BH612" s="85"/>
      <c r="BI612" s="85"/>
      <c r="BJ612" s="85"/>
      <c r="BK612" s="85"/>
      <c r="BL612" s="85"/>
      <c r="BM612" s="85"/>
      <c r="BN612" s="86"/>
      <c r="BO612" s="84"/>
      <c r="BP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6"/>
      <c r="CA612" s="141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6"/>
    </row>
    <row r="613" spans="1:90" ht="15" thickBot="1" x14ac:dyDescent="0.35">
      <c r="A613" s="202"/>
      <c r="B613" s="210"/>
      <c r="C613" s="58" t="s">
        <v>115</v>
      </c>
      <c r="D613" s="58"/>
      <c r="E613" s="43" t="s">
        <v>160</v>
      </c>
      <c r="F613" s="217">
        <v>5000000</v>
      </c>
      <c r="G613" s="96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8"/>
      <c r="S613" s="96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8"/>
      <c r="AE613" s="96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8"/>
      <c r="AQ613" s="96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8"/>
      <c r="BC613" s="96"/>
      <c r="BD613" s="97"/>
      <c r="BE613" s="97"/>
      <c r="BF613" s="97"/>
      <c r="BG613" s="97"/>
      <c r="BH613" s="97"/>
      <c r="BI613" s="97"/>
      <c r="BJ613" s="97"/>
      <c r="BK613" s="97"/>
      <c r="BL613" s="97"/>
      <c r="BM613" s="97"/>
      <c r="BN613" s="98"/>
      <c r="BO613" s="96"/>
      <c r="BP613" s="97"/>
      <c r="BQ613" s="97"/>
      <c r="BR613" s="97"/>
      <c r="BS613" s="97"/>
      <c r="BT613" s="97"/>
      <c r="BU613" s="97"/>
      <c r="BV613" s="97"/>
      <c r="BW613" s="97"/>
      <c r="BX613" s="97"/>
      <c r="BY613" s="97"/>
      <c r="BZ613" s="98"/>
      <c r="CA613" s="142"/>
      <c r="CB613" s="97"/>
      <c r="CC613" s="97"/>
      <c r="CD613" s="97"/>
      <c r="CE613" s="97"/>
      <c r="CF613" s="97"/>
      <c r="CG613" s="97"/>
      <c r="CH613" s="97"/>
      <c r="CI613" s="97"/>
      <c r="CJ613" s="97"/>
      <c r="CK613" s="97"/>
      <c r="CL613" s="98"/>
    </row>
    <row r="614" spans="1:90" x14ac:dyDescent="0.3">
      <c r="A614" s="200" t="s">
        <v>478</v>
      </c>
      <c r="B614" s="209">
        <v>433</v>
      </c>
      <c r="C614" s="56" t="s">
        <v>139</v>
      </c>
      <c r="D614" s="56" t="s">
        <v>112</v>
      </c>
      <c r="E614" s="56"/>
      <c r="F614" s="38"/>
      <c r="G614" s="76">
        <v>1</v>
      </c>
      <c r="H614" s="77">
        <v>2</v>
      </c>
      <c r="I614" s="77">
        <v>3</v>
      </c>
      <c r="J614" s="77">
        <v>4</v>
      </c>
      <c r="K614" s="77">
        <v>5</v>
      </c>
      <c r="L614" s="77">
        <v>6</v>
      </c>
      <c r="M614" s="77">
        <v>7</v>
      </c>
      <c r="N614" s="77">
        <v>8</v>
      </c>
      <c r="O614" s="77">
        <v>9</v>
      </c>
      <c r="P614" s="77">
        <v>10</v>
      </c>
      <c r="Q614" s="77">
        <v>11</v>
      </c>
      <c r="R614" s="78">
        <v>12</v>
      </c>
      <c r="S614" s="76">
        <v>1</v>
      </c>
      <c r="T614" s="77">
        <v>2</v>
      </c>
      <c r="U614" s="77">
        <v>3</v>
      </c>
      <c r="V614" s="77">
        <v>4</v>
      </c>
      <c r="W614" s="77">
        <v>5</v>
      </c>
      <c r="X614" s="77">
        <v>6</v>
      </c>
      <c r="Y614" s="77">
        <v>7</v>
      </c>
      <c r="Z614" s="77">
        <v>8</v>
      </c>
      <c r="AA614" s="77">
        <v>9</v>
      </c>
      <c r="AB614" s="77">
        <v>10</v>
      </c>
      <c r="AC614" s="77">
        <v>11</v>
      </c>
      <c r="AD614" s="78">
        <v>12</v>
      </c>
      <c r="AE614" s="76">
        <v>1</v>
      </c>
      <c r="AF614" s="77">
        <v>2</v>
      </c>
      <c r="AG614" s="77">
        <v>3</v>
      </c>
      <c r="AH614" s="77">
        <v>4</v>
      </c>
      <c r="AI614" s="77">
        <v>5</v>
      </c>
      <c r="AJ614" s="77">
        <v>6</v>
      </c>
      <c r="AK614" s="77">
        <v>7</v>
      </c>
      <c r="AL614" s="77">
        <v>8</v>
      </c>
      <c r="AM614" s="77">
        <v>9</v>
      </c>
      <c r="AN614" s="77">
        <v>10</v>
      </c>
      <c r="AO614" s="77">
        <v>11</v>
      </c>
      <c r="AP614" s="78">
        <v>12</v>
      </c>
      <c r="AQ614" s="76">
        <v>1</v>
      </c>
      <c r="AR614" s="77">
        <v>2</v>
      </c>
      <c r="AS614" s="77">
        <v>3</v>
      </c>
      <c r="AT614" s="77">
        <v>4</v>
      </c>
      <c r="AU614" s="77">
        <v>5</v>
      </c>
      <c r="AV614" s="77">
        <v>6</v>
      </c>
      <c r="AW614" s="77">
        <v>7</v>
      </c>
      <c r="AX614" s="77">
        <v>8</v>
      </c>
      <c r="AY614" s="77">
        <v>9</v>
      </c>
      <c r="AZ614" s="77">
        <v>10</v>
      </c>
      <c r="BA614" s="77">
        <v>11</v>
      </c>
      <c r="BB614" s="78">
        <v>12</v>
      </c>
      <c r="BC614" s="76">
        <v>1</v>
      </c>
      <c r="BD614" s="77">
        <v>2</v>
      </c>
      <c r="BE614" s="77">
        <v>3</v>
      </c>
      <c r="BF614" s="77">
        <v>4</v>
      </c>
      <c r="BG614" s="77">
        <v>5</v>
      </c>
      <c r="BH614" s="77">
        <v>6</v>
      </c>
      <c r="BI614" s="77">
        <v>7</v>
      </c>
      <c r="BJ614" s="77">
        <v>8</v>
      </c>
      <c r="BK614" s="77">
        <v>9</v>
      </c>
      <c r="BL614" s="77">
        <v>10</v>
      </c>
      <c r="BM614" s="77">
        <v>11</v>
      </c>
      <c r="BN614" s="78">
        <v>12</v>
      </c>
      <c r="BO614" s="76">
        <v>1</v>
      </c>
      <c r="BP614" s="77">
        <v>2</v>
      </c>
      <c r="BQ614" s="77">
        <v>3</v>
      </c>
      <c r="BR614" s="77">
        <v>4</v>
      </c>
      <c r="BS614" s="77">
        <v>5</v>
      </c>
      <c r="BT614" s="77">
        <v>6</v>
      </c>
      <c r="BU614" s="77">
        <v>7</v>
      </c>
      <c r="BV614" s="77">
        <v>8</v>
      </c>
      <c r="BW614" s="77">
        <v>9</v>
      </c>
      <c r="BX614" s="77">
        <v>10</v>
      </c>
      <c r="BY614" s="77">
        <v>11</v>
      </c>
      <c r="BZ614" s="78">
        <v>12</v>
      </c>
      <c r="CA614" s="140">
        <v>1</v>
      </c>
      <c r="CB614" s="77">
        <v>2</v>
      </c>
      <c r="CC614" s="77">
        <v>3</v>
      </c>
      <c r="CD614" s="77">
        <v>4</v>
      </c>
      <c r="CE614" s="77">
        <v>5</v>
      </c>
      <c r="CF614" s="77">
        <v>6</v>
      </c>
      <c r="CG614" s="77">
        <v>7</v>
      </c>
      <c r="CH614" s="77">
        <v>8</v>
      </c>
      <c r="CI614" s="77">
        <v>9</v>
      </c>
      <c r="CJ614" s="77">
        <v>10</v>
      </c>
      <c r="CK614" s="77">
        <v>11</v>
      </c>
      <c r="CL614" s="78">
        <v>12</v>
      </c>
    </row>
    <row r="615" spans="1:90" x14ac:dyDescent="0.3">
      <c r="A615" s="201"/>
      <c r="B615" s="214"/>
      <c r="C615" s="60"/>
      <c r="D615" s="60"/>
      <c r="E615" s="62" t="s">
        <v>234</v>
      </c>
      <c r="F615" s="39"/>
      <c r="G615" s="84"/>
      <c r="H615" s="85"/>
      <c r="I615" s="85"/>
      <c r="J615" s="85"/>
      <c r="K615" s="85"/>
      <c r="L615" s="85"/>
      <c r="M615" s="85"/>
      <c r="N615" s="85"/>
      <c r="O615" s="82"/>
      <c r="P615" s="82"/>
      <c r="Q615" s="82"/>
      <c r="R615" s="83"/>
      <c r="S615" s="87"/>
      <c r="T615" s="82"/>
      <c r="U615" s="85"/>
      <c r="V615" s="85"/>
      <c r="W615" s="85"/>
      <c r="X615" s="85"/>
      <c r="Y615" s="85"/>
      <c r="Z615" s="85"/>
      <c r="AA615" s="85"/>
      <c r="AB615" s="85"/>
      <c r="AC615" s="85"/>
      <c r="AD615" s="86"/>
      <c r="AE615" s="84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6"/>
      <c r="AQ615" s="84"/>
      <c r="AR615" s="85"/>
      <c r="AS615" s="85"/>
      <c r="AT615" s="85"/>
      <c r="AU615" s="85"/>
      <c r="AV615" s="85"/>
      <c r="AW615" s="85"/>
      <c r="AX615" s="85"/>
      <c r="AY615" s="85"/>
      <c r="AZ615" s="85"/>
      <c r="BA615" s="85"/>
      <c r="BB615" s="86"/>
      <c r="BC615" s="84"/>
      <c r="BD615" s="85"/>
      <c r="BE615" s="85"/>
      <c r="BF615" s="85"/>
      <c r="BG615" s="85"/>
      <c r="BH615" s="85"/>
      <c r="BI615" s="85"/>
      <c r="BJ615" s="85"/>
      <c r="BK615" s="85"/>
      <c r="BL615" s="85"/>
      <c r="BM615" s="85"/>
      <c r="BN615" s="86"/>
      <c r="BO615" s="84"/>
      <c r="BP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6"/>
      <c r="CA615" s="141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6"/>
    </row>
    <row r="616" spans="1:90" x14ac:dyDescent="0.3">
      <c r="A616" s="201"/>
      <c r="B616" s="214"/>
      <c r="C616" s="60"/>
      <c r="D616" s="60" t="s">
        <v>113</v>
      </c>
      <c r="E616" s="60"/>
      <c r="F616" s="39"/>
      <c r="G616" s="84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6"/>
      <c r="S616" s="84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6"/>
      <c r="AE616" s="84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6"/>
      <c r="AQ616" s="84"/>
      <c r="AR616" s="85"/>
      <c r="AS616" s="85"/>
      <c r="AT616" s="85"/>
      <c r="AU616" s="85"/>
      <c r="AV616" s="85"/>
      <c r="AW616" s="85"/>
      <c r="AX616" s="85"/>
      <c r="AY616" s="85"/>
      <c r="AZ616" s="85"/>
      <c r="BA616" s="85"/>
      <c r="BB616" s="86"/>
      <c r="BC616" s="84"/>
      <c r="BD616" s="85"/>
      <c r="BE616" s="85"/>
      <c r="BF616" s="85"/>
      <c r="BG616" s="85"/>
      <c r="BH616" s="85"/>
      <c r="BI616" s="85"/>
      <c r="BJ616" s="85"/>
      <c r="BK616" s="85"/>
      <c r="BL616" s="85"/>
      <c r="BM616" s="85"/>
      <c r="BN616" s="86"/>
      <c r="BO616" s="84"/>
      <c r="BP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6"/>
      <c r="CA616" s="141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6"/>
    </row>
    <row r="617" spans="1:90" x14ac:dyDescent="0.3">
      <c r="A617" s="201"/>
      <c r="B617" s="214"/>
      <c r="C617" s="60"/>
      <c r="D617" s="60"/>
      <c r="E617" s="62" t="s">
        <v>244</v>
      </c>
      <c r="F617" s="39"/>
      <c r="G617" s="84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6"/>
      <c r="S617" s="84"/>
      <c r="T617" s="85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6"/>
      <c r="AE617" s="231"/>
      <c r="AF617" s="220"/>
      <c r="AG617" s="85"/>
      <c r="AH617" s="85"/>
      <c r="AI617" s="85"/>
      <c r="AJ617" s="85"/>
      <c r="AK617" s="85"/>
      <c r="AL617" s="85"/>
      <c r="AM617" s="85"/>
      <c r="AN617" s="85"/>
      <c r="AO617" s="85"/>
      <c r="AP617" s="86"/>
      <c r="AQ617" s="84"/>
      <c r="AR617" s="85"/>
      <c r="AS617" s="85"/>
      <c r="AT617" s="85"/>
      <c r="AU617" s="85"/>
      <c r="AV617" s="85"/>
      <c r="AW617" s="85"/>
      <c r="AX617" s="85"/>
      <c r="AY617" s="85"/>
      <c r="AZ617" s="85"/>
      <c r="BA617" s="85"/>
      <c r="BB617" s="86"/>
      <c r="BC617" s="84"/>
      <c r="BD617" s="85"/>
      <c r="BE617" s="85"/>
      <c r="BF617" s="85"/>
      <c r="BG617" s="85"/>
      <c r="BH617" s="85"/>
      <c r="BI617" s="85"/>
      <c r="BJ617" s="85"/>
      <c r="BK617" s="85"/>
      <c r="BL617" s="85"/>
      <c r="BM617" s="85"/>
      <c r="BN617" s="86"/>
      <c r="BO617" s="84"/>
      <c r="BP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6"/>
      <c r="CA617" s="141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6"/>
    </row>
    <row r="618" spans="1:90" ht="15" thickBot="1" x14ac:dyDescent="0.35">
      <c r="A618" s="202"/>
      <c r="B618" s="210"/>
      <c r="C618" s="58" t="s">
        <v>115</v>
      </c>
      <c r="D618" s="58"/>
      <c r="E618" s="43" t="s">
        <v>160</v>
      </c>
      <c r="F618" s="217">
        <v>6000000</v>
      </c>
      <c r="G618" s="96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8"/>
      <c r="S618" s="96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8"/>
      <c r="AE618" s="96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8"/>
      <c r="AQ618" s="96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8"/>
      <c r="BC618" s="96"/>
      <c r="BD618" s="97"/>
      <c r="BE618" s="97"/>
      <c r="BF618" s="97"/>
      <c r="BG618" s="97"/>
      <c r="BH618" s="97"/>
      <c r="BI618" s="97"/>
      <c r="BJ618" s="97"/>
      <c r="BK618" s="97"/>
      <c r="BL618" s="97"/>
      <c r="BM618" s="97"/>
      <c r="BN618" s="98"/>
      <c r="BO618" s="96"/>
      <c r="BP618" s="97"/>
      <c r="BQ618" s="97"/>
      <c r="BR618" s="97"/>
      <c r="BS618" s="97"/>
      <c r="BT618" s="97"/>
      <c r="BU618" s="97"/>
      <c r="BV618" s="97"/>
      <c r="BW618" s="97"/>
      <c r="BX618" s="97"/>
      <c r="BY618" s="97"/>
      <c r="BZ618" s="98"/>
      <c r="CA618" s="142"/>
      <c r="CB618" s="97"/>
      <c r="CC618" s="97"/>
      <c r="CD618" s="97"/>
      <c r="CE618" s="97"/>
      <c r="CF618" s="97"/>
      <c r="CG618" s="97"/>
      <c r="CH618" s="97"/>
      <c r="CI618" s="97"/>
      <c r="CJ618" s="97"/>
      <c r="CK618" s="97"/>
      <c r="CL618" s="98"/>
    </row>
    <row r="619" spans="1:90" x14ac:dyDescent="0.3">
      <c r="A619" s="200" t="s">
        <v>476</v>
      </c>
      <c r="B619" s="209">
        <v>436</v>
      </c>
      <c r="C619" s="56" t="s">
        <v>140</v>
      </c>
      <c r="D619" s="56" t="s">
        <v>112</v>
      </c>
      <c r="E619" s="56"/>
      <c r="F619" s="38"/>
      <c r="G619" s="76">
        <v>1</v>
      </c>
      <c r="H619" s="77">
        <v>2</v>
      </c>
      <c r="I619" s="77">
        <v>3</v>
      </c>
      <c r="J619" s="77">
        <v>4</v>
      </c>
      <c r="K619" s="77">
        <v>5</v>
      </c>
      <c r="L619" s="77">
        <v>6</v>
      </c>
      <c r="M619" s="77">
        <v>7</v>
      </c>
      <c r="N619" s="77">
        <v>8</v>
      </c>
      <c r="O619" s="77">
        <v>9</v>
      </c>
      <c r="P619" s="77">
        <v>10</v>
      </c>
      <c r="Q619" s="77">
        <v>11</v>
      </c>
      <c r="R619" s="78">
        <v>12</v>
      </c>
      <c r="S619" s="76">
        <v>1</v>
      </c>
      <c r="T619" s="77">
        <v>2</v>
      </c>
      <c r="U619" s="77">
        <v>3</v>
      </c>
      <c r="V619" s="77">
        <v>4</v>
      </c>
      <c r="W619" s="77">
        <v>5</v>
      </c>
      <c r="X619" s="77">
        <v>6</v>
      </c>
      <c r="Y619" s="77">
        <v>7</v>
      </c>
      <c r="Z619" s="77">
        <v>8</v>
      </c>
      <c r="AA619" s="77">
        <v>9</v>
      </c>
      <c r="AB619" s="77">
        <v>10</v>
      </c>
      <c r="AC619" s="77">
        <v>11</v>
      </c>
      <c r="AD619" s="78">
        <v>12</v>
      </c>
      <c r="AE619" s="76">
        <v>1</v>
      </c>
      <c r="AF619" s="77">
        <v>2</v>
      </c>
      <c r="AG619" s="77">
        <v>3</v>
      </c>
      <c r="AH619" s="77">
        <v>4</v>
      </c>
      <c r="AI619" s="77">
        <v>5</v>
      </c>
      <c r="AJ619" s="77">
        <v>6</v>
      </c>
      <c r="AK619" s="77">
        <v>7</v>
      </c>
      <c r="AL619" s="77">
        <v>8</v>
      </c>
      <c r="AM619" s="77">
        <v>9</v>
      </c>
      <c r="AN619" s="77">
        <v>10</v>
      </c>
      <c r="AO619" s="77">
        <v>11</v>
      </c>
      <c r="AP619" s="78">
        <v>12</v>
      </c>
      <c r="AQ619" s="76">
        <v>1</v>
      </c>
      <c r="AR619" s="77">
        <v>2</v>
      </c>
      <c r="AS619" s="77">
        <v>3</v>
      </c>
      <c r="AT619" s="77">
        <v>4</v>
      </c>
      <c r="AU619" s="77">
        <v>5</v>
      </c>
      <c r="AV619" s="77">
        <v>6</v>
      </c>
      <c r="AW619" s="77">
        <v>7</v>
      </c>
      <c r="AX619" s="77">
        <v>8</v>
      </c>
      <c r="AY619" s="77">
        <v>9</v>
      </c>
      <c r="AZ619" s="77">
        <v>10</v>
      </c>
      <c r="BA619" s="77">
        <v>11</v>
      </c>
      <c r="BB619" s="78">
        <v>12</v>
      </c>
      <c r="BC619" s="76">
        <v>1</v>
      </c>
      <c r="BD619" s="77">
        <v>2</v>
      </c>
      <c r="BE619" s="77">
        <v>3</v>
      </c>
      <c r="BF619" s="77">
        <v>4</v>
      </c>
      <c r="BG619" s="77">
        <v>5</v>
      </c>
      <c r="BH619" s="77">
        <v>6</v>
      </c>
      <c r="BI619" s="77">
        <v>7</v>
      </c>
      <c r="BJ619" s="77">
        <v>8</v>
      </c>
      <c r="BK619" s="77">
        <v>9</v>
      </c>
      <c r="BL619" s="77">
        <v>10</v>
      </c>
      <c r="BM619" s="77">
        <v>11</v>
      </c>
      <c r="BN619" s="78">
        <v>12</v>
      </c>
      <c r="BO619" s="76">
        <v>1</v>
      </c>
      <c r="BP619" s="77">
        <v>2</v>
      </c>
      <c r="BQ619" s="77">
        <v>3</v>
      </c>
      <c r="BR619" s="77">
        <v>4</v>
      </c>
      <c r="BS619" s="77">
        <v>5</v>
      </c>
      <c r="BT619" s="77">
        <v>6</v>
      </c>
      <c r="BU619" s="77">
        <v>7</v>
      </c>
      <c r="BV619" s="77">
        <v>8</v>
      </c>
      <c r="BW619" s="77">
        <v>9</v>
      </c>
      <c r="BX619" s="77">
        <v>10</v>
      </c>
      <c r="BY619" s="77">
        <v>11</v>
      </c>
      <c r="BZ619" s="78">
        <v>12</v>
      </c>
      <c r="CA619" s="140">
        <v>1</v>
      </c>
      <c r="CB619" s="77">
        <v>2</v>
      </c>
      <c r="CC619" s="77">
        <v>3</v>
      </c>
      <c r="CD619" s="77">
        <v>4</v>
      </c>
      <c r="CE619" s="77">
        <v>5</v>
      </c>
      <c r="CF619" s="77">
        <v>6</v>
      </c>
      <c r="CG619" s="77">
        <v>7</v>
      </c>
      <c r="CH619" s="77">
        <v>8</v>
      </c>
      <c r="CI619" s="77">
        <v>9</v>
      </c>
      <c r="CJ619" s="77">
        <v>10</v>
      </c>
      <c r="CK619" s="77">
        <v>11</v>
      </c>
      <c r="CL619" s="78">
        <v>12</v>
      </c>
    </row>
    <row r="620" spans="1:90" x14ac:dyDescent="0.3">
      <c r="A620" s="201"/>
      <c r="B620" s="214"/>
      <c r="C620" s="60"/>
      <c r="D620" s="60"/>
      <c r="E620" s="62" t="s">
        <v>233</v>
      </c>
      <c r="F620" s="39"/>
      <c r="G620" s="87"/>
      <c r="H620" s="82"/>
      <c r="I620" s="82"/>
      <c r="J620" s="85"/>
      <c r="K620" s="85"/>
      <c r="L620" s="85"/>
      <c r="M620" s="85"/>
      <c r="N620" s="85"/>
      <c r="O620" s="85"/>
      <c r="P620" s="85"/>
      <c r="Q620" s="85"/>
      <c r="R620" s="86"/>
      <c r="S620" s="84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6"/>
      <c r="AE620" s="84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6"/>
      <c r="AQ620" s="84"/>
      <c r="AR620" s="85"/>
      <c r="AS620" s="85"/>
      <c r="AT620" s="85"/>
      <c r="AU620" s="85"/>
      <c r="AV620" s="85"/>
      <c r="AW620" s="85"/>
      <c r="AX620" s="85"/>
      <c r="AY620" s="85"/>
      <c r="AZ620" s="85"/>
      <c r="BA620" s="85"/>
      <c r="BB620" s="86"/>
      <c r="BC620" s="84"/>
      <c r="BD620" s="85"/>
      <c r="BE620" s="85"/>
      <c r="BF620" s="85"/>
      <c r="BG620" s="85"/>
      <c r="BH620" s="85"/>
      <c r="BI620" s="85"/>
      <c r="BJ620" s="85"/>
      <c r="BK620" s="85"/>
      <c r="BL620" s="85"/>
      <c r="BM620" s="85"/>
      <c r="BN620" s="86"/>
      <c r="BO620" s="84"/>
      <c r="BP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6"/>
      <c r="CA620" s="141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6"/>
    </row>
    <row r="621" spans="1:90" x14ac:dyDescent="0.3">
      <c r="A621" s="201"/>
      <c r="B621" s="214"/>
      <c r="C621" s="60"/>
      <c r="D621" s="60"/>
      <c r="E621" s="62" t="s">
        <v>245</v>
      </c>
      <c r="F621" s="39">
        <v>400000</v>
      </c>
      <c r="G621" s="84"/>
      <c r="H621" s="85"/>
      <c r="I621" s="85"/>
      <c r="J621" s="82"/>
      <c r="K621" s="82"/>
      <c r="L621" s="82"/>
      <c r="M621" s="82"/>
      <c r="N621" s="82"/>
      <c r="O621" s="82"/>
      <c r="P621" s="85"/>
      <c r="Q621" s="85"/>
      <c r="R621" s="86"/>
      <c r="S621" s="84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6"/>
      <c r="AE621" s="84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6"/>
      <c r="AQ621" s="84"/>
      <c r="AR621" s="85"/>
      <c r="AS621" s="85"/>
      <c r="AT621" s="85"/>
      <c r="AU621" s="85"/>
      <c r="AV621" s="85"/>
      <c r="AW621" s="85"/>
      <c r="AX621" s="85"/>
      <c r="AY621" s="85"/>
      <c r="AZ621" s="85"/>
      <c r="BA621" s="85"/>
      <c r="BB621" s="86"/>
      <c r="BC621" s="84"/>
      <c r="BD621" s="85"/>
      <c r="BE621" s="85"/>
      <c r="BF621" s="85"/>
      <c r="BG621" s="85"/>
      <c r="BH621" s="85"/>
      <c r="BI621" s="85"/>
      <c r="BJ621" s="85"/>
      <c r="BK621" s="85"/>
      <c r="BL621" s="85"/>
      <c r="BM621" s="85"/>
      <c r="BN621" s="86"/>
      <c r="BO621" s="84"/>
      <c r="BP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6"/>
      <c r="CA621" s="141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6"/>
    </row>
    <row r="622" spans="1:90" x14ac:dyDescent="0.3">
      <c r="A622" s="201"/>
      <c r="B622" s="214"/>
      <c r="C622" s="60"/>
      <c r="D622" s="60" t="s">
        <v>113</v>
      </c>
      <c r="E622" s="60"/>
      <c r="F622" s="39"/>
      <c r="G622" s="84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6"/>
      <c r="S622" s="84"/>
      <c r="T622" s="85"/>
      <c r="U622" s="85"/>
      <c r="V622" s="85"/>
      <c r="W622" s="82"/>
      <c r="X622" s="82"/>
      <c r="Y622" s="82"/>
      <c r="Z622" s="82"/>
      <c r="AA622" s="82"/>
      <c r="AB622" s="82"/>
      <c r="AC622" s="82"/>
      <c r="AD622" s="83"/>
      <c r="AE622" s="84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6"/>
      <c r="AQ622" s="84"/>
      <c r="AR622" s="85"/>
      <c r="AS622" s="85"/>
      <c r="AT622" s="85"/>
      <c r="AU622" s="85"/>
      <c r="AV622" s="85"/>
      <c r="AW622" s="85"/>
      <c r="AX622" s="85"/>
      <c r="AY622" s="85"/>
      <c r="AZ622" s="85"/>
      <c r="BA622" s="85"/>
      <c r="BB622" s="86"/>
      <c r="BC622" s="84"/>
      <c r="BD622" s="85"/>
      <c r="BE622" s="85"/>
      <c r="BF622" s="85"/>
      <c r="BG622" s="85"/>
      <c r="BH622" s="85"/>
      <c r="BI622" s="85"/>
      <c r="BJ622" s="85"/>
      <c r="BK622" s="85"/>
      <c r="BL622" s="85"/>
      <c r="BM622" s="85"/>
      <c r="BN622" s="86"/>
      <c r="BO622" s="84"/>
      <c r="BP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6"/>
      <c r="CA622" s="141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6"/>
    </row>
    <row r="623" spans="1:90" x14ac:dyDescent="0.3">
      <c r="A623" s="201"/>
      <c r="B623" s="214"/>
      <c r="C623" s="60"/>
      <c r="D623" s="60"/>
      <c r="E623" s="62" t="s">
        <v>163</v>
      </c>
      <c r="F623" s="39"/>
      <c r="G623" s="84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6"/>
      <c r="S623" s="84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6"/>
      <c r="AE623" s="84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6"/>
      <c r="AQ623" s="84"/>
      <c r="AR623" s="85"/>
      <c r="AS623" s="85"/>
      <c r="AT623" s="85"/>
      <c r="AU623" s="85"/>
      <c r="AV623" s="85"/>
      <c r="AW623" s="85"/>
      <c r="AX623" s="85"/>
      <c r="AY623" s="85"/>
      <c r="AZ623" s="85"/>
      <c r="BA623" s="85"/>
      <c r="BB623" s="86"/>
      <c r="BC623" s="84"/>
      <c r="BD623" s="85"/>
      <c r="BE623" s="85"/>
      <c r="BF623" s="85"/>
      <c r="BG623" s="85"/>
      <c r="BH623" s="85"/>
      <c r="BI623" s="85"/>
      <c r="BJ623" s="85"/>
      <c r="BK623" s="85"/>
      <c r="BL623" s="85"/>
      <c r="BM623" s="85"/>
      <c r="BN623" s="86"/>
      <c r="BO623" s="84"/>
      <c r="BP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6"/>
      <c r="CA623" s="141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6"/>
    </row>
    <row r="624" spans="1:90" ht="15" thickBot="1" x14ac:dyDescent="0.35">
      <c r="A624" s="202"/>
      <c r="B624" s="210"/>
      <c r="C624" s="58" t="s">
        <v>136</v>
      </c>
      <c r="D624" s="58"/>
      <c r="E624" s="43" t="s">
        <v>160</v>
      </c>
      <c r="F624" s="216">
        <v>16700000</v>
      </c>
      <c r="G624" s="96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8"/>
      <c r="S624" s="96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8"/>
      <c r="AE624" s="96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8"/>
      <c r="AQ624" s="96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8"/>
      <c r="BC624" s="96"/>
      <c r="BD624" s="97"/>
      <c r="BE624" s="97"/>
      <c r="BF624" s="97"/>
      <c r="BG624" s="97"/>
      <c r="BH624" s="97"/>
      <c r="BI624" s="97"/>
      <c r="BJ624" s="97"/>
      <c r="BK624" s="97"/>
      <c r="BL624" s="97"/>
      <c r="BM624" s="97"/>
      <c r="BN624" s="98"/>
      <c r="BO624" s="96"/>
      <c r="BP624" s="97"/>
      <c r="BQ624" s="97"/>
      <c r="BR624" s="97"/>
      <c r="BS624" s="97"/>
      <c r="BT624" s="97"/>
      <c r="BU624" s="97"/>
      <c r="BV624" s="97"/>
      <c r="BW624" s="97"/>
      <c r="BX624" s="97"/>
      <c r="BY624" s="97"/>
      <c r="BZ624" s="98"/>
      <c r="CA624" s="142"/>
      <c r="CB624" s="97"/>
      <c r="CC624" s="97"/>
      <c r="CD624" s="97"/>
      <c r="CE624" s="97"/>
      <c r="CF624" s="97"/>
      <c r="CG624" s="97"/>
      <c r="CH624" s="97"/>
      <c r="CI624" s="97"/>
      <c r="CJ624" s="97"/>
      <c r="CK624" s="97"/>
      <c r="CL624" s="98"/>
    </row>
    <row r="625" spans="1:90" x14ac:dyDescent="0.3">
      <c r="A625" s="200" t="s">
        <v>476</v>
      </c>
      <c r="B625" s="209">
        <v>437</v>
      </c>
      <c r="C625" s="56" t="s">
        <v>141</v>
      </c>
      <c r="D625" s="56" t="s">
        <v>112</v>
      </c>
      <c r="E625" s="56"/>
      <c r="F625" s="38"/>
      <c r="G625" s="76">
        <v>1</v>
      </c>
      <c r="H625" s="77">
        <v>2</v>
      </c>
      <c r="I625" s="77">
        <v>3</v>
      </c>
      <c r="J625" s="77">
        <v>4</v>
      </c>
      <c r="K625" s="77">
        <v>5</v>
      </c>
      <c r="L625" s="77">
        <v>6</v>
      </c>
      <c r="M625" s="77">
        <v>7</v>
      </c>
      <c r="N625" s="77">
        <v>8</v>
      </c>
      <c r="O625" s="77">
        <v>9</v>
      </c>
      <c r="P625" s="77">
        <v>10</v>
      </c>
      <c r="Q625" s="77">
        <v>11</v>
      </c>
      <c r="R625" s="78">
        <v>12</v>
      </c>
      <c r="S625" s="76">
        <v>1</v>
      </c>
      <c r="T625" s="77">
        <v>2</v>
      </c>
      <c r="U625" s="77">
        <v>3</v>
      </c>
      <c r="V625" s="77">
        <v>4</v>
      </c>
      <c r="W625" s="77">
        <v>5</v>
      </c>
      <c r="X625" s="77">
        <v>6</v>
      </c>
      <c r="Y625" s="77">
        <v>7</v>
      </c>
      <c r="Z625" s="77">
        <v>8</v>
      </c>
      <c r="AA625" s="77">
        <v>9</v>
      </c>
      <c r="AB625" s="77">
        <v>10</v>
      </c>
      <c r="AC625" s="77">
        <v>11</v>
      </c>
      <c r="AD625" s="78">
        <v>12</v>
      </c>
      <c r="AE625" s="76">
        <v>1</v>
      </c>
      <c r="AF625" s="77">
        <v>2</v>
      </c>
      <c r="AG625" s="77">
        <v>3</v>
      </c>
      <c r="AH625" s="77">
        <v>4</v>
      </c>
      <c r="AI625" s="77">
        <v>5</v>
      </c>
      <c r="AJ625" s="77">
        <v>6</v>
      </c>
      <c r="AK625" s="77">
        <v>7</v>
      </c>
      <c r="AL625" s="77">
        <v>8</v>
      </c>
      <c r="AM625" s="77">
        <v>9</v>
      </c>
      <c r="AN625" s="77">
        <v>10</v>
      </c>
      <c r="AO625" s="77">
        <v>11</v>
      </c>
      <c r="AP625" s="78">
        <v>12</v>
      </c>
      <c r="AQ625" s="76">
        <v>1</v>
      </c>
      <c r="AR625" s="77">
        <v>2</v>
      </c>
      <c r="AS625" s="77">
        <v>3</v>
      </c>
      <c r="AT625" s="77">
        <v>4</v>
      </c>
      <c r="AU625" s="77">
        <v>5</v>
      </c>
      <c r="AV625" s="77">
        <v>6</v>
      </c>
      <c r="AW625" s="77">
        <v>7</v>
      </c>
      <c r="AX625" s="77">
        <v>8</v>
      </c>
      <c r="AY625" s="77">
        <v>9</v>
      </c>
      <c r="AZ625" s="77">
        <v>10</v>
      </c>
      <c r="BA625" s="77">
        <v>11</v>
      </c>
      <c r="BB625" s="78">
        <v>12</v>
      </c>
      <c r="BC625" s="76">
        <v>1</v>
      </c>
      <c r="BD625" s="77">
        <v>2</v>
      </c>
      <c r="BE625" s="77">
        <v>3</v>
      </c>
      <c r="BF625" s="77">
        <v>4</v>
      </c>
      <c r="BG625" s="77">
        <v>5</v>
      </c>
      <c r="BH625" s="77">
        <v>6</v>
      </c>
      <c r="BI625" s="77">
        <v>7</v>
      </c>
      <c r="BJ625" s="77">
        <v>8</v>
      </c>
      <c r="BK625" s="77">
        <v>9</v>
      </c>
      <c r="BL625" s="77">
        <v>10</v>
      </c>
      <c r="BM625" s="77">
        <v>11</v>
      </c>
      <c r="BN625" s="78">
        <v>12</v>
      </c>
      <c r="BO625" s="76">
        <v>1</v>
      </c>
      <c r="BP625" s="77">
        <v>2</v>
      </c>
      <c r="BQ625" s="77">
        <v>3</v>
      </c>
      <c r="BR625" s="77">
        <v>4</v>
      </c>
      <c r="BS625" s="77">
        <v>5</v>
      </c>
      <c r="BT625" s="77">
        <v>6</v>
      </c>
      <c r="BU625" s="77">
        <v>7</v>
      </c>
      <c r="BV625" s="77">
        <v>8</v>
      </c>
      <c r="BW625" s="77">
        <v>9</v>
      </c>
      <c r="BX625" s="77">
        <v>10</v>
      </c>
      <c r="BY625" s="77">
        <v>11</v>
      </c>
      <c r="BZ625" s="78">
        <v>12</v>
      </c>
      <c r="CA625" s="140">
        <v>1</v>
      </c>
      <c r="CB625" s="77">
        <v>2</v>
      </c>
      <c r="CC625" s="77">
        <v>3</v>
      </c>
      <c r="CD625" s="77">
        <v>4</v>
      </c>
      <c r="CE625" s="77">
        <v>5</v>
      </c>
      <c r="CF625" s="77">
        <v>6</v>
      </c>
      <c r="CG625" s="77">
        <v>7</v>
      </c>
      <c r="CH625" s="77">
        <v>8</v>
      </c>
      <c r="CI625" s="77">
        <v>9</v>
      </c>
      <c r="CJ625" s="77">
        <v>10</v>
      </c>
      <c r="CK625" s="77">
        <v>11</v>
      </c>
      <c r="CL625" s="78">
        <v>12</v>
      </c>
    </row>
    <row r="626" spans="1:90" x14ac:dyDescent="0.3">
      <c r="A626" s="201"/>
      <c r="B626" s="214"/>
      <c r="C626" s="60"/>
      <c r="D626" s="60"/>
      <c r="E626" s="60"/>
      <c r="F626" s="39"/>
      <c r="G626" s="84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6"/>
      <c r="S626" s="84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6"/>
      <c r="AE626" s="84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6"/>
      <c r="AQ626" s="84"/>
      <c r="AR626" s="85"/>
      <c r="AS626" s="85"/>
      <c r="AT626" s="85"/>
      <c r="AU626" s="85"/>
      <c r="AV626" s="85"/>
      <c r="AW626" s="85"/>
      <c r="AX626" s="85"/>
      <c r="AY626" s="85"/>
      <c r="AZ626" s="85"/>
      <c r="BA626" s="85"/>
      <c r="BB626" s="86"/>
      <c r="BC626" s="84"/>
      <c r="BD626" s="85"/>
      <c r="BE626" s="85"/>
      <c r="BF626" s="85"/>
      <c r="BG626" s="85"/>
      <c r="BH626" s="85"/>
      <c r="BI626" s="85"/>
      <c r="BJ626" s="85"/>
      <c r="BK626" s="85"/>
      <c r="BL626" s="85"/>
      <c r="BM626" s="85"/>
      <c r="BN626" s="86"/>
      <c r="BO626" s="84"/>
      <c r="BP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6"/>
      <c r="CA626" s="141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6"/>
    </row>
    <row r="627" spans="1:90" x14ac:dyDescent="0.3">
      <c r="A627" s="201"/>
      <c r="B627" s="214"/>
      <c r="C627" s="60"/>
      <c r="D627" s="60" t="s">
        <v>113</v>
      </c>
      <c r="E627" s="60"/>
      <c r="F627" s="39"/>
      <c r="G627" s="84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6"/>
      <c r="S627" s="84"/>
      <c r="T627" s="85"/>
      <c r="U627" s="85"/>
      <c r="V627" s="85"/>
      <c r="W627" s="82"/>
      <c r="X627" s="82"/>
      <c r="Y627" s="82"/>
      <c r="Z627" s="82"/>
      <c r="AA627" s="82"/>
      <c r="AB627" s="82"/>
      <c r="AC627" s="82"/>
      <c r="AD627" s="83"/>
      <c r="AE627" s="84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6"/>
      <c r="AQ627" s="84"/>
      <c r="AR627" s="85"/>
      <c r="AS627" s="85"/>
      <c r="AT627" s="85"/>
      <c r="AU627" s="85"/>
      <c r="AV627" s="85"/>
      <c r="AW627" s="85"/>
      <c r="AX627" s="85"/>
      <c r="AY627" s="85"/>
      <c r="AZ627" s="85"/>
      <c r="BA627" s="85"/>
      <c r="BB627" s="86"/>
      <c r="BC627" s="84"/>
      <c r="BD627" s="85"/>
      <c r="BE627" s="85"/>
      <c r="BF627" s="85"/>
      <c r="BG627" s="85"/>
      <c r="BH627" s="85"/>
      <c r="BI627" s="85"/>
      <c r="BJ627" s="85"/>
      <c r="BK627" s="85"/>
      <c r="BL627" s="85"/>
      <c r="BM627" s="85"/>
      <c r="BN627" s="86"/>
      <c r="BO627" s="84"/>
      <c r="BP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6"/>
      <c r="CA627" s="141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6"/>
    </row>
    <row r="628" spans="1:90" ht="15" thickBot="1" x14ac:dyDescent="0.35">
      <c r="A628" s="202"/>
      <c r="B628" s="210"/>
      <c r="C628" s="58" t="s">
        <v>136</v>
      </c>
      <c r="D628" s="58"/>
      <c r="E628" s="43" t="s">
        <v>160</v>
      </c>
      <c r="F628" s="216">
        <v>9300000</v>
      </c>
      <c r="G628" s="96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8"/>
      <c r="S628" s="96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8"/>
      <c r="AE628" s="96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8"/>
      <c r="AQ628" s="96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8"/>
      <c r="BC628" s="96"/>
      <c r="BD628" s="97"/>
      <c r="BE628" s="97"/>
      <c r="BF628" s="97"/>
      <c r="BG628" s="97"/>
      <c r="BH628" s="97"/>
      <c r="BI628" s="97"/>
      <c r="BJ628" s="97"/>
      <c r="BK628" s="97"/>
      <c r="BL628" s="97"/>
      <c r="BM628" s="97"/>
      <c r="BN628" s="98"/>
      <c r="BO628" s="96"/>
      <c r="BP628" s="97"/>
      <c r="BQ628" s="97"/>
      <c r="BR628" s="97"/>
      <c r="BS628" s="97"/>
      <c r="BT628" s="97"/>
      <c r="BU628" s="97"/>
      <c r="BV628" s="97"/>
      <c r="BW628" s="97"/>
      <c r="BX628" s="97"/>
      <c r="BY628" s="97"/>
      <c r="BZ628" s="98"/>
      <c r="CA628" s="142"/>
      <c r="CB628" s="97"/>
      <c r="CC628" s="97"/>
      <c r="CD628" s="97"/>
      <c r="CE628" s="97"/>
      <c r="CF628" s="97"/>
      <c r="CG628" s="97"/>
      <c r="CH628" s="97"/>
      <c r="CI628" s="97"/>
      <c r="CJ628" s="97"/>
      <c r="CK628" s="97"/>
      <c r="CL628" s="98"/>
    </row>
    <row r="629" spans="1:90" x14ac:dyDescent="0.3">
      <c r="A629" s="200" t="s">
        <v>476</v>
      </c>
      <c r="B629" s="209">
        <v>438</v>
      </c>
      <c r="C629" s="56" t="s">
        <v>249</v>
      </c>
      <c r="D629" s="56" t="s">
        <v>112</v>
      </c>
      <c r="E629" s="56"/>
      <c r="F629" s="38"/>
      <c r="G629" s="76"/>
      <c r="H629" s="77"/>
      <c r="I629" s="77"/>
      <c r="J629" s="77"/>
      <c r="K629" s="77"/>
      <c r="L629" s="77"/>
      <c r="M629" s="222"/>
      <c r="N629" s="222"/>
      <c r="O629" s="222"/>
      <c r="P629" s="222"/>
      <c r="Q629" s="222"/>
      <c r="R629" s="228"/>
      <c r="S629" s="232"/>
      <c r="T629" s="222"/>
      <c r="U629" s="222"/>
      <c r="V629" s="222"/>
      <c r="W629" s="77"/>
      <c r="X629" s="77"/>
      <c r="Y629" s="77"/>
      <c r="Z629" s="77"/>
      <c r="AA629" s="77"/>
      <c r="AB629" s="77"/>
      <c r="AC629" s="77"/>
      <c r="AD629" s="78"/>
      <c r="AE629" s="76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8"/>
      <c r="AQ629" s="76"/>
      <c r="AR629" s="77"/>
      <c r="AS629" s="77"/>
      <c r="AT629" s="77"/>
      <c r="AU629" s="77"/>
      <c r="AV629" s="77"/>
      <c r="AW629" s="77"/>
      <c r="AX629" s="77"/>
      <c r="AY629" s="77"/>
      <c r="AZ629" s="77"/>
      <c r="BA629" s="77"/>
      <c r="BB629" s="78"/>
      <c r="BC629" s="76"/>
      <c r="BD629" s="77"/>
      <c r="BE629" s="77"/>
      <c r="BF629" s="77"/>
      <c r="BG629" s="77"/>
      <c r="BH629" s="77"/>
      <c r="BI629" s="77"/>
      <c r="BJ629" s="77"/>
      <c r="BK629" s="77"/>
      <c r="BL629" s="77"/>
      <c r="BM629" s="77"/>
      <c r="BN629" s="78"/>
      <c r="BO629" s="76"/>
      <c r="BP629" s="77"/>
      <c r="BQ629" s="77"/>
      <c r="BR629" s="77"/>
      <c r="BS629" s="77"/>
      <c r="BT629" s="77"/>
      <c r="BU629" s="77"/>
      <c r="BV629" s="77"/>
      <c r="BW629" s="77"/>
      <c r="BX629" s="77"/>
      <c r="BY629" s="77"/>
      <c r="BZ629" s="78"/>
      <c r="CA629" s="140"/>
      <c r="CB629" s="77"/>
      <c r="CC629" s="77"/>
      <c r="CD629" s="77"/>
      <c r="CE629" s="77"/>
      <c r="CF629" s="77"/>
      <c r="CG629" s="77"/>
      <c r="CH629" s="77"/>
      <c r="CI629" s="77"/>
      <c r="CJ629" s="77"/>
      <c r="CK629" s="77"/>
      <c r="CL629" s="78"/>
    </row>
    <row r="630" spans="1:90" x14ac:dyDescent="0.3">
      <c r="A630" s="201"/>
      <c r="B630" s="214"/>
      <c r="C630" s="60"/>
      <c r="D630" s="60"/>
      <c r="E630" s="60"/>
      <c r="F630" s="39"/>
      <c r="G630" s="84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6"/>
      <c r="S630" s="84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6"/>
      <c r="AE630" s="84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6"/>
      <c r="AQ630" s="84"/>
      <c r="AR630" s="85"/>
      <c r="AS630" s="85"/>
      <c r="AT630" s="85"/>
      <c r="AU630" s="85"/>
      <c r="AV630" s="85"/>
      <c r="AW630" s="85"/>
      <c r="AX630" s="85"/>
      <c r="AY630" s="85"/>
      <c r="AZ630" s="85"/>
      <c r="BA630" s="85"/>
      <c r="BB630" s="86"/>
      <c r="BC630" s="84"/>
      <c r="BD630" s="85"/>
      <c r="BE630" s="85"/>
      <c r="BF630" s="85"/>
      <c r="BG630" s="85"/>
      <c r="BH630" s="85"/>
      <c r="BI630" s="85"/>
      <c r="BJ630" s="85"/>
      <c r="BK630" s="85"/>
      <c r="BL630" s="85"/>
      <c r="BM630" s="85"/>
      <c r="BN630" s="86"/>
      <c r="BO630" s="84"/>
      <c r="BP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6"/>
      <c r="CA630" s="141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6"/>
    </row>
    <row r="631" spans="1:90" x14ac:dyDescent="0.3">
      <c r="A631" s="201"/>
      <c r="B631" s="214"/>
      <c r="C631" s="60"/>
      <c r="D631" s="60" t="s">
        <v>113</v>
      </c>
      <c r="E631" s="60"/>
      <c r="F631" s="39"/>
      <c r="G631" s="84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6"/>
      <c r="S631" s="84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1"/>
      <c r="AE631" s="84"/>
      <c r="AF631" s="85"/>
      <c r="AG631" s="85"/>
      <c r="AH631" s="82"/>
      <c r="AI631" s="82"/>
      <c r="AJ631" s="82"/>
      <c r="AK631" s="82"/>
      <c r="AL631" s="82"/>
      <c r="AM631" s="82"/>
      <c r="AN631" s="82"/>
      <c r="AO631" s="82"/>
      <c r="AP631" s="83"/>
      <c r="AQ631" s="84"/>
      <c r="AR631" s="85"/>
      <c r="AS631" s="85"/>
      <c r="AT631" s="85"/>
      <c r="AU631" s="85"/>
      <c r="AV631" s="85"/>
      <c r="AW631" s="85"/>
      <c r="AX631" s="85"/>
      <c r="AY631" s="85"/>
      <c r="AZ631" s="85"/>
      <c r="BA631" s="85"/>
      <c r="BB631" s="86"/>
      <c r="BC631" s="84"/>
      <c r="BD631" s="85"/>
      <c r="BE631" s="85"/>
      <c r="BF631" s="85"/>
      <c r="BG631" s="85"/>
      <c r="BH631" s="85"/>
      <c r="BI631" s="85"/>
      <c r="BJ631" s="85"/>
      <c r="BK631" s="85"/>
      <c r="BL631" s="85"/>
      <c r="BM631" s="85"/>
      <c r="BN631" s="86"/>
      <c r="BO631" s="84"/>
      <c r="BP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6"/>
      <c r="CA631" s="141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6"/>
    </row>
    <row r="632" spans="1:90" ht="15" thickBot="1" x14ac:dyDescent="0.35">
      <c r="A632" s="202"/>
      <c r="B632" s="210"/>
      <c r="C632" s="58" t="s">
        <v>136</v>
      </c>
      <c r="D632" s="58"/>
      <c r="E632" s="43" t="s">
        <v>160</v>
      </c>
      <c r="F632" s="216">
        <v>18200000</v>
      </c>
      <c r="G632" s="96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8"/>
      <c r="S632" s="96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8"/>
      <c r="AE632" s="96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8"/>
      <c r="AQ632" s="96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8"/>
      <c r="BC632" s="96"/>
      <c r="BD632" s="97"/>
      <c r="BE632" s="97"/>
      <c r="BF632" s="97"/>
      <c r="BG632" s="97"/>
      <c r="BH632" s="97"/>
      <c r="BI632" s="97"/>
      <c r="BJ632" s="97"/>
      <c r="BK632" s="97"/>
      <c r="BL632" s="97"/>
      <c r="BM632" s="97"/>
      <c r="BN632" s="98"/>
      <c r="BO632" s="96"/>
      <c r="BP632" s="97"/>
      <c r="BQ632" s="97"/>
      <c r="BR632" s="97"/>
      <c r="BS632" s="97"/>
      <c r="BT632" s="97"/>
      <c r="BU632" s="97"/>
      <c r="BV632" s="97"/>
      <c r="BW632" s="97"/>
      <c r="BX632" s="97"/>
      <c r="BY632" s="97"/>
      <c r="BZ632" s="98"/>
      <c r="CA632" s="142"/>
      <c r="CB632" s="97"/>
      <c r="CC632" s="97"/>
      <c r="CD632" s="97"/>
      <c r="CE632" s="97"/>
      <c r="CF632" s="97"/>
      <c r="CG632" s="97"/>
      <c r="CH632" s="97"/>
      <c r="CI632" s="97"/>
      <c r="CJ632" s="97"/>
      <c r="CK632" s="97"/>
      <c r="CL632" s="98"/>
    </row>
    <row r="633" spans="1:90" x14ac:dyDescent="0.3">
      <c r="A633" s="179" t="s">
        <v>477</v>
      </c>
      <c r="B633" s="214">
        <v>446</v>
      </c>
      <c r="C633" s="60" t="s">
        <v>142</v>
      </c>
      <c r="D633" s="60" t="s">
        <v>112</v>
      </c>
      <c r="E633" s="60"/>
      <c r="F633" s="39"/>
      <c r="G633" s="76">
        <v>1</v>
      </c>
      <c r="H633" s="77">
        <v>2</v>
      </c>
      <c r="I633" s="77">
        <v>3</v>
      </c>
      <c r="J633" s="77">
        <v>4</v>
      </c>
      <c r="K633" s="77">
        <v>5</v>
      </c>
      <c r="L633" s="77">
        <v>6</v>
      </c>
      <c r="M633" s="77">
        <v>7</v>
      </c>
      <c r="N633" s="77">
        <v>8</v>
      </c>
      <c r="O633" s="77">
        <v>9</v>
      </c>
      <c r="P633" s="77">
        <v>10</v>
      </c>
      <c r="Q633" s="77">
        <v>11</v>
      </c>
      <c r="R633" s="78">
        <v>12</v>
      </c>
      <c r="S633" s="76">
        <v>1</v>
      </c>
      <c r="T633" s="77">
        <v>2</v>
      </c>
      <c r="U633" s="77">
        <v>3</v>
      </c>
      <c r="V633" s="77">
        <v>4</v>
      </c>
      <c r="W633" s="77">
        <v>5</v>
      </c>
      <c r="X633" s="77">
        <v>6</v>
      </c>
      <c r="Y633" s="77">
        <v>7</v>
      </c>
      <c r="Z633" s="77">
        <v>8</v>
      </c>
      <c r="AA633" s="77">
        <v>9</v>
      </c>
      <c r="AB633" s="77">
        <v>10</v>
      </c>
      <c r="AC633" s="77">
        <v>11</v>
      </c>
      <c r="AD633" s="78">
        <v>12</v>
      </c>
      <c r="AE633" s="76">
        <v>1</v>
      </c>
      <c r="AF633" s="77">
        <v>2</v>
      </c>
      <c r="AG633" s="77">
        <v>3</v>
      </c>
      <c r="AH633" s="77">
        <v>4</v>
      </c>
      <c r="AI633" s="77">
        <v>5</v>
      </c>
      <c r="AJ633" s="77">
        <v>6</v>
      </c>
      <c r="AK633" s="77">
        <v>7</v>
      </c>
      <c r="AL633" s="77">
        <v>8</v>
      </c>
      <c r="AM633" s="77">
        <v>9</v>
      </c>
      <c r="AN633" s="77">
        <v>10</v>
      </c>
      <c r="AO633" s="77">
        <v>11</v>
      </c>
      <c r="AP633" s="78">
        <v>12</v>
      </c>
      <c r="AQ633" s="76">
        <v>1</v>
      </c>
      <c r="AR633" s="77">
        <v>2</v>
      </c>
      <c r="AS633" s="77">
        <v>3</v>
      </c>
      <c r="AT633" s="77">
        <v>4</v>
      </c>
      <c r="AU633" s="77">
        <v>5</v>
      </c>
      <c r="AV633" s="77">
        <v>6</v>
      </c>
      <c r="AW633" s="77">
        <v>7</v>
      </c>
      <c r="AX633" s="77">
        <v>8</v>
      </c>
      <c r="AY633" s="77">
        <v>9</v>
      </c>
      <c r="AZ633" s="77">
        <v>10</v>
      </c>
      <c r="BA633" s="77">
        <v>11</v>
      </c>
      <c r="BB633" s="78">
        <v>12</v>
      </c>
      <c r="BC633" s="76">
        <v>1</v>
      </c>
      <c r="BD633" s="77">
        <v>2</v>
      </c>
      <c r="BE633" s="77">
        <v>3</v>
      </c>
      <c r="BF633" s="77">
        <v>4</v>
      </c>
      <c r="BG633" s="77">
        <v>5</v>
      </c>
      <c r="BH633" s="77">
        <v>6</v>
      </c>
      <c r="BI633" s="77">
        <v>7</v>
      </c>
      <c r="BJ633" s="77">
        <v>8</v>
      </c>
      <c r="BK633" s="77">
        <v>9</v>
      </c>
      <c r="BL633" s="77">
        <v>10</v>
      </c>
      <c r="BM633" s="77">
        <v>11</v>
      </c>
      <c r="BN633" s="78">
        <v>12</v>
      </c>
      <c r="BO633" s="76">
        <v>1</v>
      </c>
      <c r="BP633" s="77">
        <v>2</v>
      </c>
      <c r="BQ633" s="77">
        <v>3</v>
      </c>
      <c r="BR633" s="77">
        <v>4</v>
      </c>
      <c r="BS633" s="77">
        <v>5</v>
      </c>
      <c r="BT633" s="77">
        <v>6</v>
      </c>
      <c r="BU633" s="77">
        <v>7</v>
      </c>
      <c r="BV633" s="77">
        <v>8</v>
      </c>
      <c r="BW633" s="77">
        <v>9</v>
      </c>
      <c r="BX633" s="77">
        <v>10</v>
      </c>
      <c r="BY633" s="77">
        <v>11</v>
      </c>
      <c r="BZ633" s="78">
        <v>12</v>
      </c>
      <c r="CA633" s="140">
        <v>1</v>
      </c>
      <c r="CB633" s="77">
        <v>2</v>
      </c>
      <c r="CC633" s="77">
        <v>3</v>
      </c>
      <c r="CD633" s="77">
        <v>4</v>
      </c>
      <c r="CE633" s="77">
        <v>5</v>
      </c>
      <c r="CF633" s="77">
        <v>6</v>
      </c>
      <c r="CG633" s="77">
        <v>7</v>
      </c>
      <c r="CH633" s="77">
        <v>8</v>
      </c>
      <c r="CI633" s="77">
        <v>9</v>
      </c>
      <c r="CJ633" s="77">
        <v>10</v>
      </c>
      <c r="CK633" s="77">
        <v>11</v>
      </c>
      <c r="CL633" s="78">
        <v>12</v>
      </c>
    </row>
    <row r="634" spans="1:90" x14ac:dyDescent="0.3">
      <c r="A634" s="233"/>
      <c r="B634" s="214"/>
      <c r="C634" s="60"/>
      <c r="D634" s="60"/>
      <c r="E634" s="60"/>
      <c r="F634" s="39"/>
      <c r="G634" s="84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6"/>
      <c r="S634" s="84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6"/>
      <c r="AE634" s="84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6"/>
      <c r="AQ634" s="84"/>
      <c r="AR634" s="85"/>
      <c r="AS634" s="85"/>
      <c r="AT634" s="85"/>
      <c r="AU634" s="85"/>
      <c r="AV634" s="85"/>
      <c r="AW634" s="85"/>
      <c r="AX634" s="85"/>
      <c r="AY634" s="85"/>
      <c r="AZ634" s="85"/>
      <c r="BA634" s="85"/>
      <c r="BB634" s="86"/>
      <c r="BC634" s="84"/>
      <c r="BD634" s="85"/>
      <c r="BE634" s="85"/>
      <c r="BF634" s="85"/>
      <c r="BG634" s="85"/>
      <c r="BH634" s="85"/>
      <c r="BI634" s="85"/>
      <c r="BJ634" s="85"/>
      <c r="BK634" s="85"/>
      <c r="BL634" s="85"/>
      <c r="BM634" s="85"/>
      <c r="BN634" s="86"/>
      <c r="BO634" s="84"/>
      <c r="BP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6"/>
      <c r="CA634" s="141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</row>
    <row r="635" spans="1:90" x14ac:dyDescent="0.3">
      <c r="A635" s="233"/>
      <c r="B635" s="214"/>
      <c r="C635" s="60"/>
      <c r="D635" s="60"/>
      <c r="E635" s="60"/>
      <c r="F635" s="39"/>
      <c r="G635" s="84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6"/>
      <c r="S635" s="84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6"/>
      <c r="AE635" s="84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6"/>
      <c r="AQ635" s="84"/>
      <c r="AR635" s="85"/>
      <c r="AS635" s="85"/>
      <c r="AT635" s="85"/>
      <c r="AU635" s="85"/>
      <c r="AV635" s="85"/>
      <c r="AW635" s="85"/>
      <c r="AX635" s="85"/>
      <c r="AY635" s="85"/>
      <c r="AZ635" s="85"/>
      <c r="BA635" s="85"/>
      <c r="BB635" s="86"/>
      <c r="BC635" s="84"/>
      <c r="BD635" s="85"/>
      <c r="BE635" s="85"/>
      <c r="BF635" s="85"/>
      <c r="BG635" s="85"/>
      <c r="BH635" s="85"/>
      <c r="BI635" s="85"/>
      <c r="BJ635" s="85"/>
      <c r="BK635" s="85"/>
      <c r="BL635" s="85"/>
      <c r="BM635" s="85"/>
      <c r="BN635" s="86"/>
      <c r="BO635" s="84"/>
      <c r="BP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6"/>
      <c r="CA635" s="141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</row>
    <row r="636" spans="1:90" x14ac:dyDescent="0.3">
      <c r="A636" s="233"/>
      <c r="B636" s="214"/>
      <c r="C636" s="60"/>
      <c r="D636" s="60" t="s">
        <v>113</v>
      </c>
      <c r="E636" s="60"/>
      <c r="F636" s="39"/>
      <c r="G636" s="84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6"/>
      <c r="S636" s="84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6"/>
      <c r="AE636" s="84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6"/>
      <c r="AQ636" s="84"/>
      <c r="AR636" s="85"/>
      <c r="AS636" s="85"/>
      <c r="AT636" s="85"/>
      <c r="AU636" s="85"/>
      <c r="AV636" s="85"/>
      <c r="AW636" s="85"/>
      <c r="AX636" s="85"/>
      <c r="AY636" s="85"/>
      <c r="AZ636" s="85"/>
      <c r="BA636" s="85"/>
      <c r="BB636" s="86"/>
      <c r="BC636" s="84"/>
      <c r="BD636" s="85"/>
      <c r="BE636" s="85"/>
      <c r="BF636" s="85"/>
      <c r="BG636" s="85"/>
      <c r="BH636" s="85"/>
      <c r="BI636" s="85"/>
      <c r="BJ636" s="85"/>
      <c r="BK636" s="85"/>
      <c r="BL636" s="85"/>
      <c r="BM636" s="85"/>
      <c r="BN636" s="86"/>
      <c r="BO636" s="84"/>
      <c r="BP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6"/>
      <c r="CA636" s="141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</row>
    <row r="637" spans="1:90" ht="15" thickBot="1" x14ac:dyDescent="0.35">
      <c r="A637" s="234"/>
      <c r="B637" s="214"/>
      <c r="C637" s="60" t="s">
        <v>143</v>
      </c>
      <c r="D637" s="60"/>
      <c r="E637" s="221" t="s">
        <v>160</v>
      </c>
      <c r="F637" s="215">
        <v>124095000</v>
      </c>
      <c r="G637" s="15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47"/>
      <c r="S637" s="152"/>
      <c r="T637" s="131"/>
      <c r="U637" s="131"/>
      <c r="V637" s="131"/>
      <c r="W637" s="131"/>
      <c r="X637" s="131"/>
      <c r="Y637" s="131"/>
      <c r="Z637" s="131"/>
      <c r="AA637" s="131"/>
      <c r="AB637" s="131"/>
      <c r="AC637" s="131"/>
      <c r="AD637" s="147"/>
      <c r="AE637" s="152"/>
      <c r="AF637" s="131"/>
      <c r="AG637" s="131"/>
      <c r="AH637" s="131"/>
      <c r="AI637" s="131"/>
      <c r="AJ637" s="131"/>
      <c r="AK637" s="131"/>
      <c r="AL637" s="131"/>
      <c r="AM637" s="131"/>
      <c r="AN637" s="131"/>
      <c r="AO637" s="131"/>
      <c r="AP637" s="147"/>
      <c r="AQ637" s="152"/>
      <c r="AR637" s="131"/>
      <c r="AS637" s="131"/>
      <c r="AT637" s="131"/>
      <c r="AU637" s="131"/>
      <c r="AV637" s="131"/>
      <c r="AW637" s="131"/>
      <c r="AX637" s="131"/>
      <c r="AY637" s="131"/>
      <c r="AZ637" s="131"/>
      <c r="BA637" s="131"/>
      <c r="BB637" s="147"/>
      <c r="BC637" s="152"/>
      <c r="BD637" s="131"/>
      <c r="BE637" s="131"/>
      <c r="BF637" s="131"/>
      <c r="BG637" s="131"/>
      <c r="BH637" s="131"/>
      <c r="BI637" s="131"/>
      <c r="BJ637" s="131"/>
      <c r="BK637" s="131"/>
      <c r="BL637" s="131"/>
      <c r="BM637" s="131"/>
      <c r="BN637" s="147"/>
      <c r="BO637" s="152"/>
      <c r="BP637" s="131"/>
      <c r="BQ637" s="131"/>
      <c r="BR637" s="131"/>
      <c r="BS637" s="131"/>
      <c r="BT637" s="131"/>
      <c r="BU637" s="131"/>
      <c r="BV637" s="131"/>
      <c r="BW637" s="131"/>
      <c r="BX637" s="131"/>
      <c r="BY637" s="131"/>
      <c r="BZ637" s="147"/>
      <c r="CA637" s="139"/>
      <c r="CB637" s="131"/>
      <c r="CC637" s="131"/>
      <c r="CD637" s="131"/>
      <c r="CE637" s="131"/>
      <c r="CF637" s="131"/>
      <c r="CG637" s="131"/>
      <c r="CH637" s="131"/>
      <c r="CI637" s="131"/>
      <c r="CJ637" s="131"/>
      <c r="CK637" s="131"/>
      <c r="CL637" s="131"/>
    </row>
    <row r="638" spans="1:90" x14ac:dyDescent="0.3">
      <c r="A638" s="200" t="s">
        <v>477</v>
      </c>
      <c r="B638" s="209">
        <v>447</v>
      </c>
      <c r="C638" s="56" t="s">
        <v>147</v>
      </c>
      <c r="D638" s="56" t="s">
        <v>112</v>
      </c>
      <c r="E638" s="56"/>
      <c r="F638" s="38"/>
      <c r="G638" s="76">
        <v>1</v>
      </c>
      <c r="H638" s="77">
        <v>2</v>
      </c>
      <c r="I638" s="77">
        <v>3</v>
      </c>
      <c r="J638" s="77">
        <v>4</v>
      </c>
      <c r="K638" s="77">
        <v>5</v>
      </c>
      <c r="L638" s="77">
        <v>6</v>
      </c>
      <c r="M638" s="77">
        <v>7</v>
      </c>
      <c r="N638" s="77">
        <v>8</v>
      </c>
      <c r="O638" s="77">
        <v>9</v>
      </c>
      <c r="P638" s="77">
        <v>10</v>
      </c>
      <c r="Q638" s="77">
        <v>11</v>
      </c>
      <c r="R638" s="78">
        <v>12</v>
      </c>
      <c r="S638" s="76">
        <v>1</v>
      </c>
      <c r="T638" s="77">
        <v>2</v>
      </c>
      <c r="U638" s="77">
        <v>3</v>
      </c>
      <c r="V638" s="77">
        <v>4</v>
      </c>
      <c r="W638" s="77">
        <v>5</v>
      </c>
      <c r="X638" s="77">
        <v>6</v>
      </c>
      <c r="Y638" s="77">
        <v>7</v>
      </c>
      <c r="Z638" s="77">
        <v>8</v>
      </c>
      <c r="AA638" s="77">
        <v>9</v>
      </c>
      <c r="AB638" s="77">
        <v>10</v>
      </c>
      <c r="AC638" s="77">
        <v>11</v>
      </c>
      <c r="AD638" s="78">
        <v>12</v>
      </c>
      <c r="AE638" s="76">
        <v>1</v>
      </c>
      <c r="AF638" s="77">
        <v>2</v>
      </c>
      <c r="AG638" s="77">
        <v>3</v>
      </c>
      <c r="AH638" s="77">
        <v>4</v>
      </c>
      <c r="AI638" s="77">
        <v>5</v>
      </c>
      <c r="AJ638" s="77">
        <v>6</v>
      </c>
      <c r="AK638" s="77">
        <v>7</v>
      </c>
      <c r="AL638" s="77">
        <v>8</v>
      </c>
      <c r="AM638" s="77">
        <v>9</v>
      </c>
      <c r="AN638" s="77">
        <v>10</v>
      </c>
      <c r="AO638" s="77">
        <v>11</v>
      </c>
      <c r="AP638" s="78">
        <v>12</v>
      </c>
      <c r="AQ638" s="76">
        <v>1</v>
      </c>
      <c r="AR638" s="77">
        <v>2</v>
      </c>
      <c r="AS638" s="77">
        <v>3</v>
      </c>
      <c r="AT638" s="77">
        <v>4</v>
      </c>
      <c r="AU638" s="77">
        <v>5</v>
      </c>
      <c r="AV638" s="77">
        <v>6</v>
      </c>
      <c r="AW638" s="77">
        <v>7</v>
      </c>
      <c r="AX638" s="77">
        <v>8</v>
      </c>
      <c r="AY638" s="77">
        <v>9</v>
      </c>
      <c r="AZ638" s="77">
        <v>10</v>
      </c>
      <c r="BA638" s="77">
        <v>11</v>
      </c>
      <c r="BB638" s="78">
        <v>12</v>
      </c>
      <c r="BC638" s="76">
        <v>1</v>
      </c>
      <c r="BD638" s="77">
        <v>2</v>
      </c>
      <c r="BE638" s="77">
        <v>3</v>
      </c>
      <c r="BF638" s="77">
        <v>4</v>
      </c>
      <c r="BG638" s="77">
        <v>5</v>
      </c>
      <c r="BH638" s="77">
        <v>6</v>
      </c>
      <c r="BI638" s="77">
        <v>7</v>
      </c>
      <c r="BJ638" s="77">
        <v>8</v>
      </c>
      <c r="BK638" s="77">
        <v>9</v>
      </c>
      <c r="BL638" s="77">
        <v>10</v>
      </c>
      <c r="BM638" s="77">
        <v>11</v>
      </c>
      <c r="BN638" s="78">
        <v>12</v>
      </c>
      <c r="BO638" s="76">
        <v>1</v>
      </c>
      <c r="BP638" s="77">
        <v>2</v>
      </c>
      <c r="BQ638" s="77">
        <v>3</v>
      </c>
      <c r="BR638" s="77">
        <v>4</v>
      </c>
      <c r="BS638" s="77">
        <v>5</v>
      </c>
      <c r="BT638" s="77">
        <v>6</v>
      </c>
      <c r="BU638" s="77">
        <v>7</v>
      </c>
      <c r="BV638" s="77">
        <v>8</v>
      </c>
      <c r="BW638" s="77">
        <v>9</v>
      </c>
      <c r="BX638" s="77">
        <v>10</v>
      </c>
      <c r="BY638" s="77">
        <v>11</v>
      </c>
      <c r="BZ638" s="78">
        <v>12</v>
      </c>
      <c r="CA638" s="140">
        <v>1</v>
      </c>
      <c r="CB638" s="77">
        <v>2</v>
      </c>
      <c r="CC638" s="77">
        <v>3</v>
      </c>
      <c r="CD638" s="77">
        <v>4</v>
      </c>
      <c r="CE638" s="77">
        <v>5</v>
      </c>
      <c r="CF638" s="77">
        <v>6</v>
      </c>
      <c r="CG638" s="77">
        <v>7</v>
      </c>
      <c r="CH638" s="77">
        <v>8</v>
      </c>
      <c r="CI638" s="77">
        <v>9</v>
      </c>
      <c r="CJ638" s="77">
        <v>10</v>
      </c>
      <c r="CK638" s="77">
        <v>11</v>
      </c>
      <c r="CL638" s="78">
        <v>12</v>
      </c>
    </row>
    <row r="639" spans="1:90" x14ac:dyDescent="0.3">
      <c r="A639" s="201"/>
      <c r="B639" s="214"/>
      <c r="C639" s="60"/>
      <c r="D639" s="60"/>
      <c r="E639" s="60"/>
      <c r="F639" s="39"/>
      <c r="G639" s="84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6"/>
      <c r="S639" s="84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6"/>
      <c r="AE639" s="84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6"/>
      <c r="AQ639" s="84"/>
      <c r="AR639" s="85"/>
      <c r="AS639" s="85"/>
      <c r="AT639" s="85"/>
      <c r="AU639" s="85"/>
      <c r="AV639" s="85"/>
      <c r="AW639" s="85"/>
      <c r="AX639" s="85"/>
      <c r="AY639" s="85"/>
      <c r="AZ639" s="85"/>
      <c r="BA639" s="85"/>
      <c r="BB639" s="86"/>
      <c r="BC639" s="84"/>
      <c r="BD639" s="85"/>
      <c r="BE639" s="85"/>
      <c r="BF639" s="85"/>
      <c r="BG639" s="85"/>
      <c r="BH639" s="85"/>
      <c r="BI639" s="85"/>
      <c r="BJ639" s="85"/>
      <c r="BK639" s="85"/>
      <c r="BL639" s="85"/>
      <c r="BM639" s="85"/>
      <c r="BN639" s="86"/>
      <c r="BO639" s="84"/>
      <c r="BP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6"/>
      <c r="CA639" s="141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6"/>
    </row>
    <row r="640" spans="1:90" x14ac:dyDescent="0.3">
      <c r="A640" s="201"/>
      <c r="B640" s="214"/>
      <c r="C640" s="60"/>
      <c r="D640" s="60"/>
      <c r="E640" s="60"/>
      <c r="F640" s="39"/>
      <c r="G640" s="84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6"/>
      <c r="S640" s="84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6"/>
      <c r="AE640" s="84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6"/>
      <c r="AQ640" s="84"/>
      <c r="AR640" s="85"/>
      <c r="AS640" s="85"/>
      <c r="AT640" s="85"/>
      <c r="AU640" s="85"/>
      <c r="AV640" s="85"/>
      <c r="AW640" s="85"/>
      <c r="AX640" s="85"/>
      <c r="AY640" s="85"/>
      <c r="AZ640" s="85"/>
      <c r="BA640" s="85"/>
      <c r="BB640" s="86"/>
      <c r="BC640" s="84"/>
      <c r="BD640" s="85"/>
      <c r="BE640" s="85"/>
      <c r="BF640" s="85"/>
      <c r="BG640" s="85"/>
      <c r="BH640" s="85"/>
      <c r="BI640" s="85"/>
      <c r="BJ640" s="85"/>
      <c r="BK640" s="85"/>
      <c r="BL640" s="85"/>
      <c r="BM640" s="85"/>
      <c r="BN640" s="86"/>
      <c r="BO640" s="84"/>
      <c r="BP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6"/>
      <c r="CA640" s="141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6"/>
    </row>
    <row r="641" spans="1:90" x14ac:dyDescent="0.3">
      <c r="A641" s="201"/>
      <c r="B641" s="214"/>
      <c r="C641" s="60"/>
      <c r="D641" s="60"/>
      <c r="E641" s="60"/>
      <c r="F641" s="39"/>
      <c r="G641" s="84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6"/>
      <c r="S641" s="84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6"/>
      <c r="AE641" s="84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6"/>
      <c r="AQ641" s="84"/>
      <c r="AR641" s="85"/>
      <c r="AS641" s="85"/>
      <c r="AT641" s="85"/>
      <c r="AU641" s="85"/>
      <c r="AV641" s="85"/>
      <c r="AW641" s="85"/>
      <c r="AX641" s="85"/>
      <c r="AY641" s="85"/>
      <c r="AZ641" s="85"/>
      <c r="BA641" s="85"/>
      <c r="BB641" s="86"/>
      <c r="BC641" s="84"/>
      <c r="BD641" s="85"/>
      <c r="BE641" s="85"/>
      <c r="BF641" s="85"/>
      <c r="BG641" s="85"/>
      <c r="BH641" s="85"/>
      <c r="BI641" s="85"/>
      <c r="BJ641" s="85"/>
      <c r="BK641" s="85"/>
      <c r="BL641" s="85"/>
      <c r="BM641" s="85"/>
      <c r="BN641" s="86"/>
      <c r="BO641" s="84"/>
      <c r="BP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6"/>
      <c r="CA641" s="141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6"/>
    </row>
    <row r="642" spans="1:90" x14ac:dyDescent="0.3">
      <c r="A642" s="201"/>
      <c r="B642" s="214"/>
      <c r="C642" s="60"/>
      <c r="D642" s="60" t="s">
        <v>113</v>
      </c>
      <c r="E642" s="60"/>
      <c r="F642" s="39"/>
      <c r="G642" s="84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6"/>
      <c r="S642" s="84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6"/>
      <c r="AE642" s="84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6"/>
      <c r="AQ642" s="84"/>
      <c r="AR642" s="85"/>
      <c r="AS642" s="85"/>
      <c r="AT642" s="85"/>
      <c r="AU642" s="85"/>
      <c r="AV642" s="85"/>
      <c r="AW642" s="85"/>
      <c r="AX642" s="85"/>
      <c r="AY642" s="85"/>
      <c r="AZ642" s="85"/>
      <c r="BA642" s="85"/>
      <c r="BB642" s="86"/>
      <c r="BC642" s="84"/>
      <c r="BD642" s="85"/>
      <c r="BE642" s="85"/>
      <c r="BF642" s="85"/>
      <c r="BG642" s="85"/>
      <c r="BH642" s="85"/>
      <c r="BI642" s="85"/>
      <c r="BJ642" s="85"/>
      <c r="BK642" s="85"/>
      <c r="BL642" s="85"/>
      <c r="BM642" s="85"/>
      <c r="BN642" s="86"/>
      <c r="BO642" s="84"/>
      <c r="BP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6"/>
      <c r="CA642" s="141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6"/>
    </row>
    <row r="643" spans="1:90" ht="15" thickBot="1" x14ac:dyDescent="0.35">
      <c r="A643" s="202"/>
      <c r="B643" s="210"/>
      <c r="C643" s="58" t="s">
        <v>143</v>
      </c>
      <c r="D643" s="58"/>
      <c r="E643" s="43" t="s">
        <v>160</v>
      </c>
      <c r="F643" s="216">
        <v>20850000</v>
      </c>
      <c r="G643" s="96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8"/>
      <c r="S643" s="96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8"/>
      <c r="AE643" s="96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8"/>
      <c r="AQ643" s="96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8"/>
      <c r="BC643" s="96"/>
      <c r="BD643" s="97"/>
      <c r="BE643" s="97"/>
      <c r="BF643" s="97"/>
      <c r="BG643" s="97"/>
      <c r="BH643" s="97"/>
      <c r="BI643" s="97"/>
      <c r="BJ643" s="97"/>
      <c r="BK643" s="97"/>
      <c r="BL643" s="97"/>
      <c r="BM643" s="97"/>
      <c r="BN643" s="98"/>
      <c r="BO643" s="96"/>
      <c r="BP643" s="97"/>
      <c r="BQ643" s="97"/>
      <c r="BR643" s="97"/>
      <c r="BS643" s="97"/>
      <c r="BT643" s="97"/>
      <c r="BU643" s="97"/>
      <c r="BV643" s="97"/>
      <c r="BW643" s="97"/>
      <c r="BX643" s="97"/>
      <c r="BY643" s="97"/>
      <c r="BZ643" s="98"/>
      <c r="CA643" s="142"/>
      <c r="CB643" s="97"/>
      <c r="CC643" s="97"/>
      <c r="CD643" s="97"/>
      <c r="CE643" s="97"/>
      <c r="CF643" s="97"/>
      <c r="CG643" s="97"/>
      <c r="CH643" s="97"/>
      <c r="CI643" s="97"/>
      <c r="CJ643" s="97"/>
      <c r="CK643" s="97"/>
      <c r="CL643" s="98"/>
    </row>
    <row r="644" spans="1:90" x14ac:dyDescent="0.3">
      <c r="A644" s="179" t="s">
        <v>476</v>
      </c>
      <c r="B644" s="214">
        <v>448</v>
      </c>
      <c r="C644" s="60" t="s">
        <v>145</v>
      </c>
      <c r="D644" s="60" t="s">
        <v>112</v>
      </c>
      <c r="E644" s="60"/>
      <c r="F644" s="39">
        <v>300000</v>
      </c>
      <c r="G644" s="229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230"/>
      <c r="S644" s="229"/>
      <c r="T644" s="132"/>
      <c r="U644" s="224"/>
      <c r="V644" s="224"/>
      <c r="W644" s="224"/>
      <c r="X644" s="224"/>
      <c r="Y644" s="224"/>
      <c r="Z644" s="224"/>
      <c r="AA644" s="224"/>
      <c r="AB644" s="132"/>
      <c r="AC644" s="132"/>
      <c r="AD644" s="230"/>
      <c r="AE644" s="229"/>
      <c r="AF644" s="132"/>
      <c r="AG644" s="132"/>
      <c r="AH644" s="132"/>
      <c r="AI644" s="132"/>
      <c r="AJ644" s="132"/>
      <c r="AK644" s="132"/>
      <c r="AL644" s="132"/>
      <c r="AM644" s="132"/>
      <c r="AN644" s="132"/>
      <c r="AO644" s="132"/>
      <c r="AP644" s="230"/>
      <c r="AQ644" s="229"/>
      <c r="AR644" s="132"/>
      <c r="AS644" s="132"/>
      <c r="AT644" s="132"/>
      <c r="AU644" s="132"/>
      <c r="AV644" s="132"/>
      <c r="AW644" s="132"/>
      <c r="AX644" s="132"/>
      <c r="AY644" s="132"/>
      <c r="AZ644" s="132"/>
      <c r="BA644" s="132"/>
      <c r="BB644" s="230"/>
      <c r="BC644" s="229"/>
      <c r="BD644" s="132"/>
      <c r="BE644" s="132"/>
      <c r="BF644" s="132"/>
      <c r="BG644" s="132"/>
      <c r="BH644" s="132"/>
      <c r="BI644" s="132"/>
      <c r="BJ644" s="132"/>
      <c r="BK644" s="132"/>
      <c r="BL644" s="132"/>
      <c r="BM644" s="132"/>
      <c r="BN644" s="230"/>
      <c r="BO644" s="229"/>
      <c r="BP644" s="132"/>
      <c r="BQ644" s="132"/>
      <c r="BR644" s="132"/>
      <c r="BS644" s="132"/>
      <c r="BT644" s="132"/>
      <c r="BU644" s="132"/>
      <c r="BV644" s="132"/>
      <c r="BW644" s="132"/>
      <c r="BX644" s="132"/>
      <c r="BY644" s="132"/>
      <c r="BZ644" s="230"/>
      <c r="CA644" s="143"/>
      <c r="CB644" s="132"/>
      <c r="CC644" s="132"/>
      <c r="CD644" s="132"/>
      <c r="CE644" s="132"/>
      <c r="CF644" s="132"/>
      <c r="CG644" s="132"/>
      <c r="CH644" s="132"/>
      <c r="CI644" s="132"/>
      <c r="CJ644" s="132"/>
      <c r="CK644" s="132"/>
      <c r="CL644" s="132"/>
    </row>
    <row r="645" spans="1:90" x14ac:dyDescent="0.3">
      <c r="A645" s="233"/>
      <c r="B645" s="214"/>
      <c r="C645" s="60"/>
      <c r="D645" s="60"/>
      <c r="E645" s="60"/>
      <c r="F645" s="39"/>
      <c r="G645" s="84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6"/>
      <c r="S645" s="84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6"/>
      <c r="AE645" s="84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6"/>
      <c r="AQ645" s="84"/>
      <c r="AR645" s="85"/>
      <c r="AS645" s="85"/>
      <c r="AT645" s="85"/>
      <c r="AU645" s="85"/>
      <c r="AV645" s="85"/>
      <c r="AW645" s="85"/>
      <c r="AX645" s="85"/>
      <c r="AY645" s="85"/>
      <c r="AZ645" s="85"/>
      <c r="BA645" s="85"/>
      <c r="BB645" s="86"/>
      <c r="BC645" s="84"/>
      <c r="BD645" s="85"/>
      <c r="BE645" s="85"/>
      <c r="BF645" s="85"/>
      <c r="BG645" s="85"/>
      <c r="BH645" s="85"/>
      <c r="BI645" s="85"/>
      <c r="BJ645" s="85"/>
      <c r="BK645" s="85"/>
      <c r="BL645" s="85"/>
      <c r="BM645" s="85"/>
      <c r="BN645" s="86"/>
      <c r="BO645" s="84"/>
      <c r="BP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6"/>
      <c r="CA645" s="141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</row>
    <row r="646" spans="1:90" x14ac:dyDescent="0.3">
      <c r="A646" s="233"/>
      <c r="B646" s="214"/>
      <c r="C646" s="60"/>
      <c r="D646" s="60"/>
      <c r="E646" s="60"/>
      <c r="F646" s="39"/>
      <c r="G646" s="84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6"/>
      <c r="S646" s="84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6"/>
      <c r="AE646" s="84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6"/>
      <c r="AQ646" s="84"/>
      <c r="AR646" s="85"/>
      <c r="AS646" s="85"/>
      <c r="AT646" s="85"/>
      <c r="AU646" s="85"/>
      <c r="AV646" s="85"/>
      <c r="AW646" s="85"/>
      <c r="AX646" s="85"/>
      <c r="AY646" s="85"/>
      <c r="AZ646" s="85"/>
      <c r="BA646" s="85"/>
      <c r="BB646" s="86"/>
      <c r="BC646" s="84"/>
      <c r="BD646" s="85"/>
      <c r="BE646" s="85"/>
      <c r="BF646" s="85"/>
      <c r="BG646" s="85"/>
      <c r="BH646" s="85"/>
      <c r="BI646" s="85"/>
      <c r="BJ646" s="85"/>
      <c r="BK646" s="85"/>
      <c r="BL646" s="85"/>
      <c r="BM646" s="85"/>
      <c r="BN646" s="86"/>
      <c r="BO646" s="84"/>
      <c r="BP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6"/>
      <c r="CA646" s="141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</row>
    <row r="647" spans="1:90" x14ac:dyDescent="0.3">
      <c r="A647" s="233"/>
      <c r="B647" s="214"/>
      <c r="C647" s="60"/>
      <c r="D647" s="60"/>
      <c r="E647" s="60"/>
      <c r="F647" s="39"/>
      <c r="G647" s="84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6"/>
      <c r="S647" s="84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6"/>
      <c r="AE647" s="84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6"/>
      <c r="AQ647" s="84"/>
      <c r="AR647" s="85"/>
      <c r="AS647" s="85"/>
      <c r="AT647" s="85"/>
      <c r="AU647" s="85"/>
      <c r="AV647" s="85"/>
      <c r="AW647" s="85"/>
      <c r="AX647" s="85"/>
      <c r="AY647" s="85"/>
      <c r="AZ647" s="85"/>
      <c r="BA647" s="85"/>
      <c r="BB647" s="86"/>
      <c r="BC647" s="84"/>
      <c r="BD647" s="85"/>
      <c r="BE647" s="85"/>
      <c r="BF647" s="85"/>
      <c r="BG647" s="85"/>
      <c r="BH647" s="85"/>
      <c r="BI647" s="85"/>
      <c r="BJ647" s="85"/>
      <c r="BK647" s="85"/>
      <c r="BL647" s="85"/>
      <c r="BM647" s="85"/>
      <c r="BN647" s="86"/>
      <c r="BO647" s="84"/>
      <c r="BP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6"/>
      <c r="CA647" s="141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</row>
    <row r="648" spans="1:90" x14ac:dyDescent="0.3">
      <c r="A648" s="233"/>
      <c r="B648" s="214"/>
      <c r="C648" s="60"/>
      <c r="D648" s="60" t="s">
        <v>113</v>
      </c>
      <c r="E648" s="60"/>
      <c r="F648" s="39"/>
      <c r="G648" s="84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6"/>
      <c r="S648" s="84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6"/>
      <c r="AE648" s="84"/>
      <c r="AF648" s="85"/>
      <c r="AG648" s="85"/>
      <c r="AH648" s="82"/>
      <c r="AI648" s="82"/>
      <c r="AJ648" s="82"/>
      <c r="AK648" s="82"/>
      <c r="AL648" s="82"/>
      <c r="AM648" s="82"/>
      <c r="AN648" s="85"/>
      <c r="AO648" s="85"/>
      <c r="AP648" s="86"/>
      <c r="AQ648" s="84"/>
      <c r="AR648" s="85"/>
      <c r="AS648" s="85"/>
      <c r="AT648" s="85"/>
      <c r="AU648" s="85"/>
      <c r="AV648" s="85"/>
      <c r="AW648" s="85"/>
      <c r="AX648" s="85"/>
      <c r="AY648" s="85"/>
      <c r="AZ648" s="85"/>
      <c r="BA648" s="85"/>
      <c r="BB648" s="86"/>
      <c r="BC648" s="84"/>
      <c r="BD648" s="85"/>
      <c r="BE648" s="85"/>
      <c r="BF648" s="85"/>
      <c r="BG648" s="85"/>
      <c r="BH648" s="85"/>
      <c r="BI648" s="85"/>
      <c r="BJ648" s="85"/>
      <c r="BK648" s="85"/>
      <c r="BL648" s="85"/>
      <c r="BM648" s="85"/>
      <c r="BN648" s="86"/>
      <c r="BO648" s="84"/>
      <c r="BP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6"/>
      <c r="CA648" s="141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</row>
    <row r="649" spans="1:90" ht="15" thickBot="1" x14ac:dyDescent="0.35">
      <c r="A649" s="234"/>
      <c r="B649" s="214"/>
      <c r="C649" s="60" t="s">
        <v>136</v>
      </c>
      <c r="D649" s="60"/>
      <c r="E649" s="221" t="s">
        <v>160</v>
      </c>
      <c r="F649" s="215">
        <v>4700000</v>
      </c>
      <c r="G649" s="15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47"/>
      <c r="S649" s="152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47"/>
      <c r="AE649" s="152"/>
      <c r="AF649" s="131"/>
      <c r="AG649" s="131"/>
      <c r="AH649" s="131"/>
      <c r="AI649" s="131"/>
      <c r="AJ649" s="131"/>
      <c r="AK649" s="131"/>
      <c r="AL649" s="131"/>
      <c r="AM649" s="131"/>
      <c r="AN649" s="131"/>
      <c r="AO649" s="131"/>
      <c r="AP649" s="147"/>
      <c r="AQ649" s="152"/>
      <c r="AR649" s="131"/>
      <c r="AS649" s="131"/>
      <c r="AT649" s="131"/>
      <c r="AU649" s="131"/>
      <c r="AV649" s="131"/>
      <c r="AW649" s="131"/>
      <c r="AX649" s="131"/>
      <c r="AY649" s="131"/>
      <c r="AZ649" s="131"/>
      <c r="BA649" s="131"/>
      <c r="BB649" s="147"/>
      <c r="BC649" s="152"/>
      <c r="BD649" s="131"/>
      <c r="BE649" s="131"/>
      <c r="BF649" s="131"/>
      <c r="BG649" s="131"/>
      <c r="BH649" s="131"/>
      <c r="BI649" s="131"/>
      <c r="BJ649" s="131"/>
      <c r="BK649" s="131"/>
      <c r="BL649" s="131"/>
      <c r="BM649" s="131"/>
      <c r="BN649" s="147"/>
      <c r="BO649" s="152"/>
      <c r="BP649" s="131"/>
      <c r="BQ649" s="131"/>
      <c r="BR649" s="131"/>
      <c r="BS649" s="131"/>
      <c r="BT649" s="131"/>
      <c r="BU649" s="131"/>
      <c r="BV649" s="131"/>
      <c r="BW649" s="131"/>
      <c r="BX649" s="131"/>
      <c r="BY649" s="131"/>
      <c r="BZ649" s="147"/>
      <c r="CA649" s="139"/>
      <c r="CB649" s="131"/>
      <c r="CC649" s="131"/>
      <c r="CD649" s="131"/>
      <c r="CE649" s="131"/>
      <c r="CF649" s="131"/>
      <c r="CG649" s="131"/>
      <c r="CH649" s="131"/>
      <c r="CI649" s="131"/>
      <c r="CJ649" s="131"/>
      <c r="CK649" s="131"/>
      <c r="CL649" s="131"/>
    </row>
    <row r="650" spans="1:90" x14ac:dyDescent="0.3">
      <c r="A650" s="200" t="s">
        <v>476</v>
      </c>
      <c r="B650" s="209">
        <v>449</v>
      </c>
      <c r="C650" s="56" t="s">
        <v>144</v>
      </c>
      <c r="D650" s="56" t="s">
        <v>112</v>
      </c>
      <c r="E650" s="56"/>
      <c r="F650" s="38">
        <v>500000</v>
      </c>
      <c r="G650" s="76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8"/>
      <c r="S650" s="74"/>
      <c r="T650" s="75"/>
      <c r="U650" s="75"/>
      <c r="V650" s="222"/>
      <c r="W650" s="222"/>
      <c r="X650" s="222"/>
      <c r="Y650" s="222"/>
      <c r="Z650" s="222"/>
      <c r="AA650" s="222"/>
      <c r="AB650" s="222"/>
      <c r="AC650" s="77"/>
      <c r="AD650" s="78"/>
      <c r="AE650" s="76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8"/>
      <c r="AQ650" s="76"/>
      <c r="AR650" s="77"/>
      <c r="AS650" s="77"/>
      <c r="AT650" s="77"/>
      <c r="AU650" s="77"/>
      <c r="AV650" s="77"/>
      <c r="AW650" s="77"/>
      <c r="AX650" s="77"/>
      <c r="AY650" s="77"/>
      <c r="AZ650" s="77"/>
      <c r="BA650" s="77"/>
      <c r="BB650" s="78"/>
      <c r="BC650" s="76"/>
      <c r="BD650" s="77"/>
      <c r="BE650" s="77"/>
      <c r="BF650" s="77"/>
      <c r="BG650" s="77"/>
      <c r="BH650" s="77"/>
      <c r="BI650" s="77"/>
      <c r="BJ650" s="77"/>
      <c r="BK650" s="77"/>
      <c r="BL650" s="77"/>
      <c r="BM650" s="77"/>
      <c r="BN650" s="78"/>
      <c r="BO650" s="76"/>
      <c r="BP650" s="77"/>
      <c r="BQ650" s="77"/>
      <c r="BR650" s="77"/>
      <c r="BS650" s="77"/>
      <c r="BT650" s="77"/>
      <c r="BU650" s="77"/>
      <c r="BV650" s="77"/>
      <c r="BW650" s="77"/>
      <c r="BX650" s="77"/>
      <c r="BY650" s="77"/>
      <c r="BZ650" s="78"/>
      <c r="CA650" s="140"/>
      <c r="CB650" s="77"/>
      <c r="CC650" s="77"/>
      <c r="CD650" s="77"/>
      <c r="CE650" s="77"/>
      <c r="CF650" s="77"/>
      <c r="CG650" s="77"/>
      <c r="CH650" s="77"/>
      <c r="CI650" s="77"/>
      <c r="CJ650" s="77"/>
      <c r="CK650" s="77"/>
      <c r="CL650" s="78"/>
    </row>
    <row r="651" spans="1:90" x14ac:dyDescent="0.3">
      <c r="A651" s="201"/>
      <c r="B651" s="214"/>
      <c r="C651" s="60"/>
      <c r="D651" s="60"/>
      <c r="E651" s="60"/>
      <c r="F651" s="39"/>
      <c r="G651" s="84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6"/>
      <c r="S651" s="84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6"/>
      <c r="AE651" s="84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6"/>
      <c r="AQ651" s="84"/>
      <c r="AR651" s="85"/>
      <c r="AS651" s="85"/>
      <c r="AT651" s="85"/>
      <c r="AU651" s="85"/>
      <c r="AV651" s="85"/>
      <c r="AW651" s="85"/>
      <c r="AX651" s="85"/>
      <c r="AY651" s="85"/>
      <c r="AZ651" s="85"/>
      <c r="BA651" s="85"/>
      <c r="BB651" s="86"/>
      <c r="BC651" s="84"/>
      <c r="BD651" s="85"/>
      <c r="BE651" s="85"/>
      <c r="BF651" s="85"/>
      <c r="BG651" s="85"/>
      <c r="BH651" s="85"/>
      <c r="BI651" s="85"/>
      <c r="BJ651" s="85"/>
      <c r="BK651" s="85"/>
      <c r="BL651" s="85"/>
      <c r="BM651" s="85"/>
      <c r="BN651" s="86"/>
      <c r="BO651" s="84"/>
      <c r="BP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6"/>
      <c r="CA651" s="141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6"/>
    </row>
    <row r="652" spans="1:90" x14ac:dyDescent="0.3">
      <c r="A652" s="201"/>
      <c r="B652" s="214"/>
      <c r="C652" s="60"/>
      <c r="D652" s="60"/>
      <c r="E652" s="60"/>
      <c r="F652" s="39"/>
      <c r="G652" s="84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6"/>
      <c r="S652" s="84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6"/>
      <c r="AE652" s="84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6"/>
      <c r="AQ652" s="84"/>
      <c r="AR652" s="85"/>
      <c r="AS652" s="85"/>
      <c r="AT652" s="85"/>
      <c r="AU652" s="85"/>
      <c r="AV652" s="85"/>
      <c r="AW652" s="85"/>
      <c r="AX652" s="85"/>
      <c r="AY652" s="85"/>
      <c r="AZ652" s="85"/>
      <c r="BA652" s="85"/>
      <c r="BB652" s="86"/>
      <c r="BC652" s="84"/>
      <c r="BD652" s="85"/>
      <c r="BE652" s="85"/>
      <c r="BF652" s="85"/>
      <c r="BG652" s="85"/>
      <c r="BH652" s="85"/>
      <c r="BI652" s="85"/>
      <c r="BJ652" s="85"/>
      <c r="BK652" s="85"/>
      <c r="BL652" s="85"/>
      <c r="BM652" s="85"/>
      <c r="BN652" s="86"/>
      <c r="BO652" s="84"/>
      <c r="BP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6"/>
      <c r="CA652" s="141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6"/>
    </row>
    <row r="653" spans="1:90" x14ac:dyDescent="0.3">
      <c r="A653" s="201"/>
      <c r="B653" s="214"/>
      <c r="C653" s="60"/>
      <c r="D653" s="60"/>
      <c r="E653" s="60"/>
      <c r="F653" s="39"/>
      <c r="G653" s="84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6"/>
      <c r="S653" s="84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6"/>
      <c r="AE653" s="84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6"/>
      <c r="AQ653" s="84"/>
      <c r="AR653" s="85"/>
      <c r="AS653" s="85"/>
      <c r="AT653" s="85"/>
      <c r="AU653" s="85"/>
      <c r="AV653" s="85"/>
      <c r="AW653" s="85"/>
      <c r="AX653" s="85"/>
      <c r="AY653" s="85"/>
      <c r="AZ653" s="85"/>
      <c r="BA653" s="85"/>
      <c r="BB653" s="86"/>
      <c r="BC653" s="84"/>
      <c r="BD653" s="85"/>
      <c r="BE653" s="85"/>
      <c r="BF653" s="85"/>
      <c r="BG653" s="85"/>
      <c r="BH653" s="85"/>
      <c r="BI653" s="85"/>
      <c r="BJ653" s="85"/>
      <c r="BK653" s="85"/>
      <c r="BL653" s="85"/>
      <c r="BM653" s="85"/>
      <c r="BN653" s="86"/>
      <c r="BO653" s="84"/>
      <c r="BP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6"/>
      <c r="CA653" s="141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6"/>
    </row>
    <row r="654" spans="1:90" x14ac:dyDescent="0.3">
      <c r="A654" s="201"/>
      <c r="B654" s="214"/>
      <c r="C654" s="60"/>
      <c r="D654" s="60" t="s">
        <v>113</v>
      </c>
      <c r="E654" s="60"/>
      <c r="F654" s="39"/>
      <c r="G654" s="84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6"/>
      <c r="S654" s="84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6"/>
      <c r="AE654" s="84"/>
      <c r="AF654" s="85"/>
      <c r="AG654" s="85"/>
      <c r="AH654" s="82"/>
      <c r="AI654" s="82"/>
      <c r="AJ654" s="82"/>
      <c r="AK654" s="82"/>
      <c r="AL654" s="82"/>
      <c r="AM654" s="82"/>
      <c r="AN654" s="82"/>
      <c r="AO654" s="82"/>
      <c r="AP654" s="83"/>
      <c r="AQ654" s="84"/>
      <c r="AR654" s="85"/>
      <c r="AS654" s="85"/>
      <c r="AT654" s="85"/>
      <c r="AU654" s="85"/>
      <c r="AV654" s="85"/>
      <c r="AW654" s="85"/>
      <c r="AX654" s="85"/>
      <c r="AY654" s="85"/>
      <c r="AZ654" s="85"/>
      <c r="BA654" s="85"/>
      <c r="BB654" s="86"/>
      <c r="BC654" s="84"/>
      <c r="BD654" s="85"/>
      <c r="BE654" s="85"/>
      <c r="BF654" s="85"/>
      <c r="BG654" s="85"/>
      <c r="BH654" s="85"/>
      <c r="BI654" s="85"/>
      <c r="BJ654" s="85"/>
      <c r="BK654" s="85"/>
      <c r="BL654" s="85"/>
      <c r="BM654" s="85"/>
      <c r="BN654" s="86"/>
      <c r="BO654" s="84"/>
      <c r="BP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6"/>
      <c r="CA654" s="141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6"/>
    </row>
    <row r="655" spans="1:90" ht="15" thickBot="1" x14ac:dyDescent="0.35">
      <c r="A655" s="202"/>
      <c r="B655" s="210"/>
      <c r="C655" s="58" t="s">
        <v>136</v>
      </c>
      <c r="D655" s="58"/>
      <c r="E655" s="43" t="s">
        <v>160</v>
      </c>
      <c r="F655" s="216">
        <v>8400000</v>
      </c>
      <c r="G655" s="96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8"/>
      <c r="S655" s="96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8"/>
      <c r="AE655" s="96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8"/>
      <c r="AQ655" s="96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8"/>
      <c r="BC655" s="96"/>
      <c r="BD655" s="97"/>
      <c r="BE655" s="97"/>
      <c r="BF655" s="97"/>
      <c r="BG655" s="97"/>
      <c r="BH655" s="97"/>
      <c r="BI655" s="97"/>
      <c r="BJ655" s="97"/>
      <c r="BK655" s="97"/>
      <c r="BL655" s="97"/>
      <c r="BM655" s="97"/>
      <c r="BN655" s="98"/>
      <c r="BO655" s="96"/>
      <c r="BP655" s="97"/>
      <c r="BQ655" s="97"/>
      <c r="BR655" s="97"/>
      <c r="BS655" s="97"/>
      <c r="BT655" s="97"/>
      <c r="BU655" s="97"/>
      <c r="BV655" s="97"/>
      <c r="BW655" s="97"/>
      <c r="BX655" s="97"/>
      <c r="BY655" s="97"/>
      <c r="BZ655" s="98"/>
      <c r="CA655" s="142"/>
      <c r="CB655" s="97"/>
      <c r="CC655" s="97"/>
      <c r="CD655" s="97"/>
      <c r="CE655" s="97"/>
      <c r="CF655" s="97"/>
      <c r="CG655" s="97"/>
      <c r="CH655" s="97"/>
      <c r="CI655" s="97"/>
      <c r="CJ655" s="97"/>
      <c r="CK655" s="97"/>
      <c r="CL655" s="98"/>
    </row>
    <row r="656" spans="1:90" x14ac:dyDescent="0.3">
      <c r="A656" s="179" t="s">
        <v>475</v>
      </c>
      <c r="B656" s="214">
        <v>452</v>
      </c>
      <c r="C656" s="60" t="s">
        <v>146</v>
      </c>
      <c r="D656" s="60" t="s">
        <v>112</v>
      </c>
      <c r="E656" s="60"/>
      <c r="F656" s="39"/>
      <c r="G656" s="229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230"/>
      <c r="S656" s="229"/>
      <c r="T656" s="132"/>
      <c r="U656" s="132"/>
      <c r="V656" s="224"/>
      <c r="W656" s="224"/>
      <c r="X656" s="224"/>
      <c r="Y656" s="224"/>
      <c r="Z656" s="224"/>
      <c r="AA656" s="132"/>
      <c r="AB656" s="132"/>
      <c r="AC656" s="132"/>
      <c r="AD656" s="230"/>
      <c r="AE656" s="229"/>
      <c r="AF656" s="132"/>
      <c r="AG656" s="132"/>
      <c r="AH656" s="132"/>
      <c r="AI656" s="132"/>
      <c r="AJ656" s="132"/>
      <c r="AK656" s="132"/>
      <c r="AL656" s="132"/>
      <c r="AM656" s="132"/>
      <c r="AN656" s="132"/>
      <c r="AO656" s="132"/>
      <c r="AP656" s="230"/>
      <c r="AQ656" s="229"/>
      <c r="AR656" s="132"/>
      <c r="AS656" s="132"/>
      <c r="AT656" s="132"/>
      <c r="AU656" s="132"/>
      <c r="AV656" s="132"/>
      <c r="AW656" s="132"/>
      <c r="AX656" s="132"/>
      <c r="AY656" s="132"/>
      <c r="AZ656" s="132"/>
      <c r="BA656" s="132"/>
      <c r="BB656" s="230"/>
      <c r="BC656" s="229"/>
      <c r="BD656" s="132"/>
      <c r="BE656" s="132"/>
      <c r="BF656" s="132"/>
      <c r="BG656" s="132"/>
      <c r="BH656" s="132"/>
      <c r="BI656" s="132"/>
      <c r="BJ656" s="132"/>
      <c r="BK656" s="132"/>
      <c r="BL656" s="132"/>
      <c r="BM656" s="132"/>
      <c r="BN656" s="230"/>
      <c r="BO656" s="229"/>
      <c r="BP656" s="132"/>
      <c r="BQ656" s="132"/>
      <c r="BR656" s="132"/>
      <c r="BS656" s="132"/>
      <c r="BT656" s="132"/>
      <c r="BU656" s="132"/>
      <c r="BV656" s="132"/>
      <c r="BW656" s="132"/>
      <c r="BX656" s="132"/>
      <c r="BY656" s="132"/>
      <c r="BZ656" s="230"/>
      <c r="CA656" s="143"/>
      <c r="CB656" s="132"/>
      <c r="CC656" s="132"/>
      <c r="CD656" s="132"/>
      <c r="CE656" s="132"/>
      <c r="CF656" s="132"/>
      <c r="CG656" s="132"/>
      <c r="CH656" s="132"/>
      <c r="CI656" s="132"/>
      <c r="CJ656" s="132"/>
      <c r="CK656" s="132"/>
      <c r="CL656" s="132"/>
    </row>
    <row r="657" spans="1:90" x14ac:dyDescent="0.3">
      <c r="A657" s="233"/>
      <c r="B657" s="214"/>
      <c r="C657" s="60"/>
      <c r="D657" s="60"/>
      <c r="E657" s="60"/>
      <c r="F657" s="39"/>
      <c r="G657" s="84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6"/>
      <c r="S657" s="84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6"/>
      <c r="AE657" s="84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6"/>
      <c r="AQ657" s="84"/>
      <c r="AR657" s="85"/>
      <c r="AS657" s="85"/>
      <c r="AT657" s="85"/>
      <c r="AU657" s="85"/>
      <c r="AV657" s="85"/>
      <c r="AW657" s="85"/>
      <c r="AX657" s="85"/>
      <c r="AY657" s="85"/>
      <c r="AZ657" s="85"/>
      <c r="BA657" s="85"/>
      <c r="BB657" s="86"/>
      <c r="BC657" s="84"/>
      <c r="BD657" s="85"/>
      <c r="BE657" s="85"/>
      <c r="BF657" s="85"/>
      <c r="BG657" s="85"/>
      <c r="BH657" s="85"/>
      <c r="BI657" s="85"/>
      <c r="BJ657" s="85"/>
      <c r="BK657" s="85"/>
      <c r="BL657" s="85"/>
      <c r="BM657" s="85"/>
      <c r="BN657" s="86"/>
      <c r="BO657" s="84"/>
      <c r="BP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6"/>
      <c r="CA657" s="141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</row>
    <row r="658" spans="1:90" x14ac:dyDescent="0.3">
      <c r="A658" s="233"/>
      <c r="B658" s="214"/>
      <c r="C658" s="60"/>
      <c r="D658" s="60"/>
      <c r="E658" s="60"/>
      <c r="F658" s="39"/>
      <c r="G658" s="84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6"/>
      <c r="S658" s="84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6"/>
      <c r="AE658" s="84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6"/>
      <c r="AQ658" s="84"/>
      <c r="AR658" s="85"/>
      <c r="AS658" s="85"/>
      <c r="AT658" s="85"/>
      <c r="AU658" s="85"/>
      <c r="AV658" s="85"/>
      <c r="AW658" s="85"/>
      <c r="AX658" s="85"/>
      <c r="AY658" s="85"/>
      <c r="AZ658" s="85"/>
      <c r="BA658" s="85"/>
      <c r="BB658" s="86"/>
      <c r="BC658" s="84"/>
      <c r="BD658" s="85"/>
      <c r="BE658" s="85"/>
      <c r="BF658" s="85"/>
      <c r="BG658" s="85"/>
      <c r="BH658" s="85"/>
      <c r="BI658" s="85"/>
      <c r="BJ658" s="85"/>
      <c r="BK658" s="85"/>
      <c r="BL658" s="85"/>
      <c r="BM658" s="85"/>
      <c r="BN658" s="86"/>
      <c r="BO658" s="84"/>
      <c r="BP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6"/>
      <c r="CA658" s="141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</row>
    <row r="659" spans="1:90" x14ac:dyDescent="0.3">
      <c r="A659" s="233"/>
      <c r="B659" s="214"/>
      <c r="C659" s="60"/>
      <c r="D659" s="60"/>
      <c r="E659" s="60"/>
      <c r="F659" s="39"/>
      <c r="G659" s="84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6"/>
      <c r="S659" s="84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6"/>
      <c r="AE659" s="84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6"/>
      <c r="AQ659" s="84"/>
      <c r="AR659" s="85"/>
      <c r="AS659" s="85"/>
      <c r="AT659" s="85"/>
      <c r="AU659" s="85"/>
      <c r="AV659" s="85"/>
      <c r="AW659" s="85"/>
      <c r="AX659" s="85"/>
      <c r="AY659" s="85"/>
      <c r="AZ659" s="85"/>
      <c r="BA659" s="85"/>
      <c r="BB659" s="86"/>
      <c r="BC659" s="84"/>
      <c r="BD659" s="85"/>
      <c r="BE659" s="85"/>
      <c r="BF659" s="85"/>
      <c r="BG659" s="85"/>
      <c r="BH659" s="85"/>
      <c r="BI659" s="85"/>
      <c r="BJ659" s="85"/>
      <c r="BK659" s="85"/>
      <c r="BL659" s="85"/>
      <c r="BM659" s="85"/>
      <c r="BN659" s="86"/>
      <c r="BO659" s="84"/>
      <c r="BP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6"/>
      <c r="CA659" s="141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</row>
    <row r="660" spans="1:90" x14ac:dyDescent="0.3">
      <c r="A660" s="233"/>
      <c r="B660" s="214"/>
      <c r="C660" s="60"/>
      <c r="D660" s="60" t="s">
        <v>113</v>
      </c>
      <c r="E660" s="60"/>
      <c r="F660" s="39"/>
      <c r="G660" s="84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6"/>
      <c r="S660" s="84"/>
      <c r="T660" s="85"/>
      <c r="U660" s="85"/>
      <c r="V660" s="85"/>
      <c r="W660" s="85"/>
      <c r="X660" s="85"/>
      <c r="Y660" s="85"/>
      <c r="Z660" s="85"/>
      <c r="AA660" s="90"/>
      <c r="AB660" s="90"/>
      <c r="AC660" s="90"/>
      <c r="AD660" s="91"/>
      <c r="AE660" s="84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6"/>
      <c r="AQ660" s="84"/>
      <c r="AR660" s="85"/>
      <c r="AS660" s="85"/>
      <c r="AT660" s="85"/>
      <c r="AU660" s="85"/>
      <c r="AV660" s="85"/>
      <c r="AW660" s="85"/>
      <c r="AX660" s="85"/>
      <c r="AY660" s="85"/>
      <c r="AZ660" s="85"/>
      <c r="BA660" s="85"/>
      <c r="BB660" s="86"/>
      <c r="BC660" s="84"/>
      <c r="BD660" s="85"/>
      <c r="BE660" s="85"/>
      <c r="BF660" s="85"/>
      <c r="BG660" s="85"/>
      <c r="BH660" s="85"/>
      <c r="BI660" s="85"/>
      <c r="BJ660" s="85"/>
      <c r="BK660" s="85"/>
      <c r="BL660" s="85"/>
      <c r="BM660" s="85"/>
      <c r="BN660" s="86"/>
      <c r="BO660" s="84"/>
      <c r="BP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6"/>
      <c r="CA660" s="141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</row>
    <row r="661" spans="1:90" ht="15" thickBot="1" x14ac:dyDescent="0.35">
      <c r="A661" s="233"/>
      <c r="B661" s="214"/>
      <c r="C661" s="60" t="s">
        <v>252</v>
      </c>
      <c r="D661" s="60"/>
      <c r="E661" s="221" t="s">
        <v>160</v>
      </c>
      <c r="F661" s="215">
        <v>50000000</v>
      </c>
      <c r="G661" s="15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47"/>
      <c r="S661" s="152"/>
      <c r="T661" s="131"/>
      <c r="U661" s="131"/>
      <c r="V661" s="131"/>
      <c r="W661" s="131"/>
      <c r="X661" s="131"/>
      <c r="Y661" s="131"/>
      <c r="Z661" s="131"/>
      <c r="AA661" s="131"/>
      <c r="AB661" s="131"/>
      <c r="AC661" s="131"/>
      <c r="AD661" s="147"/>
      <c r="AE661" s="152"/>
      <c r="AF661" s="131"/>
      <c r="AG661" s="131"/>
      <c r="AH661" s="131"/>
      <c r="AI661" s="131"/>
      <c r="AJ661" s="131"/>
      <c r="AK661" s="131"/>
      <c r="AL661" s="131"/>
      <c r="AM661" s="131"/>
      <c r="AN661" s="131"/>
      <c r="AO661" s="131"/>
      <c r="AP661" s="147"/>
      <c r="AQ661" s="152"/>
      <c r="AR661" s="131"/>
      <c r="AS661" s="131"/>
      <c r="AT661" s="131"/>
      <c r="AU661" s="131"/>
      <c r="AV661" s="131"/>
      <c r="AW661" s="131"/>
      <c r="AX661" s="131"/>
      <c r="AY661" s="131"/>
      <c r="AZ661" s="131"/>
      <c r="BA661" s="131"/>
      <c r="BB661" s="147"/>
      <c r="BC661" s="152"/>
      <c r="BD661" s="131"/>
      <c r="BE661" s="131"/>
      <c r="BF661" s="131"/>
      <c r="BG661" s="131"/>
      <c r="BH661" s="131"/>
      <c r="BI661" s="131"/>
      <c r="BJ661" s="131"/>
      <c r="BK661" s="131"/>
      <c r="BL661" s="131"/>
      <c r="BM661" s="131"/>
      <c r="BN661" s="147"/>
      <c r="BO661" s="152"/>
      <c r="BP661" s="131"/>
      <c r="BQ661" s="131"/>
      <c r="BR661" s="131"/>
      <c r="BS661" s="131"/>
      <c r="BT661" s="131"/>
      <c r="BU661" s="131"/>
      <c r="BV661" s="131"/>
      <c r="BW661" s="131"/>
      <c r="BX661" s="131"/>
      <c r="BY661" s="131"/>
      <c r="BZ661" s="147"/>
      <c r="CA661" s="139"/>
      <c r="CB661" s="131"/>
      <c r="CC661" s="131"/>
      <c r="CD661" s="131"/>
      <c r="CE661" s="131"/>
      <c r="CF661" s="131"/>
      <c r="CG661" s="131"/>
      <c r="CH661" s="131"/>
      <c r="CI661" s="131"/>
      <c r="CJ661" s="131"/>
      <c r="CK661" s="131"/>
      <c r="CL661" s="131"/>
    </row>
    <row r="662" spans="1:90" x14ac:dyDescent="0.3">
      <c r="A662" s="200" t="s">
        <v>465</v>
      </c>
      <c r="B662" s="209">
        <v>454</v>
      </c>
      <c r="C662" s="56" t="s">
        <v>148</v>
      </c>
      <c r="D662" s="56" t="s">
        <v>112</v>
      </c>
      <c r="E662" s="70" t="s">
        <v>164</v>
      </c>
      <c r="F662" s="65">
        <v>50000</v>
      </c>
      <c r="G662" s="76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8"/>
      <c r="S662" s="232"/>
      <c r="T662" s="222"/>
      <c r="U662" s="222"/>
      <c r="V662" s="222"/>
      <c r="W662" s="77"/>
      <c r="X662" s="77"/>
      <c r="Y662" s="77"/>
      <c r="Z662" s="77"/>
      <c r="AA662" s="77"/>
      <c r="AB662" s="77"/>
      <c r="AC662" s="77"/>
      <c r="AD662" s="78"/>
      <c r="AE662" s="76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8"/>
      <c r="AQ662" s="76"/>
      <c r="AR662" s="77"/>
      <c r="AS662" s="77"/>
      <c r="AT662" s="77"/>
      <c r="AU662" s="77"/>
      <c r="AV662" s="77"/>
      <c r="AW662" s="77"/>
      <c r="AX662" s="77"/>
      <c r="AY662" s="77"/>
      <c r="AZ662" s="77"/>
      <c r="BA662" s="77"/>
      <c r="BB662" s="78"/>
      <c r="BC662" s="76"/>
      <c r="BD662" s="77"/>
      <c r="BE662" s="77"/>
      <c r="BF662" s="77"/>
      <c r="BG662" s="77"/>
      <c r="BH662" s="77"/>
      <c r="BI662" s="77"/>
      <c r="BJ662" s="77"/>
      <c r="BK662" s="77"/>
      <c r="BL662" s="77"/>
      <c r="BM662" s="77"/>
      <c r="BN662" s="78"/>
      <c r="BO662" s="76"/>
      <c r="BP662" s="77"/>
      <c r="BQ662" s="77"/>
      <c r="BR662" s="77"/>
      <c r="BS662" s="77"/>
      <c r="BT662" s="77"/>
      <c r="BU662" s="77"/>
      <c r="BV662" s="77"/>
      <c r="BW662" s="77"/>
      <c r="BX662" s="77"/>
      <c r="BY662" s="77"/>
      <c r="BZ662" s="78"/>
      <c r="CA662" s="140"/>
      <c r="CB662" s="77"/>
      <c r="CC662" s="77"/>
      <c r="CD662" s="77"/>
      <c r="CE662" s="77"/>
      <c r="CF662" s="77"/>
      <c r="CG662" s="77"/>
      <c r="CH662" s="77"/>
      <c r="CI662" s="77"/>
      <c r="CJ662" s="77"/>
      <c r="CK662" s="77"/>
      <c r="CL662" s="78"/>
    </row>
    <row r="663" spans="1:90" x14ac:dyDescent="0.3">
      <c r="A663" s="201"/>
      <c r="B663" s="214"/>
      <c r="C663" s="60"/>
      <c r="D663" s="60"/>
      <c r="E663" s="62" t="s">
        <v>159</v>
      </c>
      <c r="F663" s="66"/>
      <c r="G663" s="84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6"/>
      <c r="S663" s="84"/>
      <c r="T663" s="85"/>
      <c r="U663" s="85"/>
      <c r="V663" s="85"/>
      <c r="W663" s="85"/>
      <c r="X663" s="85"/>
      <c r="Y663" s="85"/>
      <c r="Z663" s="85"/>
      <c r="AA663" s="85"/>
      <c r="AB663" s="82"/>
      <c r="AC663" s="82"/>
      <c r="AD663" s="86"/>
      <c r="AE663" s="84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6"/>
      <c r="AQ663" s="84"/>
      <c r="AR663" s="85"/>
      <c r="AS663" s="85"/>
      <c r="AT663" s="85"/>
      <c r="AU663" s="85"/>
      <c r="AV663" s="85"/>
      <c r="AW663" s="85"/>
      <c r="AX663" s="85"/>
      <c r="AY663" s="85"/>
      <c r="AZ663" s="85"/>
      <c r="BA663" s="85"/>
      <c r="BB663" s="86"/>
      <c r="BC663" s="84"/>
      <c r="BD663" s="85"/>
      <c r="BE663" s="85"/>
      <c r="BF663" s="85"/>
      <c r="BG663" s="85"/>
      <c r="BH663" s="85"/>
      <c r="BI663" s="85"/>
      <c r="BJ663" s="85"/>
      <c r="BK663" s="85"/>
      <c r="BL663" s="85"/>
      <c r="BM663" s="85"/>
      <c r="BN663" s="86"/>
      <c r="BO663" s="84"/>
      <c r="BP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6"/>
      <c r="CA663" s="141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6"/>
    </row>
    <row r="664" spans="1:90" x14ac:dyDescent="0.3">
      <c r="A664" s="201"/>
      <c r="B664" s="214"/>
      <c r="C664" s="60"/>
      <c r="D664" s="60"/>
      <c r="E664" s="62" t="s">
        <v>395</v>
      </c>
      <c r="F664" s="66">
        <v>400000</v>
      </c>
      <c r="G664" s="84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6"/>
      <c r="S664" s="84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6"/>
      <c r="AE664" s="87"/>
      <c r="AF664" s="82"/>
      <c r="AG664" s="82"/>
      <c r="AH664" s="82"/>
      <c r="AI664" s="82"/>
      <c r="AJ664" s="82"/>
      <c r="AK664" s="82"/>
      <c r="AL664" s="82"/>
      <c r="AM664" s="85"/>
      <c r="AN664" s="85"/>
      <c r="AO664" s="85"/>
      <c r="AP664" s="86"/>
      <c r="AQ664" s="84"/>
      <c r="AR664" s="85"/>
      <c r="AS664" s="85"/>
      <c r="AT664" s="85"/>
      <c r="AU664" s="85"/>
      <c r="AV664" s="85"/>
      <c r="AW664" s="85"/>
      <c r="AX664" s="85"/>
      <c r="AY664" s="85"/>
      <c r="AZ664" s="85"/>
      <c r="BA664" s="85"/>
      <c r="BB664" s="86"/>
      <c r="BC664" s="84"/>
      <c r="BD664" s="85"/>
      <c r="BE664" s="85"/>
      <c r="BF664" s="85"/>
      <c r="BG664" s="85"/>
      <c r="BH664" s="85"/>
      <c r="BI664" s="85"/>
      <c r="BJ664" s="85"/>
      <c r="BK664" s="85"/>
      <c r="BL664" s="85"/>
      <c r="BM664" s="85"/>
      <c r="BN664" s="86"/>
      <c r="BO664" s="84"/>
      <c r="BP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6"/>
      <c r="CA664" s="141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6"/>
    </row>
    <row r="665" spans="1:90" x14ac:dyDescent="0.3">
      <c r="A665" s="201"/>
      <c r="B665" s="214"/>
      <c r="C665" s="60"/>
      <c r="D665" s="60"/>
      <c r="E665" s="62" t="s">
        <v>107</v>
      </c>
      <c r="F665" s="66">
        <v>250000</v>
      </c>
      <c r="G665" s="84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6"/>
      <c r="S665" s="84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6"/>
      <c r="AE665" s="84"/>
      <c r="AF665" s="85"/>
      <c r="AG665" s="85"/>
      <c r="AH665" s="85"/>
      <c r="AI665" s="85"/>
      <c r="AJ665" s="85"/>
      <c r="AK665" s="85"/>
      <c r="AL665" s="85"/>
      <c r="AM665" s="82"/>
      <c r="AN665" s="82"/>
      <c r="AO665" s="82"/>
      <c r="AP665" s="83"/>
      <c r="AQ665" s="84"/>
      <c r="AR665" s="85"/>
      <c r="AS665" s="85"/>
      <c r="AT665" s="85"/>
      <c r="AU665" s="85"/>
      <c r="AV665" s="85"/>
      <c r="AW665" s="85"/>
      <c r="AX665" s="85"/>
      <c r="AY665" s="85"/>
      <c r="AZ665" s="85"/>
      <c r="BA665" s="85"/>
      <c r="BB665" s="86"/>
      <c r="BC665" s="84"/>
      <c r="BD665" s="85"/>
      <c r="BE665" s="85"/>
      <c r="BF665" s="85"/>
      <c r="BG665" s="85"/>
      <c r="BH665" s="85"/>
      <c r="BI665" s="85"/>
      <c r="BJ665" s="85"/>
      <c r="BK665" s="85"/>
      <c r="BL665" s="85"/>
      <c r="BM665" s="85"/>
      <c r="BN665" s="86"/>
      <c r="BO665" s="84"/>
      <c r="BP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6"/>
      <c r="CA665" s="141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6"/>
    </row>
    <row r="666" spans="1:90" x14ac:dyDescent="0.3">
      <c r="A666" s="201"/>
      <c r="B666" s="214"/>
      <c r="C666" s="60"/>
      <c r="D666" s="60"/>
      <c r="E666" s="62" t="s">
        <v>157</v>
      </c>
      <c r="F666" s="66"/>
      <c r="G666" s="84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6"/>
      <c r="S666" s="84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6"/>
      <c r="AE666" s="84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6"/>
      <c r="AQ666" s="87"/>
      <c r="AR666" s="82"/>
      <c r="AS666" s="85"/>
      <c r="AT666" s="85"/>
      <c r="AU666" s="85"/>
      <c r="AV666" s="85"/>
      <c r="AW666" s="85"/>
      <c r="AX666" s="85"/>
      <c r="AY666" s="85"/>
      <c r="AZ666" s="85"/>
      <c r="BA666" s="85"/>
      <c r="BB666" s="86"/>
      <c r="BC666" s="84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6"/>
      <c r="BO666" s="84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6"/>
      <c r="CA666" s="141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6"/>
    </row>
    <row r="667" spans="1:90" x14ac:dyDescent="0.3">
      <c r="A667" s="201"/>
      <c r="B667" s="214"/>
      <c r="C667" s="60"/>
      <c r="D667" s="60" t="s">
        <v>113</v>
      </c>
      <c r="E667" s="60"/>
      <c r="F667" s="66"/>
      <c r="G667" s="84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6"/>
      <c r="S667" s="84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6"/>
      <c r="AE667" s="84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6"/>
      <c r="AQ667" s="84"/>
      <c r="AR667" s="85"/>
      <c r="AS667" s="85"/>
      <c r="AT667" s="220"/>
      <c r="AU667" s="220"/>
      <c r="AV667" s="220"/>
      <c r="AW667" s="220"/>
      <c r="AX667" s="220"/>
      <c r="AY667" s="220"/>
      <c r="AZ667" s="85"/>
      <c r="BA667" s="85"/>
      <c r="BB667" s="86"/>
      <c r="BC667" s="84"/>
      <c r="BD667" s="85"/>
      <c r="BE667" s="85"/>
      <c r="BF667" s="85"/>
      <c r="BG667" s="85"/>
      <c r="BH667" s="85"/>
      <c r="BI667" s="85"/>
      <c r="BJ667" s="85"/>
      <c r="BK667" s="85"/>
      <c r="BL667" s="85"/>
      <c r="BM667" s="85"/>
      <c r="BN667" s="86"/>
      <c r="BO667" s="84"/>
      <c r="BP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6"/>
      <c r="CA667" s="141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6"/>
    </row>
    <row r="668" spans="1:90" ht="15" thickBot="1" x14ac:dyDescent="0.35">
      <c r="A668" s="202"/>
      <c r="B668" s="210"/>
      <c r="C668" s="58" t="s">
        <v>115</v>
      </c>
      <c r="D668" s="58"/>
      <c r="E668" s="43" t="s">
        <v>160</v>
      </c>
      <c r="F668" s="42">
        <v>12000000</v>
      </c>
      <c r="G668" s="96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8"/>
      <c r="S668" s="96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8"/>
      <c r="AE668" s="96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8"/>
      <c r="AQ668" s="96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8"/>
      <c r="BC668" s="96"/>
      <c r="BD668" s="97"/>
      <c r="BE668" s="97"/>
      <c r="BF668" s="97"/>
      <c r="BG668" s="97"/>
      <c r="BH668" s="97"/>
      <c r="BI668" s="97"/>
      <c r="BJ668" s="97"/>
      <c r="BK668" s="97"/>
      <c r="BL668" s="97"/>
      <c r="BM668" s="97"/>
      <c r="BN668" s="98"/>
      <c r="BO668" s="96"/>
      <c r="BP668" s="97"/>
      <c r="BQ668" s="97"/>
      <c r="BR668" s="97"/>
      <c r="BS668" s="97"/>
      <c r="BT668" s="97"/>
      <c r="BU668" s="97"/>
      <c r="BV668" s="97"/>
      <c r="BW668" s="97"/>
      <c r="BX668" s="97"/>
      <c r="BY668" s="97"/>
      <c r="BZ668" s="98"/>
      <c r="CA668" s="142"/>
      <c r="CB668" s="97"/>
      <c r="CC668" s="97"/>
      <c r="CD668" s="97"/>
      <c r="CE668" s="97"/>
      <c r="CF668" s="97"/>
      <c r="CG668" s="97"/>
      <c r="CH668" s="97"/>
      <c r="CI668" s="97"/>
      <c r="CJ668" s="97"/>
      <c r="CK668" s="97"/>
      <c r="CL668" s="98"/>
    </row>
    <row r="669" spans="1:90" x14ac:dyDescent="0.3">
      <c r="A669" s="200" t="s">
        <v>460</v>
      </c>
      <c r="B669" s="209">
        <v>417</v>
      </c>
      <c r="C669" s="56" t="s">
        <v>149</v>
      </c>
      <c r="D669" s="56" t="s">
        <v>112</v>
      </c>
      <c r="E669" s="56"/>
      <c r="F669" s="38"/>
      <c r="G669" s="76">
        <v>1</v>
      </c>
      <c r="H669" s="77">
        <v>2</v>
      </c>
      <c r="I669" s="77">
        <v>3</v>
      </c>
      <c r="J669" s="77">
        <v>4</v>
      </c>
      <c r="K669" s="77">
        <v>5</v>
      </c>
      <c r="L669" s="77">
        <v>6</v>
      </c>
      <c r="M669" s="77">
        <v>7</v>
      </c>
      <c r="N669" s="77">
        <v>8</v>
      </c>
      <c r="O669" s="77">
        <v>9</v>
      </c>
      <c r="P669" s="77">
        <v>10</v>
      </c>
      <c r="Q669" s="77">
        <v>11</v>
      </c>
      <c r="R669" s="78">
        <v>12</v>
      </c>
      <c r="S669" s="76">
        <v>1</v>
      </c>
      <c r="T669" s="77">
        <v>2</v>
      </c>
      <c r="U669" s="77">
        <v>3</v>
      </c>
      <c r="V669" s="77">
        <v>4</v>
      </c>
      <c r="W669" s="77">
        <v>5</v>
      </c>
      <c r="X669" s="77">
        <v>6</v>
      </c>
      <c r="Y669" s="77">
        <v>7</v>
      </c>
      <c r="Z669" s="77">
        <v>8</v>
      </c>
      <c r="AA669" s="77">
        <v>9</v>
      </c>
      <c r="AB669" s="77">
        <v>10</v>
      </c>
      <c r="AC669" s="77">
        <v>11</v>
      </c>
      <c r="AD669" s="78">
        <v>12</v>
      </c>
      <c r="AE669" s="76">
        <v>1</v>
      </c>
      <c r="AF669" s="77">
        <v>2</v>
      </c>
      <c r="AG669" s="77">
        <v>3</v>
      </c>
      <c r="AH669" s="77">
        <v>4</v>
      </c>
      <c r="AI669" s="77">
        <v>5</v>
      </c>
      <c r="AJ669" s="77">
        <v>6</v>
      </c>
      <c r="AK669" s="77">
        <v>7</v>
      </c>
      <c r="AL669" s="77">
        <v>8</v>
      </c>
      <c r="AM669" s="77">
        <v>9</v>
      </c>
      <c r="AN669" s="77">
        <v>10</v>
      </c>
      <c r="AO669" s="77">
        <v>11</v>
      </c>
      <c r="AP669" s="78">
        <v>12</v>
      </c>
      <c r="AQ669" s="76">
        <v>1</v>
      </c>
      <c r="AR669" s="77">
        <v>2</v>
      </c>
      <c r="AS669" s="77">
        <v>3</v>
      </c>
      <c r="AT669" s="77">
        <v>4</v>
      </c>
      <c r="AU669" s="77">
        <v>5</v>
      </c>
      <c r="AV669" s="77">
        <v>6</v>
      </c>
      <c r="AW669" s="77">
        <v>7</v>
      </c>
      <c r="AX669" s="77">
        <v>8</v>
      </c>
      <c r="AY669" s="77">
        <v>9</v>
      </c>
      <c r="AZ669" s="77">
        <v>10</v>
      </c>
      <c r="BA669" s="77">
        <v>11</v>
      </c>
      <c r="BB669" s="78">
        <v>12</v>
      </c>
      <c r="BC669" s="76">
        <v>1</v>
      </c>
      <c r="BD669" s="77">
        <v>2</v>
      </c>
      <c r="BE669" s="77">
        <v>3</v>
      </c>
      <c r="BF669" s="77">
        <v>4</v>
      </c>
      <c r="BG669" s="77">
        <v>5</v>
      </c>
      <c r="BH669" s="77">
        <v>6</v>
      </c>
      <c r="BI669" s="77">
        <v>7</v>
      </c>
      <c r="BJ669" s="77">
        <v>8</v>
      </c>
      <c r="BK669" s="77">
        <v>9</v>
      </c>
      <c r="BL669" s="77">
        <v>10</v>
      </c>
      <c r="BM669" s="77">
        <v>11</v>
      </c>
      <c r="BN669" s="78">
        <v>12</v>
      </c>
      <c r="BO669" s="76">
        <v>1</v>
      </c>
      <c r="BP669" s="77">
        <v>2</v>
      </c>
      <c r="BQ669" s="77">
        <v>3</v>
      </c>
      <c r="BR669" s="77">
        <v>4</v>
      </c>
      <c r="BS669" s="77">
        <v>5</v>
      </c>
      <c r="BT669" s="77">
        <v>6</v>
      </c>
      <c r="BU669" s="77">
        <v>7</v>
      </c>
      <c r="BV669" s="77">
        <v>8</v>
      </c>
      <c r="BW669" s="77">
        <v>9</v>
      </c>
      <c r="BX669" s="77">
        <v>10</v>
      </c>
      <c r="BY669" s="77">
        <v>11</v>
      </c>
      <c r="BZ669" s="78">
        <v>12</v>
      </c>
      <c r="CA669" s="140">
        <v>1</v>
      </c>
      <c r="CB669" s="77">
        <v>2</v>
      </c>
      <c r="CC669" s="77">
        <v>3</v>
      </c>
      <c r="CD669" s="77">
        <v>4</v>
      </c>
      <c r="CE669" s="77">
        <v>5</v>
      </c>
      <c r="CF669" s="77">
        <v>6</v>
      </c>
      <c r="CG669" s="77">
        <v>7</v>
      </c>
      <c r="CH669" s="77">
        <v>8</v>
      </c>
      <c r="CI669" s="77">
        <v>9</v>
      </c>
      <c r="CJ669" s="77">
        <v>10</v>
      </c>
      <c r="CK669" s="77">
        <v>11</v>
      </c>
      <c r="CL669" s="78">
        <v>12</v>
      </c>
    </row>
    <row r="670" spans="1:90" x14ac:dyDescent="0.3">
      <c r="A670" s="201"/>
      <c r="B670" s="214"/>
      <c r="C670" s="60"/>
      <c r="D670" s="60"/>
      <c r="E670" s="60" t="s">
        <v>246</v>
      </c>
      <c r="F670" s="39">
        <v>200000</v>
      </c>
      <c r="G670" s="84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6"/>
      <c r="S670" s="87"/>
      <c r="T670" s="82"/>
      <c r="U670" s="82"/>
      <c r="V670" s="82"/>
      <c r="W670" s="85"/>
      <c r="X670" s="85"/>
      <c r="Y670" s="85"/>
      <c r="Z670" s="85"/>
      <c r="AA670" s="85"/>
      <c r="AB670" s="85"/>
      <c r="AC670" s="85"/>
      <c r="AD670" s="86"/>
      <c r="AE670" s="84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6"/>
      <c r="AQ670" s="84"/>
      <c r="AR670" s="85"/>
      <c r="AS670" s="85"/>
      <c r="AT670" s="85"/>
      <c r="AU670" s="85"/>
      <c r="AV670" s="85"/>
      <c r="AW670" s="85"/>
      <c r="AX670" s="85"/>
      <c r="AY670" s="85"/>
      <c r="AZ670" s="85"/>
      <c r="BA670" s="85"/>
      <c r="BB670" s="86"/>
      <c r="BC670" s="84"/>
      <c r="BD670" s="85"/>
      <c r="BE670" s="85"/>
      <c r="BF670" s="85"/>
      <c r="BG670" s="85"/>
      <c r="BH670" s="85"/>
      <c r="BI670" s="85"/>
      <c r="BJ670" s="85"/>
      <c r="BK670" s="85"/>
      <c r="BL670" s="85"/>
      <c r="BM670" s="85"/>
      <c r="BN670" s="86"/>
      <c r="BO670" s="84"/>
      <c r="BP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6"/>
      <c r="CA670" s="141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6"/>
    </row>
    <row r="671" spans="1:90" x14ac:dyDescent="0.3">
      <c r="A671" s="201"/>
      <c r="B671" s="214"/>
      <c r="C671" s="60"/>
      <c r="D671" s="60"/>
      <c r="E671" s="60"/>
      <c r="F671" s="39"/>
      <c r="G671" s="84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6"/>
      <c r="S671" s="84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6"/>
      <c r="AE671" s="84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6"/>
      <c r="AQ671" s="84"/>
      <c r="AR671" s="85"/>
      <c r="AS671" s="85"/>
      <c r="AT671" s="85"/>
      <c r="AU671" s="85"/>
      <c r="AV671" s="85"/>
      <c r="AW671" s="85"/>
      <c r="AX671" s="85"/>
      <c r="AY671" s="85"/>
      <c r="AZ671" s="85"/>
      <c r="BA671" s="85"/>
      <c r="BB671" s="86"/>
      <c r="BC671" s="84"/>
      <c r="BD671" s="85"/>
      <c r="BE671" s="85"/>
      <c r="BF671" s="85"/>
      <c r="BG671" s="85"/>
      <c r="BH671" s="85"/>
      <c r="BI671" s="85"/>
      <c r="BJ671" s="85"/>
      <c r="BK671" s="85"/>
      <c r="BL671" s="85"/>
      <c r="BM671" s="85"/>
      <c r="BN671" s="86"/>
      <c r="BO671" s="84"/>
      <c r="BP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6"/>
      <c r="CA671" s="141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6"/>
    </row>
    <row r="672" spans="1:90" x14ac:dyDescent="0.3">
      <c r="A672" s="201"/>
      <c r="B672" s="214"/>
      <c r="C672" s="60"/>
      <c r="D672" s="60"/>
      <c r="E672" s="60"/>
      <c r="F672" s="39"/>
      <c r="G672" s="84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6"/>
      <c r="S672" s="84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6"/>
      <c r="AE672" s="84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6"/>
      <c r="AQ672" s="84"/>
      <c r="AR672" s="85"/>
      <c r="AS672" s="85"/>
      <c r="AT672" s="85"/>
      <c r="AU672" s="85"/>
      <c r="AV672" s="85"/>
      <c r="AW672" s="85"/>
      <c r="AX672" s="85"/>
      <c r="AY672" s="85"/>
      <c r="AZ672" s="85"/>
      <c r="BA672" s="85"/>
      <c r="BB672" s="86"/>
      <c r="BC672" s="84"/>
      <c r="BD672" s="85"/>
      <c r="BE672" s="85"/>
      <c r="BF672" s="85"/>
      <c r="BG672" s="85"/>
      <c r="BH672" s="85"/>
      <c r="BI672" s="85"/>
      <c r="BJ672" s="85"/>
      <c r="BK672" s="85"/>
      <c r="BL672" s="85"/>
      <c r="BM672" s="85"/>
      <c r="BN672" s="86"/>
      <c r="BO672" s="84"/>
      <c r="BP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6"/>
      <c r="CA672" s="141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6"/>
    </row>
    <row r="673" spans="1:90" x14ac:dyDescent="0.3">
      <c r="A673" s="201"/>
      <c r="B673" s="214"/>
      <c r="C673" s="60"/>
      <c r="D673" s="60" t="s">
        <v>113</v>
      </c>
      <c r="E673" s="60"/>
      <c r="F673" s="39"/>
      <c r="G673" s="84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6"/>
      <c r="S673" s="84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6"/>
      <c r="AE673" s="84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6"/>
      <c r="AQ673" s="84"/>
      <c r="AR673" s="85"/>
      <c r="AS673" s="85"/>
      <c r="AT673" s="85"/>
      <c r="AU673" s="85"/>
      <c r="AV673" s="85"/>
      <c r="AW673" s="85"/>
      <c r="AX673" s="85"/>
      <c r="AY673" s="85"/>
      <c r="AZ673" s="85"/>
      <c r="BA673" s="85"/>
      <c r="BB673" s="86"/>
      <c r="BC673" s="84"/>
      <c r="BD673" s="85"/>
      <c r="BE673" s="85"/>
      <c r="BF673" s="85"/>
      <c r="BG673" s="85"/>
      <c r="BH673" s="85"/>
      <c r="BI673" s="85"/>
      <c r="BJ673" s="85"/>
      <c r="BK673" s="85"/>
      <c r="BL673" s="85"/>
      <c r="BM673" s="85"/>
      <c r="BN673" s="86"/>
      <c r="BO673" s="84"/>
      <c r="BP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6"/>
      <c r="CA673" s="141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6"/>
    </row>
    <row r="674" spans="1:90" ht="15" thickBot="1" x14ac:dyDescent="0.35">
      <c r="A674" s="202"/>
      <c r="B674" s="210"/>
      <c r="C674" s="58" t="s">
        <v>132</v>
      </c>
      <c r="D674" s="58"/>
      <c r="E674" s="43" t="s">
        <v>160</v>
      </c>
      <c r="F674" s="216">
        <v>5000000</v>
      </c>
      <c r="G674" s="96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8"/>
      <c r="S674" s="96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8"/>
      <c r="AE674" s="96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8"/>
      <c r="AQ674" s="96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8"/>
      <c r="BC674" s="96"/>
      <c r="BD674" s="97"/>
      <c r="BE674" s="97"/>
      <c r="BF674" s="97"/>
      <c r="BG674" s="97"/>
      <c r="BH674" s="97"/>
      <c r="BI674" s="97"/>
      <c r="BJ674" s="97"/>
      <c r="BK674" s="97"/>
      <c r="BL674" s="97"/>
      <c r="BM674" s="97"/>
      <c r="BN674" s="98"/>
      <c r="BO674" s="96"/>
      <c r="BP674" s="97"/>
      <c r="BQ674" s="97"/>
      <c r="BR674" s="97"/>
      <c r="BS674" s="97"/>
      <c r="BT674" s="97"/>
      <c r="BU674" s="97"/>
      <c r="BV674" s="97"/>
      <c r="BW674" s="97"/>
      <c r="BX674" s="97"/>
      <c r="BY674" s="97"/>
      <c r="BZ674" s="98"/>
      <c r="CA674" s="142"/>
      <c r="CB674" s="97"/>
      <c r="CC674" s="97"/>
      <c r="CD674" s="97"/>
      <c r="CE674" s="97"/>
      <c r="CF674" s="97"/>
      <c r="CG674" s="97"/>
      <c r="CH674" s="97"/>
      <c r="CI674" s="97"/>
      <c r="CJ674" s="97"/>
      <c r="CK674" s="97"/>
      <c r="CL674" s="98"/>
    </row>
    <row r="675" spans="1:90" x14ac:dyDescent="0.3">
      <c r="A675" s="179" t="s">
        <v>460</v>
      </c>
      <c r="B675" s="214">
        <v>418</v>
      </c>
      <c r="C675" s="60" t="s">
        <v>150</v>
      </c>
      <c r="D675" s="60" t="s">
        <v>112</v>
      </c>
      <c r="E675" s="60"/>
      <c r="F675" s="39"/>
      <c r="G675" s="76">
        <v>1</v>
      </c>
      <c r="H675" s="77">
        <v>2</v>
      </c>
      <c r="I675" s="77">
        <v>3</v>
      </c>
      <c r="J675" s="77">
        <v>4</v>
      </c>
      <c r="K675" s="77">
        <v>5</v>
      </c>
      <c r="L675" s="77">
        <v>6</v>
      </c>
      <c r="M675" s="77">
        <v>7</v>
      </c>
      <c r="N675" s="77">
        <v>8</v>
      </c>
      <c r="O675" s="77">
        <v>9</v>
      </c>
      <c r="P675" s="77">
        <v>10</v>
      </c>
      <c r="Q675" s="77">
        <v>11</v>
      </c>
      <c r="R675" s="78">
        <v>12</v>
      </c>
      <c r="S675" s="76">
        <v>1</v>
      </c>
      <c r="T675" s="77">
        <v>2</v>
      </c>
      <c r="U675" s="77">
        <v>3</v>
      </c>
      <c r="V675" s="77">
        <v>4</v>
      </c>
      <c r="W675" s="77">
        <v>5</v>
      </c>
      <c r="X675" s="77">
        <v>6</v>
      </c>
      <c r="Y675" s="77">
        <v>7</v>
      </c>
      <c r="Z675" s="77">
        <v>8</v>
      </c>
      <c r="AA675" s="77">
        <v>9</v>
      </c>
      <c r="AB675" s="77">
        <v>10</v>
      </c>
      <c r="AC675" s="77">
        <v>11</v>
      </c>
      <c r="AD675" s="78">
        <v>12</v>
      </c>
      <c r="AE675" s="76">
        <v>1</v>
      </c>
      <c r="AF675" s="77">
        <v>2</v>
      </c>
      <c r="AG675" s="77">
        <v>3</v>
      </c>
      <c r="AH675" s="77">
        <v>4</v>
      </c>
      <c r="AI675" s="77">
        <v>5</v>
      </c>
      <c r="AJ675" s="77">
        <v>6</v>
      </c>
      <c r="AK675" s="77">
        <v>7</v>
      </c>
      <c r="AL675" s="77">
        <v>8</v>
      </c>
      <c r="AM675" s="77">
        <v>9</v>
      </c>
      <c r="AN675" s="77">
        <v>10</v>
      </c>
      <c r="AO675" s="77">
        <v>11</v>
      </c>
      <c r="AP675" s="78">
        <v>12</v>
      </c>
      <c r="AQ675" s="76">
        <v>1</v>
      </c>
      <c r="AR675" s="77">
        <v>2</v>
      </c>
      <c r="AS675" s="77">
        <v>3</v>
      </c>
      <c r="AT675" s="77">
        <v>4</v>
      </c>
      <c r="AU675" s="77">
        <v>5</v>
      </c>
      <c r="AV675" s="77">
        <v>6</v>
      </c>
      <c r="AW675" s="77">
        <v>7</v>
      </c>
      <c r="AX675" s="77">
        <v>8</v>
      </c>
      <c r="AY675" s="77">
        <v>9</v>
      </c>
      <c r="AZ675" s="77">
        <v>10</v>
      </c>
      <c r="BA675" s="77">
        <v>11</v>
      </c>
      <c r="BB675" s="78">
        <v>12</v>
      </c>
      <c r="BC675" s="76">
        <v>1</v>
      </c>
      <c r="BD675" s="77">
        <v>2</v>
      </c>
      <c r="BE675" s="77">
        <v>3</v>
      </c>
      <c r="BF675" s="77">
        <v>4</v>
      </c>
      <c r="BG675" s="77">
        <v>5</v>
      </c>
      <c r="BH675" s="77">
        <v>6</v>
      </c>
      <c r="BI675" s="77">
        <v>7</v>
      </c>
      <c r="BJ675" s="77">
        <v>8</v>
      </c>
      <c r="BK675" s="77">
        <v>9</v>
      </c>
      <c r="BL675" s="77">
        <v>10</v>
      </c>
      <c r="BM675" s="77">
        <v>11</v>
      </c>
      <c r="BN675" s="78">
        <v>12</v>
      </c>
      <c r="BO675" s="76">
        <v>1</v>
      </c>
      <c r="BP675" s="77">
        <v>2</v>
      </c>
      <c r="BQ675" s="77">
        <v>3</v>
      </c>
      <c r="BR675" s="77">
        <v>4</v>
      </c>
      <c r="BS675" s="77">
        <v>5</v>
      </c>
      <c r="BT675" s="77">
        <v>6</v>
      </c>
      <c r="BU675" s="77">
        <v>7</v>
      </c>
      <c r="BV675" s="77">
        <v>8</v>
      </c>
      <c r="BW675" s="77">
        <v>9</v>
      </c>
      <c r="BX675" s="77">
        <v>10</v>
      </c>
      <c r="BY675" s="77">
        <v>11</v>
      </c>
      <c r="BZ675" s="78">
        <v>12</v>
      </c>
      <c r="CA675" s="140">
        <v>1</v>
      </c>
      <c r="CB675" s="77">
        <v>2</v>
      </c>
      <c r="CC675" s="77">
        <v>3</v>
      </c>
      <c r="CD675" s="77">
        <v>4</v>
      </c>
      <c r="CE675" s="77">
        <v>5</v>
      </c>
      <c r="CF675" s="77">
        <v>6</v>
      </c>
      <c r="CG675" s="77">
        <v>7</v>
      </c>
      <c r="CH675" s="77">
        <v>8</v>
      </c>
      <c r="CI675" s="77">
        <v>9</v>
      </c>
      <c r="CJ675" s="77">
        <v>10</v>
      </c>
      <c r="CK675" s="77">
        <v>11</v>
      </c>
      <c r="CL675" s="78">
        <v>12</v>
      </c>
    </row>
    <row r="676" spans="1:90" x14ac:dyDescent="0.3">
      <c r="A676" s="233"/>
      <c r="B676" s="214"/>
      <c r="C676" s="60"/>
      <c r="D676" s="60"/>
      <c r="E676" s="60" t="s">
        <v>197</v>
      </c>
      <c r="F676" s="39">
        <v>10000</v>
      </c>
      <c r="G676" s="84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6"/>
      <c r="S676" s="87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6"/>
      <c r="AE676" s="84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6"/>
      <c r="AQ676" s="84"/>
      <c r="AR676" s="85"/>
      <c r="AS676" s="85"/>
      <c r="AT676" s="85"/>
      <c r="AU676" s="85"/>
      <c r="AV676" s="85"/>
      <c r="AW676" s="85"/>
      <c r="AX676" s="85"/>
      <c r="AY676" s="85"/>
      <c r="AZ676" s="85"/>
      <c r="BA676" s="85"/>
      <c r="BB676" s="86"/>
      <c r="BC676" s="84"/>
      <c r="BD676" s="85"/>
      <c r="BE676" s="85"/>
      <c r="BF676" s="85"/>
      <c r="BG676" s="85"/>
      <c r="BH676" s="85"/>
      <c r="BI676" s="85"/>
      <c r="BJ676" s="85"/>
      <c r="BK676" s="85"/>
      <c r="BL676" s="85"/>
      <c r="BM676" s="85"/>
      <c r="BN676" s="86"/>
      <c r="BO676" s="84"/>
      <c r="BP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6"/>
      <c r="CA676" s="141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</row>
    <row r="677" spans="1:90" x14ac:dyDescent="0.3">
      <c r="A677" s="233"/>
      <c r="B677" s="214"/>
      <c r="C677" s="60"/>
      <c r="D677" s="60"/>
      <c r="E677" s="60"/>
      <c r="F677" s="39"/>
      <c r="G677" s="84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6"/>
      <c r="S677" s="84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6"/>
      <c r="AE677" s="84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6"/>
      <c r="AQ677" s="84"/>
      <c r="AR677" s="85"/>
      <c r="AS677" s="85"/>
      <c r="AT677" s="85"/>
      <c r="AU677" s="85"/>
      <c r="AV677" s="85"/>
      <c r="AW677" s="85"/>
      <c r="AX677" s="85"/>
      <c r="AY677" s="85"/>
      <c r="AZ677" s="85"/>
      <c r="BA677" s="85"/>
      <c r="BB677" s="86"/>
      <c r="BC677" s="84"/>
      <c r="BD677" s="85"/>
      <c r="BE677" s="85"/>
      <c r="BF677" s="85"/>
      <c r="BG677" s="85"/>
      <c r="BH677" s="85"/>
      <c r="BI677" s="85"/>
      <c r="BJ677" s="85"/>
      <c r="BK677" s="85"/>
      <c r="BL677" s="85"/>
      <c r="BM677" s="85"/>
      <c r="BN677" s="86"/>
      <c r="BO677" s="84"/>
      <c r="BP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6"/>
      <c r="CA677" s="141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</row>
    <row r="678" spans="1:90" x14ac:dyDescent="0.3">
      <c r="A678" s="233"/>
      <c r="B678" s="214"/>
      <c r="C678" s="60"/>
      <c r="D678" s="60"/>
      <c r="E678" s="60"/>
      <c r="F678" s="39"/>
      <c r="G678" s="84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6"/>
      <c r="S678" s="84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6"/>
      <c r="AE678" s="84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6"/>
      <c r="AQ678" s="84"/>
      <c r="AR678" s="85"/>
      <c r="AS678" s="85"/>
      <c r="AT678" s="85"/>
      <c r="AU678" s="85"/>
      <c r="AV678" s="85"/>
      <c r="AW678" s="85"/>
      <c r="AX678" s="85"/>
      <c r="AY678" s="85"/>
      <c r="AZ678" s="85"/>
      <c r="BA678" s="85"/>
      <c r="BB678" s="86"/>
      <c r="BC678" s="84"/>
      <c r="BD678" s="85"/>
      <c r="BE678" s="85"/>
      <c r="BF678" s="85"/>
      <c r="BG678" s="85"/>
      <c r="BH678" s="85"/>
      <c r="BI678" s="85"/>
      <c r="BJ678" s="85"/>
      <c r="BK678" s="85"/>
      <c r="BL678" s="85"/>
      <c r="BM678" s="85"/>
      <c r="BN678" s="86"/>
      <c r="BO678" s="84"/>
      <c r="BP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6"/>
      <c r="CA678" s="141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</row>
    <row r="679" spans="1:90" x14ac:dyDescent="0.3">
      <c r="A679" s="233"/>
      <c r="B679" s="214"/>
      <c r="C679" s="60"/>
      <c r="D679" s="60" t="s">
        <v>113</v>
      </c>
      <c r="E679" s="60"/>
      <c r="F679" s="39"/>
      <c r="G679" s="84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6"/>
      <c r="S679" s="84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6"/>
      <c r="AE679" s="84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6"/>
      <c r="AQ679" s="84"/>
      <c r="AR679" s="85"/>
      <c r="AS679" s="85"/>
      <c r="AT679" s="85"/>
      <c r="AU679" s="85"/>
      <c r="AV679" s="85"/>
      <c r="AW679" s="85"/>
      <c r="AX679" s="85"/>
      <c r="AY679" s="85"/>
      <c r="AZ679" s="85"/>
      <c r="BA679" s="85"/>
      <c r="BB679" s="86"/>
      <c r="BC679" s="84"/>
      <c r="BD679" s="85"/>
      <c r="BE679" s="85"/>
      <c r="BF679" s="85"/>
      <c r="BG679" s="85"/>
      <c r="BH679" s="85"/>
      <c r="BI679" s="85"/>
      <c r="BJ679" s="85"/>
      <c r="BK679" s="85"/>
      <c r="BL679" s="85"/>
      <c r="BM679" s="85"/>
      <c r="BN679" s="86"/>
      <c r="BO679" s="84"/>
      <c r="BP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6"/>
      <c r="CA679" s="141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</row>
    <row r="680" spans="1:90" ht="15" thickBot="1" x14ac:dyDescent="0.35">
      <c r="A680" s="234"/>
      <c r="B680" s="214"/>
      <c r="C680" s="60" t="s">
        <v>132</v>
      </c>
      <c r="D680" s="60"/>
      <c r="E680" s="221" t="s">
        <v>160</v>
      </c>
      <c r="F680" s="215">
        <v>4500000</v>
      </c>
      <c r="G680" s="15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47"/>
      <c r="S680" s="152"/>
      <c r="T680" s="131"/>
      <c r="U680" s="131"/>
      <c r="V680" s="131"/>
      <c r="W680" s="131"/>
      <c r="X680" s="131"/>
      <c r="Y680" s="131"/>
      <c r="Z680" s="131"/>
      <c r="AA680" s="131"/>
      <c r="AB680" s="131"/>
      <c r="AC680" s="131"/>
      <c r="AD680" s="147"/>
      <c r="AE680" s="152"/>
      <c r="AF680" s="131"/>
      <c r="AG680" s="131"/>
      <c r="AH680" s="131"/>
      <c r="AI680" s="131"/>
      <c r="AJ680" s="131"/>
      <c r="AK680" s="131"/>
      <c r="AL680" s="131"/>
      <c r="AM680" s="131"/>
      <c r="AN680" s="131"/>
      <c r="AO680" s="131"/>
      <c r="AP680" s="147"/>
      <c r="AQ680" s="152"/>
      <c r="AR680" s="131"/>
      <c r="AS680" s="131"/>
      <c r="AT680" s="131"/>
      <c r="AU680" s="131"/>
      <c r="AV680" s="131"/>
      <c r="AW680" s="131"/>
      <c r="AX680" s="131"/>
      <c r="AY680" s="131"/>
      <c r="AZ680" s="131"/>
      <c r="BA680" s="131"/>
      <c r="BB680" s="147"/>
      <c r="BC680" s="152"/>
      <c r="BD680" s="131"/>
      <c r="BE680" s="131"/>
      <c r="BF680" s="131"/>
      <c r="BG680" s="131"/>
      <c r="BH680" s="131"/>
      <c r="BI680" s="131"/>
      <c r="BJ680" s="131"/>
      <c r="BK680" s="131"/>
      <c r="BL680" s="131"/>
      <c r="BM680" s="131"/>
      <c r="BN680" s="147"/>
      <c r="BO680" s="152"/>
      <c r="BP680" s="131"/>
      <c r="BQ680" s="131"/>
      <c r="BR680" s="131"/>
      <c r="BS680" s="131"/>
      <c r="BT680" s="131"/>
      <c r="BU680" s="131"/>
      <c r="BV680" s="131"/>
      <c r="BW680" s="131"/>
      <c r="BX680" s="131"/>
      <c r="BY680" s="131"/>
      <c r="BZ680" s="147"/>
      <c r="CA680" s="139"/>
      <c r="CB680" s="131"/>
      <c r="CC680" s="131"/>
      <c r="CD680" s="131"/>
      <c r="CE680" s="131"/>
      <c r="CF680" s="131"/>
      <c r="CG680" s="131"/>
      <c r="CH680" s="131"/>
      <c r="CI680" s="131"/>
      <c r="CJ680" s="131"/>
      <c r="CK680" s="131"/>
      <c r="CL680" s="131"/>
    </row>
    <row r="681" spans="1:90" x14ac:dyDescent="0.3">
      <c r="A681" s="200" t="s">
        <v>474</v>
      </c>
      <c r="B681" s="209">
        <v>419</v>
      </c>
      <c r="C681" s="56" t="s">
        <v>151</v>
      </c>
      <c r="D681" s="56" t="s">
        <v>112</v>
      </c>
      <c r="E681" s="56"/>
      <c r="F681" s="38"/>
      <c r="G681" s="76">
        <v>1</v>
      </c>
      <c r="H681" s="77">
        <v>2</v>
      </c>
      <c r="I681" s="77">
        <v>3</v>
      </c>
      <c r="J681" s="77">
        <v>4</v>
      </c>
      <c r="K681" s="77">
        <v>5</v>
      </c>
      <c r="L681" s="77">
        <v>6</v>
      </c>
      <c r="M681" s="77">
        <v>7</v>
      </c>
      <c r="N681" s="77">
        <v>8</v>
      </c>
      <c r="O681" s="77">
        <v>9</v>
      </c>
      <c r="P681" s="77">
        <v>10</v>
      </c>
      <c r="Q681" s="77">
        <v>11</v>
      </c>
      <c r="R681" s="78">
        <v>12</v>
      </c>
      <c r="S681" s="76">
        <v>1</v>
      </c>
      <c r="T681" s="77">
        <v>2</v>
      </c>
      <c r="U681" s="77">
        <v>3</v>
      </c>
      <c r="V681" s="77">
        <v>4</v>
      </c>
      <c r="W681" s="77">
        <v>5</v>
      </c>
      <c r="X681" s="77">
        <v>6</v>
      </c>
      <c r="Y681" s="77">
        <v>7</v>
      </c>
      <c r="Z681" s="77">
        <v>8</v>
      </c>
      <c r="AA681" s="77">
        <v>9</v>
      </c>
      <c r="AB681" s="77">
        <v>10</v>
      </c>
      <c r="AC681" s="77">
        <v>11</v>
      </c>
      <c r="AD681" s="78">
        <v>12</v>
      </c>
      <c r="AE681" s="76">
        <v>1</v>
      </c>
      <c r="AF681" s="77">
        <v>2</v>
      </c>
      <c r="AG681" s="77">
        <v>3</v>
      </c>
      <c r="AH681" s="77">
        <v>4</v>
      </c>
      <c r="AI681" s="77">
        <v>5</v>
      </c>
      <c r="AJ681" s="77">
        <v>6</v>
      </c>
      <c r="AK681" s="77">
        <v>7</v>
      </c>
      <c r="AL681" s="77">
        <v>8</v>
      </c>
      <c r="AM681" s="77">
        <v>9</v>
      </c>
      <c r="AN681" s="77">
        <v>10</v>
      </c>
      <c r="AO681" s="77">
        <v>11</v>
      </c>
      <c r="AP681" s="78">
        <v>12</v>
      </c>
      <c r="AQ681" s="76">
        <v>1</v>
      </c>
      <c r="AR681" s="77">
        <v>2</v>
      </c>
      <c r="AS681" s="77">
        <v>3</v>
      </c>
      <c r="AT681" s="77">
        <v>4</v>
      </c>
      <c r="AU681" s="77">
        <v>5</v>
      </c>
      <c r="AV681" s="77">
        <v>6</v>
      </c>
      <c r="AW681" s="77">
        <v>7</v>
      </c>
      <c r="AX681" s="77">
        <v>8</v>
      </c>
      <c r="AY681" s="77">
        <v>9</v>
      </c>
      <c r="AZ681" s="77">
        <v>10</v>
      </c>
      <c r="BA681" s="77">
        <v>11</v>
      </c>
      <c r="BB681" s="78">
        <v>12</v>
      </c>
      <c r="BC681" s="76">
        <v>1</v>
      </c>
      <c r="BD681" s="77">
        <v>2</v>
      </c>
      <c r="BE681" s="77">
        <v>3</v>
      </c>
      <c r="BF681" s="77">
        <v>4</v>
      </c>
      <c r="BG681" s="77">
        <v>5</v>
      </c>
      <c r="BH681" s="77">
        <v>6</v>
      </c>
      <c r="BI681" s="77">
        <v>7</v>
      </c>
      <c r="BJ681" s="77">
        <v>8</v>
      </c>
      <c r="BK681" s="77">
        <v>9</v>
      </c>
      <c r="BL681" s="77">
        <v>10</v>
      </c>
      <c r="BM681" s="77">
        <v>11</v>
      </c>
      <c r="BN681" s="78">
        <v>12</v>
      </c>
      <c r="BO681" s="76">
        <v>1</v>
      </c>
      <c r="BP681" s="77">
        <v>2</v>
      </c>
      <c r="BQ681" s="77">
        <v>3</v>
      </c>
      <c r="BR681" s="77">
        <v>4</v>
      </c>
      <c r="BS681" s="77">
        <v>5</v>
      </c>
      <c r="BT681" s="77">
        <v>6</v>
      </c>
      <c r="BU681" s="77">
        <v>7</v>
      </c>
      <c r="BV681" s="77">
        <v>8</v>
      </c>
      <c r="BW681" s="77">
        <v>9</v>
      </c>
      <c r="BX681" s="77">
        <v>10</v>
      </c>
      <c r="BY681" s="77">
        <v>11</v>
      </c>
      <c r="BZ681" s="78">
        <v>12</v>
      </c>
      <c r="CA681" s="140">
        <v>1</v>
      </c>
      <c r="CB681" s="77">
        <v>2</v>
      </c>
      <c r="CC681" s="77">
        <v>3</v>
      </c>
      <c r="CD681" s="77">
        <v>4</v>
      </c>
      <c r="CE681" s="77">
        <v>5</v>
      </c>
      <c r="CF681" s="77">
        <v>6</v>
      </c>
      <c r="CG681" s="77">
        <v>7</v>
      </c>
      <c r="CH681" s="77">
        <v>8</v>
      </c>
      <c r="CI681" s="77">
        <v>9</v>
      </c>
      <c r="CJ681" s="77">
        <v>10</v>
      </c>
      <c r="CK681" s="77">
        <v>11</v>
      </c>
      <c r="CL681" s="78">
        <v>12</v>
      </c>
    </row>
    <row r="682" spans="1:90" x14ac:dyDescent="0.3">
      <c r="A682" s="201"/>
      <c r="B682" s="214"/>
      <c r="C682" s="60"/>
      <c r="D682" s="60"/>
      <c r="E682" s="60" t="s">
        <v>233</v>
      </c>
      <c r="F682" s="39">
        <v>250000</v>
      </c>
      <c r="G682" s="84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6"/>
      <c r="S682" s="87"/>
      <c r="T682" s="82"/>
      <c r="U682" s="82"/>
      <c r="V682" s="82"/>
      <c r="W682" s="82"/>
      <c r="X682" s="82"/>
      <c r="Y682" s="85"/>
      <c r="Z682" s="85"/>
      <c r="AA682" s="85"/>
      <c r="AB682" s="85"/>
      <c r="AC682" s="85"/>
      <c r="AD682" s="86"/>
      <c r="AE682" s="84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6"/>
      <c r="AQ682" s="84"/>
      <c r="AR682" s="85"/>
      <c r="AS682" s="85"/>
      <c r="AT682" s="85"/>
      <c r="AU682" s="85"/>
      <c r="AV682" s="85"/>
      <c r="AW682" s="85"/>
      <c r="AX682" s="85"/>
      <c r="AY682" s="85"/>
      <c r="AZ682" s="85"/>
      <c r="BA682" s="85"/>
      <c r="BB682" s="86"/>
      <c r="BC682" s="84"/>
      <c r="BD682" s="85"/>
      <c r="BE682" s="85"/>
      <c r="BF682" s="85"/>
      <c r="BG682" s="85"/>
      <c r="BH682" s="85"/>
      <c r="BI682" s="85"/>
      <c r="BJ682" s="85"/>
      <c r="BK682" s="85"/>
      <c r="BL682" s="85"/>
      <c r="BM682" s="85"/>
      <c r="BN682" s="86"/>
      <c r="BO682" s="84"/>
      <c r="BP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6"/>
      <c r="CA682" s="141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6"/>
    </row>
    <row r="683" spans="1:90" x14ac:dyDescent="0.3">
      <c r="A683" s="201"/>
      <c r="B683" s="214"/>
      <c r="C683" s="60"/>
      <c r="D683" s="60"/>
      <c r="E683" s="60"/>
      <c r="F683" s="39"/>
      <c r="G683" s="84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6"/>
      <c r="S683" s="84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6"/>
      <c r="AE683" s="84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6"/>
      <c r="AQ683" s="84"/>
      <c r="AR683" s="85"/>
      <c r="AS683" s="85"/>
      <c r="AT683" s="85"/>
      <c r="AU683" s="85"/>
      <c r="AV683" s="85"/>
      <c r="AW683" s="85"/>
      <c r="AX683" s="85"/>
      <c r="AY683" s="85"/>
      <c r="AZ683" s="85"/>
      <c r="BA683" s="85"/>
      <c r="BB683" s="86"/>
      <c r="BC683" s="84"/>
      <c r="BD683" s="85"/>
      <c r="BE683" s="85"/>
      <c r="BF683" s="85"/>
      <c r="BG683" s="85"/>
      <c r="BH683" s="85"/>
      <c r="BI683" s="85"/>
      <c r="BJ683" s="85"/>
      <c r="BK683" s="85"/>
      <c r="BL683" s="85"/>
      <c r="BM683" s="85"/>
      <c r="BN683" s="86"/>
      <c r="BO683" s="84"/>
      <c r="BP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6"/>
      <c r="CA683" s="141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6"/>
    </row>
    <row r="684" spans="1:90" x14ac:dyDescent="0.3">
      <c r="A684" s="201"/>
      <c r="B684" s="214"/>
      <c r="C684" s="60"/>
      <c r="D684" s="60"/>
      <c r="E684" s="60"/>
      <c r="F684" s="39"/>
      <c r="G684" s="84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6"/>
      <c r="S684" s="84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6"/>
      <c r="AE684" s="84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6"/>
      <c r="AQ684" s="84"/>
      <c r="AR684" s="85"/>
      <c r="AS684" s="85"/>
      <c r="AT684" s="85"/>
      <c r="AU684" s="85"/>
      <c r="AV684" s="85"/>
      <c r="AW684" s="85"/>
      <c r="AX684" s="85"/>
      <c r="AY684" s="85"/>
      <c r="AZ684" s="85"/>
      <c r="BA684" s="85"/>
      <c r="BB684" s="86"/>
      <c r="BC684" s="84"/>
      <c r="BD684" s="85"/>
      <c r="BE684" s="85"/>
      <c r="BF684" s="85"/>
      <c r="BG684" s="85"/>
      <c r="BH684" s="85"/>
      <c r="BI684" s="85"/>
      <c r="BJ684" s="85"/>
      <c r="BK684" s="85"/>
      <c r="BL684" s="85"/>
      <c r="BM684" s="85"/>
      <c r="BN684" s="86"/>
      <c r="BO684" s="84"/>
      <c r="BP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6"/>
      <c r="CA684" s="141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6"/>
    </row>
    <row r="685" spans="1:90" x14ac:dyDescent="0.3">
      <c r="A685" s="201"/>
      <c r="B685" s="214"/>
      <c r="C685" s="60"/>
      <c r="D685" s="60" t="s">
        <v>113</v>
      </c>
      <c r="E685" s="60"/>
      <c r="F685" s="39"/>
      <c r="G685" s="84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6"/>
      <c r="S685" s="84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6"/>
      <c r="AE685" s="84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6"/>
      <c r="AQ685" s="84"/>
      <c r="AR685" s="85"/>
      <c r="AS685" s="85"/>
      <c r="AT685" s="85"/>
      <c r="AU685" s="85"/>
      <c r="AV685" s="85"/>
      <c r="AW685" s="85"/>
      <c r="AX685" s="85"/>
      <c r="AY685" s="85"/>
      <c r="AZ685" s="85"/>
      <c r="BA685" s="85"/>
      <c r="BB685" s="86"/>
      <c r="BC685" s="84"/>
      <c r="BD685" s="85"/>
      <c r="BE685" s="85"/>
      <c r="BF685" s="85"/>
      <c r="BG685" s="85"/>
      <c r="BH685" s="85"/>
      <c r="BI685" s="85"/>
      <c r="BJ685" s="85"/>
      <c r="BK685" s="85"/>
      <c r="BL685" s="85"/>
      <c r="BM685" s="85"/>
      <c r="BN685" s="86"/>
      <c r="BO685" s="84"/>
      <c r="BP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6"/>
      <c r="CA685" s="141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6"/>
    </row>
    <row r="686" spans="1:90" ht="15" thickBot="1" x14ac:dyDescent="0.35">
      <c r="A686" s="202"/>
      <c r="B686" s="210"/>
      <c r="C686" s="58" t="s">
        <v>132</v>
      </c>
      <c r="D686" s="58"/>
      <c r="E686" s="43" t="s">
        <v>160</v>
      </c>
      <c r="F686" s="216">
        <v>2500000</v>
      </c>
      <c r="G686" s="96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8"/>
      <c r="S686" s="96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8"/>
      <c r="AE686" s="96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8"/>
      <c r="AQ686" s="96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8"/>
      <c r="BC686" s="96"/>
      <c r="BD686" s="97"/>
      <c r="BE686" s="97"/>
      <c r="BF686" s="97"/>
      <c r="BG686" s="97"/>
      <c r="BH686" s="97"/>
      <c r="BI686" s="97"/>
      <c r="BJ686" s="97"/>
      <c r="BK686" s="97"/>
      <c r="BL686" s="97"/>
      <c r="BM686" s="97"/>
      <c r="BN686" s="98"/>
      <c r="BO686" s="96"/>
      <c r="BP686" s="97"/>
      <c r="BQ686" s="97"/>
      <c r="BR686" s="97"/>
      <c r="BS686" s="97"/>
      <c r="BT686" s="97"/>
      <c r="BU686" s="97"/>
      <c r="BV686" s="97"/>
      <c r="BW686" s="97"/>
      <c r="BX686" s="97"/>
      <c r="BY686" s="97"/>
      <c r="BZ686" s="98"/>
      <c r="CA686" s="142"/>
      <c r="CB686" s="97"/>
      <c r="CC686" s="97"/>
      <c r="CD686" s="97"/>
      <c r="CE686" s="97"/>
      <c r="CF686" s="97"/>
      <c r="CG686" s="97"/>
      <c r="CH686" s="97"/>
      <c r="CI686" s="97"/>
      <c r="CJ686" s="97"/>
      <c r="CK686" s="97"/>
      <c r="CL686" s="98"/>
    </row>
    <row r="687" spans="1:90" x14ac:dyDescent="0.3">
      <c r="A687" s="179" t="s">
        <v>474</v>
      </c>
      <c r="B687" s="214">
        <v>420</v>
      </c>
      <c r="C687" s="60" t="s">
        <v>152</v>
      </c>
      <c r="D687" s="60" t="s">
        <v>112</v>
      </c>
      <c r="E687" s="60"/>
      <c r="F687" s="39"/>
      <c r="G687" s="76">
        <v>1</v>
      </c>
      <c r="H687" s="77">
        <v>2</v>
      </c>
      <c r="I687" s="77">
        <v>3</v>
      </c>
      <c r="J687" s="77">
        <v>4</v>
      </c>
      <c r="K687" s="77">
        <v>5</v>
      </c>
      <c r="L687" s="77">
        <v>6</v>
      </c>
      <c r="M687" s="77">
        <v>7</v>
      </c>
      <c r="N687" s="77">
        <v>8</v>
      </c>
      <c r="O687" s="77">
        <v>9</v>
      </c>
      <c r="P687" s="77">
        <v>10</v>
      </c>
      <c r="Q687" s="77">
        <v>11</v>
      </c>
      <c r="R687" s="78">
        <v>12</v>
      </c>
      <c r="S687" s="76">
        <v>1</v>
      </c>
      <c r="T687" s="77">
        <v>2</v>
      </c>
      <c r="U687" s="77">
        <v>3</v>
      </c>
      <c r="V687" s="77">
        <v>4</v>
      </c>
      <c r="W687" s="77">
        <v>5</v>
      </c>
      <c r="X687" s="77">
        <v>6</v>
      </c>
      <c r="Y687" s="77">
        <v>7</v>
      </c>
      <c r="Z687" s="77">
        <v>8</v>
      </c>
      <c r="AA687" s="77">
        <v>9</v>
      </c>
      <c r="AB687" s="77">
        <v>10</v>
      </c>
      <c r="AC687" s="77">
        <v>11</v>
      </c>
      <c r="AD687" s="78">
        <v>12</v>
      </c>
      <c r="AE687" s="76">
        <v>1</v>
      </c>
      <c r="AF687" s="77">
        <v>2</v>
      </c>
      <c r="AG687" s="77">
        <v>3</v>
      </c>
      <c r="AH687" s="77">
        <v>4</v>
      </c>
      <c r="AI687" s="77">
        <v>5</v>
      </c>
      <c r="AJ687" s="77">
        <v>6</v>
      </c>
      <c r="AK687" s="77">
        <v>7</v>
      </c>
      <c r="AL687" s="77">
        <v>8</v>
      </c>
      <c r="AM687" s="77">
        <v>9</v>
      </c>
      <c r="AN687" s="77">
        <v>10</v>
      </c>
      <c r="AO687" s="77">
        <v>11</v>
      </c>
      <c r="AP687" s="78">
        <v>12</v>
      </c>
      <c r="AQ687" s="76">
        <v>1</v>
      </c>
      <c r="AR687" s="77">
        <v>2</v>
      </c>
      <c r="AS687" s="77">
        <v>3</v>
      </c>
      <c r="AT687" s="77">
        <v>4</v>
      </c>
      <c r="AU687" s="77">
        <v>5</v>
      </c>
      <c r="AV687" s="77">
        <v>6</v>
      </c>
      <c r="AW687" s="77">
        <v>7</v>
      </c>
      <c r="AX687" s="77">
        <v>8</v>
      </c>
      <c r="AY687" s="77">
        <v>9</v>
      </c>
      <c r="AZ687" s="77">
        <v>10</v>
      </c>
      <c r="BA687" s="77">
        <v>11</v>
      </c>
      <c r="BB687" s="78">
        <v>12</v>
      </c>
      <c r="BC687" s="76">
        <v>1</v>
      </c>
      <c r="BD687" s="77">
        <v>2</v>
      </c>
      <c r="BE687" s="77">
        <v>3</v>
      </c>
      <c r="BF687" s="77">
        <v>4</v>
      </c>
      <c r="BG687" s="77">
        <v>5</v>
      </c>
      <c r="BH687" s="77">
        <v>6</v>
      </c>
      <c r="BI687" s="77">
        <v>7</v>
      </c>
      <c r="BJ687" s="77">
        <v>8</v>
      </c>
      <c r="BK687" s="77">
        <v>9</v>
      </c>
      <c r="BL687" s="77">
        <v>10</v>
      </c>
      <c r="BM687" s="77">
        <v>11</v>
      </c>
      <c r="BN687" s="78">
        <v>12</v>
      </c>
      <c r="BO687" s="76">
        <v>1</v>
      </c>
      <c r="BP687" s="77">
        <v>2</v>
      </c>
      <c r="BQ687" s="77">
        <v>3</v>
      </c>
      <c r="BR687" s="77">
        <v>4</v>
      </c>
      <c r="BS687" s="77">
        <v>5</v>
      </c>
      <c r="BT687" s="77">
        <v>6</v>
      </c>
      <c r="BU687" s="77">
        <v>7</v>
      </c>
      <c r="BV687" s="77">
        <v>8</v>
      </c>
      <c r="BW687" s="77">
        <v>9</v>
      </c>
      <c r="BX687" s="77">
        <v>10</v>
      </c>
      <c r="BY687" s="77">
        <v>11</v>
      </c>
      <c r="BZ687" s="78">
        <v>12</v>
      </c>
      <c r="CA687" s="140">
        <v>1</v>
      </c>
      <c r="CB687" s="77">
        <v>2</v>
      </c>
      <c r="CC687" s="77">
        <v>3</v>
      </c>
      <c r="CD687" s="77">
        <v>4</v>
      </c>
      <c r="CE687" s="77">
        <v>5</v>
      </c>
      <c r="CF687" s="77">
        <v>6</v>
      </c>
      <c r="CG687" s="77">
        <v>7</v>
      </c>
      <c r="CH687" s="77">
        <v>8</v>
      </c>
      <c r="CI687" s="77">
        <v>9</v>
      </c>
      <c r="CJ687" s="77">
        <v>10</v>
      </c>
      <c r="CK687" s="77">
        <v>11</v>
      </c>
      <c r="CL687" s="78">
        <v>12</v>
      </c>
    </row>
    <row r="688" spans="1:90" x14ac:dyDescent="0.3">
      <c r="A688" s="233"/>
      <c r="B688" s="214"/>
      <c r="C688" s="60"/>
      <c r="D688" s="60"/>
      <c r="E688" s="60" t="s">
        <v>247</v>
      </c>
      <c r="F688" s="39">
        <v>30000</v>
      </c>
      <c r="G688" s="84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6"/>
      <c r="S688" s="87"/>
      <c r="T688" s="82"/>
      <c r="U688" s="85"/>
      <c r="V688" s="85"/>
      <c r="W688" s="85"/>
      <c r="X688" s="85"/>
      <c r="Y688" s="85"/>
      <c r="Z688" s="85"/>
      <c r="AA688" s="85"/>
      <c r="AB688" s="85"/>
      <c r="AC688" s="85"/>
      <c r="AD688" s="86"/>
      <c r="AE688" s="84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6"/>
      <c r="AQ688" s="84"/>
      <c r="AR688" s="85"/>
      <c r="AS688" s="85"/>
      <c r="AT688" s="85"/>
      <c r="AU688" s="85"/>
      <c r="AV688" s="85"/>
      <c r="AW688" s="85"/>
      <c r="AX688" s="85"/>
      <c r="AY688" s="85"/>
      <c r="AZ688" s="85"/>
      <c r="BA688" s="85"/>
      <c r="BB688" s="86"/>
      <c r="BC688" s="84"/>
      <c r="BD688" s="85"/>
      <c r="BE688" s="85"/>
      <c r="BF688" s="85"/>
      <c r="BG688" s="85"/>
      <c r="BH688" s="85"/>
      <c r="BI688" s="85"/>
      <c r="BJ688" s="85"/>
      <c r="BK688" s="85"/>
      <c r="BL688" s="85"/>
      <c r="BM688" s="85"/>
      <c r="BN688" s="86"/>
      <c r="BO688" s="84"/>
      <c r="BP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6"/>
      <c r="CA688" s="141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</row>
    <row r="689" spans="1:90" x14ac:dyDescent="0.3">
      <c r="A689" s="233"/>
      <c r="B689" s="214"/>
      <c r="C689" s="60"/>
      <c r="D689" s="60"/>
      <c r="E689" s="60"/>
      <c r="F689" s="39"/>
      <c r="G689" s="84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6"/>
      <c r="S689" s="84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6"/>
      <c r="AE689" s="84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6"/>
      <c r="AQ689" s="84"/>
      <c r="AR689" s="85"/>
      <c r="AS689" s="85"/>
      <c r="AT689" s="85"/>
      <c r="AU689" s="85"/>
      <c r="AV689" s="85"/>
      <c r="AW689" s="85"/>
      <c r="AX689" s="85"/>
      <c r="AY689" s="85"/>
      <c r="AZ689" s="85"/>
      <c r="BA689" s="85"/>
      <c r="BB689" s="86"/>
      <c r="BC689" s="84"/>
      <c r="BD689" s="85"/>
      <c r="BE689" s="85"/>
      <c r="BF689" s="85"/>
      <c r="BG689" s="85"/>
      <c r="BH689" s="85"/>
      <c r="BI689" s="85"/>
      <c r="BJ689" s="85"/>
      <c r="BK689" s="85"/>
      <c r="BL689" s="85"/>
      <c r="BM689" s="85"/>
      <c r="BN689" s="86"/>
      <c r="BO689" s="84"/>
      <c r="BP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6"/>
      <c r="CA689" s="141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</row>
    <row r="690" spans="1:90" x14ac:dyDescent="0.3">
      <c r="A690" s="233"/>
      <c r="B690" s="214"/>
      <c r="C690" s="60"/>
      <c r="D690" s="60"/>
      <c r="E690" s="60"/>
      <c r="F690" s="39"/>
      <c r="G690" s="84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6"/>
      <c r="S690" s="84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6"/>
      <c r="AE690" s="84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6"/>
      <c r="AQ690" s="84"/>
      <c r="AR690" s="85"/>
      <c r="AS690" s="85"/>
      <c r="AT690" s="85"/>
      <c r="AU690" s="85"/>
      <c r="AV690" s="85"/>
      <c r="AW690" s="85"/>
      <c r="AX690" s="85"/>
      <c r="AY690" s="85"/>
      <c r="AZ690" s="85"/>
      <c r="BA690" s="85"/>
      <c r="BB690" s="86"/>
      <c r="BC690" s="84"/>
      <c r="BD690" s="85"/>
      <c r="BE690" s="85"/>
      <c r="BF690" s="85"/>
      <c r="BG690" s="85"/>
      <c r="BH690" s="85"/>
      <c r="BI690" s="85"/>
      <c r="BJ690" s="85"/>
      <c r="BK690" s="85"/>
      <c r="BL690" s="85"/>
      <c r="BM690" s="85"/>
      <c r="BN690" s="86"/>
      <c r="BO690" s="84"/>
      <c r="BP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6"/>
      <c r="CA690" s="141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</row>
    <row r="691" spans="1:90" x14ac:dyDescent="0.3">
      <c r="A691" s="233"/>
      <c r="B691" s="214"/>
      <c r="C691" s="60"/>
      <c r="D691" s="60" t="s">
        <v>113</v>
      </c>
      <c r="E691" s="60"/>
      <c r="F691" s="39"/>
      <c r="G691" s="84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6"/>
      <c r="S691" s="84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6"/>
      <c r="AE691" s="84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6"/>
      <c r="AQ691" s="84"/>
      <c r="AR691" s="85"/>
      <c r="AS691" s="85"/>
      <c r="AT691" s="85"/>
      <c r="AU691" s="85"/>
      <c r="AV691" s="85"/>
      <c r="AW691" s="85"/>
      <c r="AX691" s="85"/>
      <c r="AY691" s="85"/>
      <c r="AZ691" s="85"/>
      <c r="BA691" s="85"/>
      <c r="BB691" s="86"/>
      <c r="BC691" s="84"/>
      <c r="BD691" s="85"/>
      <c r="BE691" s="85"/>
      <c r="BF691" s="85"/>
      <c r="BG691" s="85"/>
      <c r="BH691" s="85"/>
      <c r="BI691" s="85"/>
      <c r="BJ691" s="85"/>
      <c r="BK691" s="85"/>
      <c r="BL691" s="85"/>
      <c r="BM691" s="85"/>
      <c r="BN691" s="86"/>
      <c r="BO691" s="84"/>
      <c r="BP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6"/>
      <c r="CA691" s="141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</row>
    <row r="692" spans="1:90" ht="15" thickBot="1" x14ac:dyDescent="0.35">
      <c r="A692" s="234"/>
      <c r="B692" s="214"/>
      <c r="C692" s="60" t="s">
        <v>132</v>
      </c>
      <c r="D692" s="60"/>
      <c r="E692" s="221" t="s">
        <v>160</v>
      </c>
      <c r="F692" s="215">
        <v>1500000</v>
      </c>
      <c r="G692" s="15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47"/>
      <c r="S692" s="152"/>
      <c r="T692" s="131"/>
      <c r="U692" s="131"/>
      <c r="V692" s="131"/>
      <c r="W692" s="131"/>
      <c r="X692" s="131"/>
      <c r="Y692" s="131"/>
      <c r="Z692" s="131"/>
      <c r="AA692" s="131"/>
      <c r="AB692" s="131"/>
      <c r="AC692" s="131"/>
      <c r="AD692" s="147"/>
      <c r="AE692" s="152"/>
      <c r="AF692" s="131"/>
      <c r="AG692" s="131"/>
      <c r="AH692" s="131"/>
      <c r="AI692" s="131"/>
      <c r="AJ692" s="131"/>
      <c r="AK692" s="131"/>
      <c r="AL692" s="131"/>
      <c r="AM692" s="131"/>
      <c r="AN692" s="131"/>
      <c r="AO692" s="131"/>
      <c r="AP692" s="147"/>
      <c r="AQ692" s="152"/>
      <c r="AR692" s="131"/>
      <c r="AS692" s="131"/>
      <c r="AT692" s="131"/>
      <c r="AU692" s="131"/>
      <c r="AV692" s="131"/>
      <c r="AW692" s="131"/>
      <c r="AX692" s="131"/>
      <c r="AY692" s="131"/>
      <c r="AZ692" s="131"/>
      <c r="BA692" s="131"/>
      <c r="BB692" s="147"/>
      <c r="BC692" s="152"/>
      <c r="BD692" s="131"/>
      <c r="BE692" s="131"/>
      <c r="BF692" s="131"/>
      <c r="BG692" s="131"/>
      <c r="BH692" s="131"/>
      <c r="BI692" s="131"/>
      <c r="BJ692" s="131"/>
      <c r="BK692" s="131"/>
      <c r="BL692" s="131"/>
      <c r="BM692" s="131"/>
      <c r="BN692" s="147"/>
      <c r="BO692" s="152"/>
      <c r="BP692" s="131"/>
      <c r="BQ692" s="131"/>
      <c r="BR692" s="131"/>
      <c r="BS692" s="131"/>
      <c r="BT692" s="131"/>
      <c r="BU692" s="131"/>
      <c r="BV692" s="131"/>
      <c r="BW692" s="131"/>
      <c r="BX692" s="131"/>
      <c r="BY692" s="131"/>
      <c r="BZ692" s="147"/>
      <c r="CA692" s="139"/>
      <c r="CB692" s="131"/>
      <c r="CC692" s="131"/>
      <c r="CD692" s="131"/>
      <c r="CE692" s="131"/>
      <c r="CF692" s="131"/>
      <c r="CG692" s="131"/>
      <c r="CH692" s="131"/>
      <c r="CI692" s="131"/>
      <c r="CJ692" s="131"/>
      <c r="CK692" s="131"/>
      <c r="CL692" s="131"/>
    </row>
    <row r="693" spans="1:90" x14ac:dyDescent="0.3">
      <c r="A693" s="200" t="s">
        <v>473</v>
      </c>
      <c r="B693" s="209">
        <v>205</v>
      </c>
      <c r="C693" s="56" t="s">
        <v>253</v>
      </c>
      <c r="D693" s="56" t="s">
        <v>112</v>
      </c>
      <c r="E693" s="56" t="s">
        <v>392</v>
      </c>
      <c r="F693" s="38"/>
      <c r="G693" s="76"/>
      <c r="H693" s="77"/>
      <c r="I693" s="77"/>
      <c r="J693" s="77"/>
      <c r="K693" s="77"/>
      <c r="L693" s="77"/>
      <c r="M693" s="77"/>
      <c r="N693" s="77"/>
      <c r="O693" s="77"/>
      <c r="P693" s="222"/>
      <c r="Q693" s="222"/>
      <c r="R693" s="228"/>
      <c r="S693" s="232"/>
      <c r="T693" s="222"/>
      <c r="U693" s="77"/>
      <c r="V693" s="77"/>
      <c r="W693" s="77"/>
      <c r="X693" s="77"/>
      <c r="Y693" s="77"/>
      <c r="Z693" s="77"/>
      <c r="AA693" s="77"/>
      <c r="AB693" s="77"/>
      <c r="AC693" s="77"/>
      <c r="AD693" s="78"/>
      <c r="AE693" s="76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8"/>
      <c r="AQ693" s="76"/>
      <c r="AR693" s="77"/>
      <c r="AS693" s="77"/>
      <c r="AT693" s="77"/>
      <c r="AU693" s="77"/>
      <c r="AV693" s="77"/>
      <c r="AW693" s="77"/>
      <c r="AX693" s="77"/>
      <c r="AY693" s="77"/>
      <c r="AZ693" s="77"/>
      <c r="BA693" s="77"/>
      <c r="BB693" s="78"/>
      <c r="BC693" s="76"/>
      <c r="BD693" s="77"/>
      <c r="BE693" s="77"/>
      <c r="BF693" s="77"/>
      <c r="BG693" s="77"/>
      <c r="BH693" s="77"/>
      <c r="BI693" s="77"/>
      <c r="BJ693" s="77"/>
      <c r="BK693" s="77"/>
      <c r="BL693" s="77"/>
      <c r="BM693" s="77"/>
      <c r="BN693" s="78"/>
      <c r="BO693" s="76"/>
      <c r="BP693" s="77"/>
      <c r="BQ693" s="77"/>
      <c r="BR693" s="77"/>
      <c r="BS693" s="77"/>
      <c r="BT693" s="77"/>
      <c r="BU693" s="77"/>
      <c r="BV693" s="77"/>
      <c r="BW693" s="77"/>
      <c r="BX693" s="77"/>
      <c r="BY693" s="77"/>
      <c r="BZ693" s="78"/>
      <c r="CA693" s="140"/>
      <c r="CB693" s="77"/>
      <c r="CC693" s="77"/>
      <c r="CD693" s="77"/>
      <c r="CE693" s="77"/>
      <c r="CF693" s="77"/>
      <c r="CG693" s="77"/>
      <c r="CH693" s="77"/>
      <c r="CI693" s="77"/>
      <c r="CJ693" s="77"/>
      <c r="CK693" s="77"/>
      <c r="CL693" s="78"/>
    </row>
    <row r="694" spans="1:90" x14ac:dyDescent="0.3">
      <c r="A694" s="201"/>
      <c r="B694" s="214"/>
      <c r="C694" s="60"/>
      <c r="D694" s="60"/>
      <c r="E694" s="60" t="s">
        <v>393</v>
      </c>
      <c r="F694" s="39"/>
      <c r="G694" s="84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6"/>
      <c r="S694" s="87"/>
      <c r="T694" s="82"/>
      <c r="U694" s="85"/>
      <c r="V694" s="85"/>
      <c r="W694" s="85"/>
      <c r="X694" s="85"/>
      <c r="Y694" s="85"/>
      <c r="Z694" s="85"/>
      <c r="AA694" s="85"/>
      <c r="AB694" s="85"/>
      <c r="AC694" s="85"/>
      <c r="AD694" s="86"/>
      <c r="AE694" s="84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6"/>
      <c r="AQ694" s="84"/>
      <c r="AR694" s="85"/>
      <c r="AS694" s="85"/>
      <c r="AT694" s="85"/>
      <c r="AU694" s="85"/>
      <c r="AV694" s="85"/>
      <c r="AW694" s="85"/>
      <c r="AX694" s="85"/>
      <c r="AY694" s="85"/>
      <c r="AZ694" s="85"/>
      <c r="BA694" s="85"/>
      <c r="BB694" s="86"/>
      <c r="BC694" s="84"/>
      <c r="BD694" s="85"/>
      <c r="BE694" s="85"/>
      <c r="BF694" s="85"/>
      <c r="BG694" s="85"/>
      <c r="BH694" s="85"/>
      <c r="BI694" s="85"/>
      <c r="BJ694" s="85"/>
      <c r="BK694" s="85"/>
      <c r="BL694" s="85"/>
      <c r="BM694" s="85"/>
      <c r="BN694" s="86"/>
      <c r="BO694" s="84"/>
      <c r="BP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6"/>
      <c r="CA694" s="141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6"/>
    </row>
    <row r="695" spans="1:90" x14ac:dyDescent="0.3">
      <c r="A695" s="201"/>
      <c r="B695" s="214"/>
      <c r="C695" s="60"/>
      <c r="D695" s="60"/>
      <c r="E695" s="62" t="s">
        <v>164</v>
      </c>
      <c r="F695" s="39">
        <v>500000</v>
      </c>
      <c r="G695" s="84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6"/>
      <c r="S695" s="84"/>
      <c r="T695" s="85"/>
      <c r="U695" s="82"/>
      <c r="V695" s="82"/>
      <c r="W695" s="82"/>
      <c r="X695" s="82"/>
      <c r="Y695" s="85"/>
      <c r="Z695" s="85"/>
      <c r="AA695" s="85"/>
      <c r="AB695" s="85"/>
      <c r="AC695" s="85"/>
      <c r="AD695" s="86"/>
      <c r="AE695" s="84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6"/>
      <c r="AQ695" s="84"/>
      <c r="AR695" s="85"/>
      <c r="AS695" s="85"/>
      <c r="AT695" s="85"/>
      <c r="AU695" s="85"/>
      <c r="AV695" s="85"/>
      <c r="AW695" s="85"/>
      <c r="AX695" s="85"/>
      <c r="AY695" s="85"/>
      <c r="AZ695" s="85"/>
      <c r="BA695" s="85"/>
      <c r="BB695" s="86"/>
      <c r="BC695" s="84"/>
      <c r="BD695" s="85"/>
      <c r="BE695" s="85"/>
      <c r="BF695" s="85"/>
      <c r="BG695" s="85"/>
      <c r="BH695" s="85"/>
      <c r="BI695" s="85"/>
      <c r="BJ695" s="85"/>
      <c r="BK695" s="85"/>
      <c r="BL695" s="85"/>
      <c r="BM695" s="85"/>
      <c r="BN695" s="86"/>
      <c r="BO695" s="84"/>
      <c r="BP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6"/>
      <c r="CA695" s="141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6"/>
    </row>
    <row r="696" spans="1:90" x14ac:dyDescent="0.3">
      <c r="A696" s="201"/>
      <c r="B696" s="214"/>
      <c r="C696" s="60"/>
      <c r="D696" s="60"/>
      <c r="E696" s="62" t="s">
        <v>159</v>
      </c>
      <c r="F696" s="39"/>
      <c r="G696" s="84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6"/>
      <c r="S696" s="84"/>
      <c r="T696" s="85"/>
      <c r="U696" s="85"/>
      <c r="V696" s="85"/>
      <c r="W696" s="85"/>
      <c r="X696" s="85"/>
      <c r="Y696" s="85"/>
      <c r="Z696" s="85"/>
      <c r="AA696" s="85"/>
      <c r="AB696" s="85"/>
      <c r="AC696" s="82"/>
      <c r="AD696" s="83"/>
      <c r="AE696" s="84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6"/>
      <c r="AQ696" s="84"/>
      <c r="AR696" s="85"/>
      <c r="AS696" s="85"/>
      <c r="AT696" s="85"/>
      <c r="AU696" s="85"/>
      <c r="AV696" s="85"/>
      <c r="AW696" s="85"/>
      <c r="AX696" s="85"/>
      <c r="AY696" s="85"/>
      <c r="AZ696" s="85"/>
      <c r="BA696" s="85"/>
      <c r="BB696" s="86"/>
      <c r="BC696" s="84"/>
      <c r="BD696" s="85"/>
      <c r="BE696" s="85"/>
      <c r="BF696" s="85"/>
      <c r="BG696" s="85"/>
      <c r="BH696" s="85"/>
      <c r="BI696" s="85"/>
      <c r="BJ696" s="85"/>
      <c r="BK696" s="85"/>
      <c r="BL696" s="85"/>
      <c r="BM696" s="85"/>
      <c r="BN696" s="86"/>
      <c r="BO696" s="84"/>
      <c r="BP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6"/>
      <c r="CA696" s="141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6"/>
    </row>
    <row r="697" spans="1:90" x14ac:dyDescent="0.3">
      <c r="A697" s="201"/>
      <c r="B697" s="214"/>
      <c r="C697" s="60"/>
      <c r="D697" s="60"/>
      <c r="E697" s="62" t="s">
        <v>395</v>
      </c>
      <c r="F697" s="39">
        <v>1500000</v>
      </c>
      <c r="G697" s="84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6"/>
      <c r="S697" s="84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6"/>
      <c r="AE697" s="87"/>
      <c r="AF697" s="82"/>
      <c r="AG697" s="82"/>
      <c r="AH697" s="82"/>
      <c r="AI697" s="82"/>
      <c r="AJ697" s="82"/>
      <c r="AK697" s="85"/>
      <c r="AL697" s="85"/>
      <c r="AM697" s="85"/>
      <c r="AN697" s="85"/>
      <c r="AO697" s="85"/>
      <c r="AP697" s="86"/>
      <c r="AQ697" s="84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6"/>
      <c r="BC697" s="84"/>
      <c r="BD697" s="85"/>
      <c r="BE697" s="85"/>
      <c r="BF697" s="85"/>
      <c r="BG697" s="85"/>
      <c r="BH697" s="85"/>
      <c r="BI697" s="85"/>
      <c r="BJ697" s="85"/>
      <c r="BK697" s="85"/>
      <c r="BL697" s="85"/>
      <c r="BM697" s="85"/>
      <c r="BN697" s="86"/>
      <c r="BO697" s="84"/>
      <c r="BP697" s="85"/>
      <c r="BQ697" s="85"/>
      <c r="BR697" s="85"/>
      <c r="BS697" s="85"/>
      <c r="BT697" s="85"/>
      <c r="BU697" s="85"/>
      <c r="BV697" s="85"/>
      <c r="BW697" s="85"/>
      <c r="BX697" s="85"/>
      <c r="BY697" s="85"/>
      <c r="BZ697" s="86"/>
      <c r="CA697" s="141"/>
      <c r="CB697" s="85"/>
      <c r="CC697" s="85"/>
      <c r="CD697" s="85"/>
      <c r="CE697" s="85"/>
      <c r="CF697" s="85"/>
      <c r="CG697" s="85"/>
      <c r="CH697" s="85"/>
      <c r="CI697" s="85"/>
      <c r="CJ697" s="85"/>
      <c r="CK697" s="85"/>
      <c r="CL697" s="86"/>
    </row>
    <row r="698" spans="1:90" x14ac:dyDescent="0.3">
      <c r="A698" s="201"/>
      <c r="B698" s="214"/>
      <c r="C698" s="60"/>
      <c r="D698" s="60"/>
      <c r="E698" s="62" t="s">
        <v>107</v>
      </c>
      <c r="F698" s="39">
        <v>1000000</v>
      </c>
      <c r="G698" s="84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6"/>
      <c r="S698" s="84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6"/>
      <c r="AE698" s="84"/>
      <c r="AF698" s="85"/>
      <c r="AG698" s="85"/>
      <c r="AH698" s="85"/>
      <c r="AI698" s="85"/>
      <c r="AJ698" s="85"/>
      <c r="AK698" s="82"/>
      <c r="AL698" s="82"/>
      <c r="AM698" s="82"/>
      <c r="AN698" s="85"/>
      <c r="AO698" s="85"/>
      <c r="AP698" s="86"/>
      <c r="AQ698" s="84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6"/>
      <c r="BC698" s="84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6"/>
      <c r="BO698" s="84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6"/>
      <c r="CA698" s="141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6"/>
    </row>
    <row r="699" spans="1:90" x14ac:dyDescent="0.3">
      <c r="A699" s="201"/>
      <c r="B699" s="214"/>
      <c r="C699" s="60"/>
      <c r="D699" s="60"/>
      <c r="E699" s="62" t="s">
        <v>157</v>
      </c>
      <c r="F699" s="39"/>
      <c r="G699" s="84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6"/>
      <c r="S699" s="84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6"/>
      <c r="AE699" s="84"/>
      <c r="AF699" s="85"/>
      <c r="AG699" s="85"/>
      <c r="AH699" s="85"/>
      <c r="AI699" s="85"/>
      <c r="AJ699" s="85"/>
      <c r="AK699" s="85"/>
      <c r="AL699" s="85"/>
      <c r="AM699" s="85"/>
      <c r="AN699" s="82"/>
      <c r="AO699" s="82"/>
      <c r="AP699" s="86"/>
      <c r="AQ699" s="84"/>
      <c r="AR699" s="85"/>
      <c r="AS699" s="85"/>
      <c r="AT699" s="85"/>
      <c r="AU699" s="85"/>
      <c r="AV699" s="85"/>
      <c r="AW699" s="85"/>
      <c r="AX699" s="85"/>
      <c r="AY699" s="85"/>
      <c r="AZ699" s="85"/>
      <c r="BA699" s="85"/>
      <c r="BB699" s="86"/>
      <c r="BC699" s="84"/>
      <c r="BD699" s="85"/>
      <c r="BE699" s="85"/>
      <c r="BF699" s="85"/>
      <c r="BG699" s="85"/>
      <c r="BH699" s="85"/>
      <c r="BI699" s="85"/>
      <c r="BJ699" s="85"/>
      <c r="BK699" s="85"/>
      <c r="BL699" s="85"/>
      <c r="BM699" s="85"/>
      <c r="BN699" s="86"/>
      <c r="BO699" s="84"/>
      <c r="BP699" s="85"/>
      <c r="BQ699" s="85"/>
      <c r="BR699" s="85"/>
      <c r="BS699" s="85"/>
      <c r="BT699" s="85"/>
      <c r="BU699" s="85"/>
      <c r="BV699" s="85"/>
      <c r="BW699" s="85"/>
      <c r="BX699" s="85"/>
      <c r="BY699" s="85"/>
      <c r="BZ699" s="86"/>
      <c r="CA699" s="141"/>
      <c r="CB699" s="85"/>
      <c r="CC699" s="85"/>
      <c r="CD699" s="85"/>
      <c r="CE699" s="85"/>
      <c r="CF699" s="85"/>
      <c r="CG699" s="85"/>
      <c r="CH699" s="85"/>
      <c r="CI699" s="85"/>
      <c r="CJ699" s="85"/>
      <c r="CK699" s="85"/>
      <c r="CL699" s="86"/>
    </row>
    <row r="700" spans="1:90" x14ac:dyDescent="0.3">
      <c r="A700" s="201"/>
      <c r="B700" s="214"/>
      <c r="C700" s="60"/>
      <c r="D700" s="60" t="s">
        <v>113</v>
      </c>
      <c r="E700" s="60"/>
      <c r="F700" s="39"/>
      <c r="G700" s="84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6"/>
      <c r="S700" s="84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6"/>
      <c r="AE700" s="84"/>
      <c r="AF700" s="85"/>
      <c r="AG700" s="85"/>
      <c r="AH700" s="85"/>
      <c r="AI700" s="85"/>
      <c r="AJ700" s="85"/>
      <c r="AK700" s="85"/>
      <c r="AL700" s="85"/>
      <c r="AM700" s="85"/>
      <c r="AN700" s="85"/>
      <c r="AO700" s="85"/>
      <c r="AP700" s="86"/>
      <c r="AQ700" s="84"/>
      <c r="AR700" s="85"/>
      <c r="AS700" s="220"/>
      <c r="AT700" s="220"/>
      <c r="AU700" s="220"/>
      <c r="AV700" s="220"/>
      <c r="AW700" s="220"/>
      <c r="AX700" s="220"/>
      <c r="AY700" s="220"/>
      <c r="AZ700" s="85"/>
      <c r="BA700" s="85"/>
      <c r="BB700" s="86"/>
      <c r="BC700" s="84"/>
      <c r="BD700" s="85"/>
      <c r="BE700" s="85"/>
      <c r="BF700" s="85"/>
      <c r="BG700" s="85"/>
      <c r="BH700" s="85"/>
      <c r="BI700" s="85"/>
      <c r="BJ700" s="85"/>
      <c r="BK700" s="85"/>
      <c r="BL700" s="85"/>
      <c r="BM700" s="85"/>
      <c r="BN700" s="86"/>
      <c r="BO700" s="84"/>
      <c r="BP700" s="85"/>
      <c r="BQ700" s="85"/>
      <c r="BR700" s="85"/>
      <c r="BS700" s="85"/>
      <c r="BT700" s="85"/>
      <c r="BU700" s="85"/>
      <c r="BV700" s="85"/>
      <c r="BW700" s="85"/>
      <c r="BX700" s="85"/>
      <c r="BY700" s="85"/>
      <c r="BZ700" s="86"/>
      <c r="CA700" s="141"/>
      <c r="CB700" s="85"/>
      <c r="CC700" s="85"/>
      <c r="CD700" s="85"/>
      <c r="CE700" s="85"/>
      <c r="CF700" s="85"/>
      <c r="CG700" s="85"/>
      <c r="CH700" s="85"/>
      <c r="CI700" s="85"/>
      <c r="CJ700" s="85"/>
      <c r="CK700" s="85"/>
      <c r="CL700" s="86"/>
    </row>
    <row r="701" spans="1:90" ht="15" thickBot="1" x14ac:dyDescent="0.35">
      <c r="A701" s="202"/>
      <c r="B701" s="210"/>
      <c r="C701" s="58"/>
      <c r="D701" s="58"/>
      <c r="E701" s="43" t="s">
        <v>160</v>
      </c>
      <c r="F701" s="216">
        <v>60000000</v>
      </c>
      <c r="G701" s="96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8"/>
      <c r="S701" s="96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8"/>
      <c r="AE701" s="96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8"/>
      <c r="AQ701" s="96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8"/>
      <c r="BC701" s="96"/>
      <c r="BD701" s="97"/>
      <c r="BE701" s="97"/>
      <c r="BF701" s="97"/>
      <c r="BG701" s="97"/>
      <c r="BH701" s="97"/>
      <c r="BI701" s="97"/>
      <c r="BJ701" s="97"/>
      <c r="BK701" s="97"/>
      <c r="BL701" s="97"/>
      <c r="BM701" s="97"/>
      <c r="BN701" s="98"/>
      <c r="BO701" s="96"/>
      <c r="BP701" s="97"/>
      <c r="BQ701" s="97"/>
      <c r="BR701" s="97"/>
      <c r="BS701" s="97"/>
      <c r="BT701" s="97"/>
      <c r="BU701" s="97"/>
      <c r="BV701" s="97"/>
      <c r="BW701" s="97"/>
      <c r="BX701" s="97"/>
      <c r="BY701" s="97"/>
      <c r="BZ701" s="98"/>
      <c r="CA701" s="142"/>
      <c r="CB701" s="97"/>
      <c r="CC701" s="97"/>
      <c r="CD701" s="97"/>
      <c r="CE701" s="97"/>
      <c r="CF701" s="97"/>
      <c r="CG701" s="97"/>
      <c r="CH701" s="97"/>
      <c r="CI701" s="97"/>
      <c r="CJ701" s="97"/>
      <c r="CK701" s="97"/>
      <c r="CL701" s="98"/>
    </row>
    <row r="702" spans="1:90" x14ac:dyDescent="0.3">
      <c r="A702" s="200"/>
      <c r="B702" s="209"/>
      <c r="C702" s="56" t="s">
        <v>254</v>
      </c>
      <c r="D702" s="56" t="s">
        <v>112</v>
      </c>
      <c r="E702" s="37" t="s">
        <v>164</v>
      </c>
      <c r="F702" s="38"/>
      <c r="G702" s="76"/>
      <c r="H702" s="77"/>
      <c r="I702" s="77"/>
      <c r="J702" s="77"/>
      <c r="K702" s="77"/>
      <c r="L702" s="222"/>
      <c r="M702" s="222"/>
      <c r="N702" s="222"/>
      <c r="O702" s="222"/>
      <c r="P702" s="133"/>
      <c r="Q702" s="77"/>
      <c r="R702" s="78"/>
      <c r="S702" s="76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8"/>
      <c r="AE702" s="76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8"/>
      <c r="AQ702" s="76"/>
      <c r="AR702" s="77"/>
      <c r="AS702" s="77"/>
      <c r="AT702" s="77"/>
      <c r="AU702" s="77"/>
      <c r="AV702" s="77"/>
      <c r="AW702" s="77"/>
      <c r="AX702" s="77"/>
      <c r="AY702" s="77"/>
      <c r="AZ702" s="77"/>
      <c r="BA702" s="77"/>
      <c r="BB702" s="78"/>
      <c r="BC702" s="76"/>
      <c r="BD702" s="77"/>
      <c r="BE702" s="77"/>
      <c r="BF702" s="77"/>
      <c r="BG702" s="77"/>
      <c r="BH702" s="77"/>
      <c r="BI702" s="77"/>
      <c r="BJ702" s="77"/>
      <c r="BK702" s="77"/>
      <c r="BL702" s="77"/>
      <c r="BM702" s="77"/>
      <c r="BN702" s="78"/>
      <c r="BO702" s="76"/>
      <c r="BP702" s="77"/>
      <c r="BQ702" s="77"/>
      <c r="BR702" s="77"/>
      <c r="BS702" s="77"/>
      <c r="BT702" s="77"/>
      <c r="BU702" s="77"/>
      <c r="BV702" s="77"/>
      <c r="BW702" s="77"/>
      <c r="BX702" s="77"/>
      <c r="BY702" s="77"/>
      <c r="BZ702" s="78"/>
      <c r="CA702" s="140"/>
      <c r="CB702" s="77"/>
      <c r="CC702" s="77"/>
      <c r="CD702" s="77"/>
      <c r="CE702" s="77"/>
      <c r="CF702" s="77"/>
      <c r="CG702" s="77"/>
      <c r="CH702" s="77"/>
      <c r="CI702" s="77"/>
      <c r="CJ702" s="77"/>
      <c r="CK702" s="77"/>
      <c r="CL702" s="78"/>
    </row>
    <row r="703" spans="1:90" x14ac:dyDescent="0.3">
      <c r="A703" s="201"/>
      <c r="B703" s="214"/>
      <c r="C703" s="60"/>
      <c r="D703" s="60"/>
      <c r="E703" s="60" t="s">
        <v>159</v>
      </c>
      <c r="F703" s="39"/>
      <c r="G703" s="84"/>
      <c r="H703" s="85"/>
      <c r="I703" s="85"/>
      <c r="J703" s="85"/>
      <c r="K703" s="85"/>
      <c r="L703" s="85"/>
      <c r="M703" s="85"/>
      <c r="N703" s="85"/>
      <c r="O703" s="85"/>
      <c r="P703" s="85"/>
      <c r="Q703" s="93"/>
      <c r="R703" s="88"/>
      <c r="S703" s="87"/>
      <c r="T703" s="82"/>
      <c r="U703" s="85"/>
      <c r="V703" s="85"/>
      <c r="W703" s="85"/>
      <c r="X703" s="85"/>
      <c r="Y703" s="85"/>
      <c r="Z703" s="85"/>
      <c r="AA703" s="85"/>
      <c r="AB703" s="85"/>
      <c r="AC703" s="85"/>
      <c r="AD703" s="86"/>
      <c r="AE703" s="84"/>
      <c r="AF703" s="85"/>
      <c r="AG703" s="85"/>
      <c r="AH703" s="85"/>
      <c r="AI703" s="85"/>
      <c r="AJ703" s="85"/>
      <c r="AK703" s="85"/>
      <c r="AL703" s="85"/>
      <c r="AM703" s="85"/>
      <c r="AN703" s="85"/>
      <c r="AO703" s="85"/>
      <c r="AP703" s="86"/>
      <c r="AQ703" s="84"/>
      <c r="AR703" s="85"/>
      <c r="AS703" s="85"/>
      <c r="AT703" s="85"/>
      <c r="AU703" s="85"/>
      <c r="AV703" s="85"/>
      <c r="AW703" s="85"/>
      <c r="AX703" s="85"/>
      <c r="AY703" s="85"/>
      <c r="AZ703" s="85"/>
      <c r="BA703" s="85"/>
      <c r="BB703" s="86"/>
      <c r="BC703" s="84"/>
      <c r="BD703" s="85"/>
      <c r="BE703" s="85"/>
      <c r="BF703" s="85"/>
      <c r="BG703" s="85"/>
      <c r="BH703" s="85"/>
      <c r="BI703" s="85"/>
      <c r="BJ703" s="85"/>
      <c r="BK703" s="85"/>
      <c r="BL703" s="85"/>
      <c r="BM703" s="85"/>
      <c r="BN703" s="86"/>
      <c r="BO703" s="84"/>
      <c r="BP703" s="85"/>
      <c r="BQ703" s="85"/>
      <c r="BR703" s="85"/>
      <c r="BS703" s="85"/>
      <c r="BT703" s="85"/>
      <c r="BU703" s="85"/>
      <c r="BV703" s="85"/>
      <c r="BW703" s="85"/>
      <c r="BX703" s="85"/>
      <c r="BY703" s="85"/>
      <c r="BZ703" s="86"/>
      <c r="CA703" s="141"/>
      <c r="CB703" s="85"/>
      <c r="CC703" s="85"/>
      <c r="CD703" s="85"/>
      <c r="CE703" s="85"/>
      <c r="CF703" s="85"/>
      <c r="CG703" s="85"/>
      <c r="CH703" s="85"/>
      <c r="CI703" s="85"/>
      <c r="CJ703" s="85"/>
      <c r="CK703" s="85"/>
      <c r="CL703" s="86"/>
    </row>
    <row r="704" spans="1:90" x14ac:dyDescent="0.3">
      <c r="A704" s="201"/>
      <c r="B704" s="214"/>
      <c r="C704" s="60"/>
      <c r="D704" s="60"/>
      <c r="E704" s="60" t="s">
        <v>394</v>
      </c>
      <c r="F704" s="39"/>
      <c r="G704" s="84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6"/>
      <c r="S704" s="84"/>
      <c r="T704" s="85"/>
      <c r="U704" s="82"/>
      <c r="V704" s="82"/>
      <c r="W704" s="82"/>
      <c r="X704" s="82"/>
      <c r="Y704" s="82"/>
      <c r="Z704" s="82"/>
      <c r="AA704" s="82"/>
      <c r="AB704" s="82"/>
      <c r="AC704" s="82"/>
      <c r="AD704" s="83"/>
      <c r="AE704" s="87"/>
      <c r="AF704" s="85"/>
      <c r="AG704" s="85"/>
      <c r="AH704" s="85"/>
      <c r="AI704" s="85"/>
      <c r="AJ704" s="85"/>
      <c r="AK704" s="85"/>
      <c r="AL704" s="85"/>
      <c r="AM704" s="85"/>
      <c r="AN704" s="85"/>
      <c r="AO704" s="85"/>
      <c r="AP704" s="86"/>
      <c r="AQ704" s="84"/>
      <c r="AR704" s="85"/>
      <c r="AS704" s="85"/>
      <c r="AT704" s="85"/>
      <c r="AU704" s="85"/>
      <c r="AV704" s="85"/>
      <c r="AW704" s="85"/>
      <c r="AX704" s="85"/>
      <c r="AY704" s="85"/>
      <c r="AZ704" s="85"/>
      <c r="BA704" s="85"/>
      <c r="BB704" s="86"/>
      <c r="BC704" s="84"/>
      <c r="BD704" s="85"/>
      <c r="BE704" s="85"/>
      <c r="BF704" s="85"/>
      <c r="BG704" s="85"/>
      <c r="BH704" s="85"/>
      <c r="BI704" s="85"/>
      <c r="BJ704" s="85"/>
      <c r="BK704" s="85"/>
      <c r="BL704" s="85"/>
      <c r="BM704" s="85"/>
      <c r="BN704" s="86"/>
      <c r="BO704" s="84"/>
      <c r="BP704" s="85"/>
      <c r="BQ704" s="85"/>
      <c r="BR704" s="85"/>
      <c r="BS704" s="85"/>
      <c r="BT704" s="85"/>
      <c r="BU704" s="85"/>
      <c r="BV704" s="85"/>
      <c r="BW704" s="85"/>
      <c r="BX704" s="85"/>
      <c r="BY704" s="85"/>
      <c r="BZ704" s="86"/>
      <c r="CA704" s="141"/>
      <c r="CB704" s="85"/>
      <c r="CC704" s="85"/>
      <c r="CD704" s="85"/>
      <c r="CE704" s="85"/>
      <c r="CF704" s="85"/>
      <c r="CG704" s="85"/>
      <c r="CH704" s="85"/>
      <c r="CI704" s="85"/>
      <c r="CJ704" s="85"/>
      <c r="CK704" s="85"/>
      <c r="CL704" s="86"/>
    </row>
    <row r="705" spans="1:90" x14ac:dyDescent="0.3">
      <c r="A705" s="201"/>
      <c r="B705" s="214"/>
      <c r="C705" s="60"/>
      <c r="D705" s="60"/>
      <c r="E705" s="62" t="s">
        <v>107</v>
      </c>
      <c r="F705" s="39"/>
      <c r="G705" s="84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6"/>
      <c r="S705" s="84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6"/>
      <c r="AE705" s="84"/>
      <c r="AF705" s="85"/>
      <c r="AG705" s="85"/>
      <c r="AH705" s="85"/>
      <c r="AI705" s="82"/>
      <c r="AJ705" s="82"/>
      <c r="AK705" s="82"/>
      <c r="AL705" s="82"/>
      <c r="AM705" s="82"/>
      <c r="AN705" s="82"/>
      <c r="AO705" s="85"/>
      <c r="AP705" s="86"/>
      <c r="AQ705" s="84"/>
      <c r="AR705" s="85"/>
      <c r="AS705" s="85"/>
      <c r="AT705" s="85"/>
      <c r="AU705" s="85"/>
      <c r="AV705" s="85"/>
      <c r="AW705" s="85"/>
      <c r="AX705" s="85"/>
      <c r="AY705" s="85"/>
      <c r="AZ705" s="85"/>
      <c r="BA705" s="85"/>
      <c r="BB705" s="86"/>
      <c r="BC705" s="84"/>
      <c r="BD705" s="85"/>
      <c r="BE705" s="85"/>
      <c r="BF705" s="85"/>
      <c r="BG705" s="85"/>
      <c r="BH705" s="85"/>
      <c r="BI705" s="85"/>
      <c r="BJ705" s="85"/>
      <c r="BK705" s="85"/>
      <c r="BL705" s="85"/>
      <c r="BM705" s="85"/>
      <c r="BN705" s="86"/>
      <c r="BO705" s="84"/>
      <c r="BP705" s="85"/>
      <c r="BQ705" s="85"/>
      <c r="BR705" s="85"/>
      <c r="BS705" s="85"/>
      <c r="BT705" s="85"/>
      <c r="BU705" s="85"/>
      <c r="BV705" s="85"/>
      <c r="BW705" s="85"/>
      <c r="BX705" s="85"/>
      <c r="BY705" s="85"/>
      <c r="BZ705" s="86"/>
      <c r="CA705" s="141"/>
      <c r="CB705" s="85"/>
      <c r="CC705" s="85"/>
      <c r="CD705" s="85"/>
      <c r="CE705" s="85"/>
      <c r="CF705" s="85"/>
      <c r="CG705" s="85"/>
      <c r="CH705" s="85"/>
      <c r="CI705" s="85"/>
      <c r="CJ705" s="85"/>
      <c r="CK705" s="85"/>
      <c r="CL705" s="86"/>
    </row>
    <row r="706" spans="1:90" x14ac:dyDescent="0.3">
      <c r="A706" s="201"/>
      <c r="B706" s="214"/>
      <c r="C706" s="60"/>
      <c r="D706" s="60"/>
      <c r="E706" s="62" t="s">
        <v>157</v>
      </c>
      <c r="F706" s="39"/>
      <c r="G706" s="84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6"/>
      <c r="S706" s="84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6"/>
      <c r="AE706" s="84"/>
      <c r="AF706" s="85"/>
      <c r="AG706" s="85"/>
      <c r="AH706" s="85"/>
      <c r="AI706" s="85"/>
      <c r="AJ706" s="85"/>
      <c r="AK706" s="85"/>
      <c r="AL706" s="85"/>
      <c r="AM706" s="85"/>
      <c r="AN706" s="85"/>
      <c r="AO706" s="82"/>
      <c r="AP706" s="83"/>
      <c r="AQ706" s="87"/>
      <c r="AR706" s="85"/>
      <c r="AS706" s="85"/>
      <c r="AT706" s="85"/>
      <c r="AU706" s="85"/>
      <c r="AV706" s="85"/>
      <c r="AW706" s="85"/>
      <c r="AX706" s="85"/>
      <c r="AY706" s="85"/>
      <c r="AZ706" s="85"/>
      <c r="BA706" s="85"/>
      <c r="BB706" s="86"/>
      <c r="BC706" s="84"/>
      <c r="BD706" s="85"/>
      <c r="BE706" s="85"/>
      <c r="BF706" s="85"/>
      <c r="BG706" s="85"/>
      <c r="BH706" s="85"/>
      <c r="BI706" s="85"/>
      <c r="BJ706" s="85"/>
      <c r="BK706" s="85"/>
      <c r="BL706" s="85"/>
      <c r="BM706" s="85"/>
      <c r="BN706" s="86"/>
      <c r="BO706" s="84"/>
      <c r="BP706" s="85"/>
      <c r="BQ706" s="85"/>
      <c r="BR706" s="85"/>
      <c r="BS706" s="85"/>
      <c r="BT706" s="85"/>
      <c r="BU706" s="85"/>
      <c r="BV706" s="85"/>
      <c r="BW706" s="85"/>
      <c r="BX706" s="85"/>
      <c r="BY706" s="85"/>
      <c r="BZ706" s="86"/>
      <c r="CA706" s="141"/>
      <c r="CB706" s="85"/>
      <c r="CC706" s="85"/>
      <c r="CD706" s="85"/>
      <c r="CE706" s="85"/>
      <c r="CF706" s="85"/>
      <c r="CG706" s="85"/>
      <c r="CH706" s="85"/>
      <c r="CI706" s="85"/>
      <c r="CJ706" s="85"/>
      <c r="CK706" s="85"/>
      <c r="CL706" s="86"/>
    </row>
    <row r="707" spans="1:90" ht="15" thickBot="1" x14ac:dyDescent="0.35">
      <c r="A707" s="202"/>
      <c r="B707" s="210"/>
      <c r="C707" s="58"/>
      <c r="D707" s="58" t="s">
        <v>113</v>
      </c>
      <c r="E707" s="45" t="s">
        <v>160</v>
      </c>
      <c r="F707" s="44"/>
      <c r="G707" s="96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8"/>
      <c r="S707" s="96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8"/>
      <c r="AE707" s="96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8"/>
      <c r="AQ707" s="96"/>
      <c r="AR707" s="225"/>
      <c r="AS707" s="225"/>
      <c r="AT707" s="225"/>
      <c r="AU707" s="225"/>
      <c r="AV707" s="225"/>
      <c r="AW707" s="225"/>
      <c r="AX707" s="97"/>
      <c r="AY707" s="97"/>
      <c r="AZ707" s="97"/>
      <c r="BA707" s="97"/>
      <c r="BB707" s="98"/>
      <c r="BC707" s="96"/>
      <c r="BD707" s="97"/>
      <c r="BE707" s="97"/>
      <c r="BF707" s="97"/>
      <c r="BG707" s="97"/>
      <c r="BH707" s="97"/>
      <c r="BI707" s="97"/>
      <c r="BJ707" s="97"/>
      <c r="BK707" s="97"/>
      <c r="BL707" s="97"/>
      <c r="BM707" s="97"/>
      <c r="BN707" s="98"/>
      <c r="BO707" s="96"/>
      <c r="BP707" s="97"/>
      <c r="BQ707" s="97"/>
      <c r="BR707" s="97"/>
      <c r="BS707" s="97"/>
      <c r="BT707" s="97"/>
      <c r="BU707" s="97"/>
      <c r="BV707" s="97"/>
      <c r="BW707" s="97"/>
      <c r="BX707" s="97"/>
      <c r="BY707" s="97"/>
      <c r="BZ707" s="98"/>
      <c r="CA707" s="142"/>
      <c r="CB707" s="97"/>
      <c r="CC707" s="97"/>
      <c r="CD707" s="97"/>
      <c r="CE707" s="97"/>
      <c r="CF707" s="97"/>
      <c r="CG707" s="97"/>
      <c r="CH707" s="97"/>
      <c r="CI707" s="97"/>
      <c r="CJ707" s="97"/>
      <c r="CK707" s="97"/>
      <c r="CL707" s="98"/>
    </row>
  </sheetData>
  <autoFilter ref="A1:A707"/>
  <mergeCells count="90">
    <mergeCell ref="A681:A686"/>
    <mergeCell ref="A687:A692"/>
    <mergeCell ref="A693:A701"/>
    <mergeCell ref="A702:A707"/>
    <mergeCell ref="A656:A661"/>
    <mergeCell ref="A662:A668"/>
    <mergeCell ref="A669:A674"/>
    <mergeCell ref="A675:A680"/>
    <mergeCell ref="A629:A632"/>
    <mergeCell ref="A633:A637"/>
    <mergeCell ref="A638:A643"/>
    <mergeCell ref="A644:A649"/>
    <mergeCell ref="A650:A655"/>
    <mergeCell ref="A614:A618"/>
    <mergeCell ref="A619:A624"/>
    <mergeCell ref="A625:A628"/>
    <mergeCell ref="A587:A596"/>
    <mergeCell ref="A597:A603"/>
    <mergeCell ref="A604:A608"/>
    <mergeCell ref="A609:A613"/>
    <mergeCell ref="A559:A568"/>
    <mergeCell ref="A569:A572"/>
    <mergeCell ref="A573:A575"/>
    <mergeCell ref="A576:A586"/>
    <mergeCell ref="A491:A504"/>
    <mergeCell ref="A505:A517"/>
    <mergeCell ref="A518:A532"/>
    <mergeCell ref="A533:A547"/>
    <mergeCell ref="A548:A558"/>
    <mergeCell ref="A425:A430"/>
    <mergeCell ref="A431:A445"/>
    <mergeCell ref="A446:A460"/>
    <mergeCell ref="A461:A474"/>
    <mergeCell ref="A475:A490"/>
    <mergeCell ref="A374:A383"/>
    <mergeCell ref="A384:A393"/>
    <mergeCell ref="A394:A403"/>
    <mergeCell ref="A404:A412"/>
    <mergeCell ref="A413:A424"/>
    <mergeCell ref="A299:A314"/>
    <mergeCell ref="A315:A331"/>
    <mergeCell ref="A332:A348"/>
    <mergeCell ref="A349:A364"/>
    <mergeCell ref="A365:A373"/>
    <mergeCell ref="A232:A240"/>
    <mergeCell ref="A241:A255"/>
    <mergeCell ref="A256:A272"/>
    <mergeCell ref="A273:A286"/>
    <mergeCell ref="A287:A298"/>
    <mergeCell ref="A179:A189"/>
    <mergeCell ref="A190:A200"/>
    <mergeCell ref="A201:A211"/>
    <mergeCell ref="A212:A220"/>
    <mergeCell ref="A221:A231"/>
    <mergeCell ref="A124:A134"/>
    <mergeCell ref="A135:A145"/>
    <mergeCell ref="A146:A156"/>
    <mergeCell ref="A157:A167"/>
    <mergeCell ref="A168:A178"/>
    <mergeCell ref="A71:A81"/>
    <mergeCell ref="A82:A92"/>
    <mergeCell ref="A93:A103"/>
    <mergeCell ref="A104:A113"/>
    <mergeCell ref="A114:A123"/>
    <mergeCell ref="A3:A16"/>
    <mergeCell ref="A17:A30"/>
    <mergeCell ref="A31:A45"/>
    <mergeCell ref="A46:A60"/>
    <mergeCell ref="A61:A70"/>
    <mergeCell ref="CA1:CL1"/>
    <mergeCell ref="G1:R1"/>
    <mergeCell ref="S1:AD1"/>
    <mergeCell ref="AE1:AP1"/>
    <mergeCell ref="AQ1:BB1"/>
    <mergeCell ref="BC1:BN1"/>
    <mergeCell ref="BO1:BZ1"/>
    <mergeCell ref="C71:C72"/>
    <mergeCell ref="C93:C94"/>
    <mergeCell ref="C104:C105"/>
    <mergeCell ref="C114:C115"/>
    <mergeCell ref="C124:C125"/>
    <mergeCell ref="C190:C192"/>
    <mergeCell ref="C201:C203"/>
    <mergeCell ref="C212:C214"/>
    <mergeCell ref="C221:C222"/>
    <mergeCell ref="C135:C136"/>
    <mergeCell ref="C146:C147"/>
    <mergeCell ref="C157:C159"/>
    <mergeCell ref="C168:C169"/>
    <mergeCell ref="C179:C183"/>
  </mergeCells>
  <hyperlinks>
    <hyperlink ref="C122" r:id="rId1"/>
    <hyperlink ref="C219" r:id="rId2" display="mailto:petr.kragl@mp-sokolov.cz"/>
    <hyperlink ref="C132" r:id="rId3"/>
    <hyperlink ref="C143" r:id="rId4"/>
    <hyperlink ref="C154" r:id="rId5"/>
    <hyperlink ref="C165" r:id="rId6"/>
    <hyperlink ref="C176" r:id="rId7"/>
    <hyperlink ref="C187" r:id="rId8"/>
    <hyperlink ref="C198" r:id="rId9"/>
    <hyperlink ref="C209" r:id="rId10"/>
    <hyperlink ref="C80" r:id="rId11"/>
    <hyperlink ref="C102" r:id="rId12"/>
    <hyperlink ref="C91" r:id="rId13"/>
    <hyperlink ref="C111" r:id="rId14"/>
    <hyperlink ref="C229" r:id="rId15"/>
    <hyperlink ref="C293" r:id="rId16"/>
    <hyperlink ref="C308" r:id="rId17"/>
    <hyperlink ref="C320" r:id="rId18"/>
    <hyperlink ref="C337" r:id="rId19"/>
    <hyperlink ref="C354" r:id="rId20"/>
    <hyperlink ref="C371" r:id="rId21"/>
    <hyperlink ref="C381" r:id="rId22" display="m.vlasak@mpkv.cz"/>
    <hyperlink ref="C379" r:id="rId23"/>
    <hyperlink ref="C390" r:id="rId24"/>
    <hyperlink ref="C401" r:id="rId25"/>
  </hyperlinks>
  <pageMargins left="0.7" right="0.7" top="0.78740157499999996" bottom="0.78740157499999996" header="0.3" footer="0.3"/>
  <pageSetup paperSize="9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topLeftCell="A4" workbookViewId="0">
      <selection activeCell="L26" sqref="L26"/>
    </sheetView>
  </sheetViews>
  <sheetFormatPr defaultRowHeight="14.4" x14ac:dyDescent="0.3"/>
  <cols>
    <col min="6" max="7" width="11.33203125" customWidth="1"/>
    <col min="8" max="8" width="10.44140625" customWidth="1"/>
    <col min="10" max="11" width="10.6640625" customWidth="1"/>
    <col min="12" max="12" width="10.33203125" customWidth="1"/>
  </cols>
  <sheetData>
    <row r="1" spans="1:19" s="20" customFormat="1" ht="21" x14ac:dyDescent="0.3">
      <c r="A1" s="18" t="s">
        <v>46</v>
      </c>
      <c r="B1" s="19"/>
      <c r="C1" s="19"/>
      <c r="D1" s="6"/>
      <c r="E1" s="6"/>
      <c r="F1" s="12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20" customFormat="1" ht="75" customHeight="1" x14ac:dyDescent="0.3">
      <c r="A2" s="115" t="s">
        <v>47</v>
      </c>
      <c r="B2" s="115" t="s">
        <v>48</v>
      </c>
      <c r="C2" s="115" t="s">
        <v>50</v>
      </c>
      <c r="D2" s="115" t="s">
        <v>51</v>
      </c>
      <c r="E2" s="115" t="s">
        <v>49</v>
      </c>
      <c r="F2" s="116" t="s">
        <v>66</v>
      </c>
      <c r="G2" s="114" t="s">
        <v>52</v>
      </c>
      <c r="H2" s="114"/>
      <c r="I2" s="114"/>
      <c r="J2" s="114"/>
      <c r="K2" s="114"/>
      <c r="L2" s="114"/>
      <c r="M2" s="114"/>
      <c r="N2" s="114"/>
      <c r="O2" s="114"/>
      <c r="P2" s="115" t="s">
        <v>68</v>
      </c>
      <c r="Q2" s="115" t="s">
        <v>53</v>
      </c>
    </row>
    <row r="3" spans="1:19" s="20" customFormat="1" ht="20.25" customHeight="1" x14ac:dyDescent="0.3">
      <c r="A3" s="115"/>
      <c r="B3" s="115"/>
      <c r="C3" s="115"/>
      <c r="D3" s="115"/>
      <c r="E3" s="115"/>
      <c r="F3" s="116"/>
      <c r="G3" s="7">
        <v>2021</v>
      </c>
      <c r="H3" s="7">
        <v>2022</v>
      </c>
      <c r="I3" s="7">
        <v>2023</v>
      </c>
      <c r="J3" s="7">
        <v>2024</v>
      </c>
      <c r="K3" s="7">
        <v>2025</v>
      </c>
      <c r="L3" s="7">
        <v>2026</v>
      </c>
      <c r="M3" s="7">
        <v>2027</v>
      </c>
      <c r="N3" s="7">
        <v>2028</v>
      </c>
      <c r="O3" s="7">
        <v>2029</v>
      </c>
      <c r="P3" s="115"/>
      <c r="Q3" s="115"/>
      <c r="R3" s="19"/>
      <c r="S3" s="19"/>
    </row>
    <row r="4" spans="1:19" s="20" customFormat="1" ht="49.5" customHeight="1" x14ac:dyDescent="0.3">
      <c r="A4" s="16" t="s">
        <v>69</v>
      </c>
      <c r="B4" s="21" t="s">
        <v>70</v>
      </c>
      <c r="C4" s="21" t="s">
        <v>71</v>
      </c>
      <c r="D4" s="8" t="s">
        <v>72</v>
      </c>
      <c r="E4" s="8">
        <v>3</v>
      </c>
      <c r="F4" s="10">
        <v>52000</v>
      </c>
      <c r="G4" s="10">
        <v>52000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8">
        <v>2</v>
      </c>
      <c r="Q4" s="8" t="s">
        <v>79</v>
      </c>
    </row>
    <row r="5" spans="1:19" s="20" customFormat="1" ht="42.75" customHeight="1" x14ac:dyDescent="0.3">
      <c r="A5" s="16" t="s">
        <v>69</v>
      </c>
      <c r="B5" s="21" t="s">
        <v>73</v>
      </c>
      <c r="C5" s="21" t="s">
        <v>74</v>
      </c>
      <c r="D5" s="8" t="s">
        <v>72</v>
      </c>
      <c r="E5" s="8">
        <v>3</v>
      </c>
      <c r="F5" s="10">
        <v>204000</v>
      </c>
      <c r="G5" s="10">
        <f>204000/5*3</f>
        <v>122400</v>
      </c>
      <c r="H5" s="10">
        <f>F5/5</f>
        <v>40800</v>
      </c>
      <c r="I5" s="10">
        <f>H5</f>
        <v>40800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8">
        <v>2</v>
      </c>
      <c r="Q5" s="8" t="s">
        <v>79</v>
      </c>
    </row>
    <row r="6" spans="1:19" s="16" customFormat="1" ht="48" customHeight="1" x14ac:dyDescent="0.3">
      <c r="A6" s="16" t="s">
        <v>69</v>
      </c>
      <c r="B6" s="16" t="s">
        <v>75</v>
      </c>
      <c r="C6" s="16" t="s">
        <v>76</v>
      </c>
      <c r="D6" s="11" t="s">
        <v>72</v>
      </c>
      <c r="E6" s="11">
        <v>3</v>
      </c>
      <c r="F6" s="11">
        <v>70000</v>
      </c>
      <c r="G6" s="11">
        <v>70000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11">
        <v>5</v>
      </c>
      <c r="Q6" s="11" t="s">
        <v>79</v>
      </c>
    </row>
    <row r="7" spans="1:19" s="20" customFormat="1" ht="45.75" customHeight="1" x14ac:dyDescent="0.3">
      <c r="A7" s="16" t="s">
        <v>69</v>
      </c>
      <c r="B7" s="21" t="s">
        <v>77</v>
      </c>
      <c r="C7" s="21" t="s">
        <v>78</v>
      </c>
      <c r="D7" s="8" t="s">
        <v>72</v>
      </c>
      <c r="E7" s="8">
        <v>3</v>
      </c>
      <c r="F7" s="10">
        <v>231000</v>
      </c>
      <c r="G7" s="10">
        <f>F7/4*2</f>
        <v>115500</v>
      </c>
      <c r="H7" s="10">
        <f>$F$7/4</f>
        <v>57750</v>
      </c>
      <c r="I7" s="10">
        <f>$F$7/4</f>
        <v>57750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8">
        <v>2</v>
      </c>
      <c r="Q7" s="8" t="s">
        <v>79</v>
      </c>
    </row>
    <row r="8" spans="1:19" s="20" customFormat="1" ht="158.4" x14ac:dyDescent="0.3">
      <c r="A8" s="16" t="s">
        <v>69</v>
      </c>
      <c r="B8" s="16" t="s">
        <v>80</v>
      </c>
      <c r="C8" s="16" t="s">
        <v>81</v>
      </c>
      <c r="D8" s="11" t="s">
        <v>72</v>
      </c>
      <c r="E8" s="11">
        <v>3</v>
      </c>
      <c r="F8" s="9">
        <v>80000</v>
      </c>
      <c r="G8" s="9">
        <f>F8/4*2</f>
        <v>40000</v>
      </c>
      <c r="H8" s="9">
        <f>F8/4</f>
        <v>20000</v>
      </c>
      <c r="I8" s="9">
        <f>F8/4</f>
        <v>20000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1">
        <v>5</v>
      </c>
      <c r="Q8" s="11" t="s">
        <v>79</v>
      </c>
    </row>
    <row r="9" spans="1:19" s="20" customFormat="1" ht="201.6" x14ac:dyDescent="0.3">
      <c r="A9" s="16" t="s">
        <v>69</v>
      </c>
      <c r="B9" s="16" t="s">
        <v>82</v>
      </c>
      <c r="C9" s="16" t="s">
        <v>83</v>
      </c>
      <c r="D9" s="11" t="s">
        <v>72</v>
      </c>
      <c r="E9" s="11">
        <v>3</v>
      </c>
      <c r="F9" s="9">
        <v>100000</v>
      </c>
      <c r="G9" s="9">
        <f>F9/4</f>
        <v>25000</v>
      </c>
      <c r="H9" s="9">
        <v>25000</v>
      </c>
      <c r="I9" s="9">
        <v>25000</v>
      </c>
      <c r="J9" s="9">
        <v>25000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1">
        <v>5</v>
      </c>
      <c r="Q9" s="11" t="s">
        <v>79</v>
      </c>
    </row>
    <row r="10" spans="1:19" s="20" customFormat="1" ht="187.2" x14ac:dyDescent="0.3">
      <c r="A10" s="16" t="s">
        <v>69</v>
      </c>
      <c r="B10" s="16" t="s">
        <v>84</v>
      </c>
      <c r="C10" s="16" t="s">
        <v>85</v>
      </c>
      <c r="D10" s="11" t="s">
        <v>72</v>
      </c>
      <c r="E10" s="11">
        <v>1</v>
      </c>
      <c r="F10" s="9">
        <v>100000</v>
      </c>
      <c r="G10" s="9">
        <f>$F$10/4</f>
        <v>25000</v>
      </c>
      <c r="H10" s="9">
        <f>$F$10/4</f>
        <v>25000</v>
      </c>
      <c r="I10" s="9">
        <f>$F$10/4</f>
        <v>25000</v>
      </c>
      <c r="J10" s="9">
        <f>$F$10/4</f>
        <v>25000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1">
        <v>5</v>
      </c>
      <c r="Q10" s="11" t="s">
        <v>79</v>
      </c>
    </row>
    <row r="11" spans="1:19" s="20" customFormat="1" ht="409.6" x14ac:dyDescent="0.3">
      <c r="A11" s="16" t="s">
        <v>69</v>
      </c>
      <c r="B11" s="17" t="s">
        <v>86</v>
      </c>
      <c r="C11" s="17" t="s">
        <v>87</v>
      </c>
      <c r="D11" s="22" t="s">
        <v>72</v>
      </c>
      <c r="E11" s="22">
        <v>3</v>
      </c>
      <c r="F11" s="13">
        <v>440000</v>
      </c>
      <c r="G11" s="13">
        <f>F11/7*2</f>
        <v>125714.28571428571</v>
      </c>
      <c r="H11" s="13">
        <f>$F$11/7</f>
        <v>62857.142857142855</v>
      </c>
      <c r="I11" s="13">
        <f>$F$11/7</f>
        <v>62857.142857142855</v>
      </c>
      <c r="J11" s="13">
        <f>$F$11/7</f>
        <v>62857.142857142855</v>
      </c>
      <c r="K11" s="13">
        <f>$F$11/7</f>
        <v>62857.142857142855</v>
      </c>
      <c r="L11" s="13">
        <f>$F$11/7</f>
        <v>62857.142857142855</v>
      </c>
      <c r="M11" s="13">
        <v>0</v>
      </c>
      <c r="N11" s="13">
        <v>0</v>
      </c>
      <c r="O11" s="13">
        <v>0</v>
      </c>
      <c r="P11" s="22">
        <v>4</v>
      </c>
      <c r="Q11" s="22" t="s">
        <v>79</v>
      </c>
    </row>
    <row r="12" spans="1:19" s="20" customFormat="1" ht="331.2" x14ac:dyDescent="0.3">
      <c r="A12" s="16" t="s">
        <v>69</v>
      </c>
      <c r="B12" s="17" t="s">
        <v>88</v>
      </c>
      <c r="C12" s="17" t="s">
        <v>89</v>
      </c>
      <c r="D12" s="22" t="s">
        <v>72</v>
      </c>
      <c r="E12" s="22">
        <v>3</v>
      </c>
      <c r="F12" s="13">
        <v>278000</v>
      </c>
      <c r="G12" s="13">
        <f>F12/2</f>
        <v>139000</v>
      </c>
      <c r="H12" s="13">
        <f>F12/4</f>
        <v>69500</v>
      </c>
      <c r="I12" s="13">
        <f>H12</f>
        <v>69500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2">
        <v>4</v>
      </c>
      <c r="Q12" s="22" t="s">
        <v>79</v>
      </c>
    </row>
    <row r="13" spans="1:19" s="20" customFormat="1" ht="65.25" customHeight="1" x14ac:dyDescent="0.3">
      <c r="A13" s="16" t="s">
        <v>69</v>
      </c>
      <c r="B13" s="21" t="s">
        <v>90</v>
      </c>
      <c r="C13" s="21" t="s">
        <v>91</v>
      </c>
      <c r="D13" s="8" t="s">
        <v>72</v>
      </c>
      <c r="E13" s="8">
        <v>3</v>
      </c>
      <c r="F13" s="10">
        <v>147000</v>
      </c>
      <c r="G13" s="10">
        <f>F13/4*2</f>
        <v>73500</v>
      </c>
      <c r="H13" s="10">
        <f>F13/4</f>
        <v>36750</v>
      </c>
      <c r="I13" s="10">
        <f>F13/4</f>
        <v>36750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8">
        <v>4</v>
      </c>
      <c r="Q13" s="8" t="s">
        <v>79</v>
      </c>
    </row>
    <row r="14" spans="1:19" s="20" customFormat="1" ht="75.75" customHeight="1" x14ac:dyDescent="0.3">
      <c r="A14" s="16" t="s">
        <v>69</v>
      </c>
      <c r="B14" s="21" t="s">
        <v>92</v>
      </c>
      <c r="C14" s="21" t="s">
        <v>93</v>
      </c>
      <c r="D14" s="8" t="s">
        <v>72</v>
      </c>
      <c r="E14" s="8">
        <v>3</v>
      </c>
      <c r="F14" s="10">
        <v>65000</v>
      </c>
      <c r="G14" s="10">
        <f>F14/4*3</f>
        <v>48750</v>
      </c>
      <c r="H14" s="10">
        <f>F14/4</f>
        <v>16250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8">
        <v>4</v>
      </c>
      <c r="Q14" s="8" t="s">
        <v>79</v>
      </c>
    </row>
    <row r="15" spans="1:19" s="20" customFormat="1" ht="115.2" x14ac:dyDescent="0.3">
      <c r="A15" s="16" t="s">
        <v>69</v>
      </c>
      <c r="B15" s="23" t="s">
        <v>94</v>
      </c>
      <c r="C15" s="23" t="s">
        <v>95</v>
      </c>
      <c r="D15" s="24" t="s">
        <v>72</v>
      </c>
      <c r="E15" s="24">
        <v>3</v>
      </c>
      <c r="F15" s="14">
        <v>75000</v>
      </c>
      <c r="G15" s="14">
        <f>F15/4*3</f>
        <v>56250</v>
      </c>
      <c r="H15" s="14">
        <f>F15/4</f>
        <v>18750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4" t="s">
        <v>96</v>
      </c>
      <c r="Q15" s="24" t="s">
        <v>79</v>
      </c>
    </row>
    <row r="16" spans="1:19" s="20" customFormat="1" ht="57" customHeight="1" x14ac:dyDescent="0.3">
      <c r="A16" s="16" t="s">
        <v>69</v>
      </c>
      <c r="B16" s="23" t="s">
        <v>97</v>
      </c>
      <c r="C16" s="15" t="s">
        <v>102</v>
      </c>
      <c r="D16" s="24" t="s">
        <v>72</v>
      </c>
      <c r="E16" s="24">
        <v>3</v>
      </c>
      <c r="F16" s="14">
        <v>200000</v>
      </c>
      <c r="G16" s="14">
        <f>F16</f>
        <v>200000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 t="s">
        <v>96</v>
      </c>
      <c r="Q16" s="24" t="s">
        <v>98</v>
      </c>
    </row>
    <row r="17" spans="1:17" s="20" customFormat="1" ht="345.6" x14ac:dyDescent="0.3">
      <c r="A17" s="16" t="s">
        <v>69</v>
      </c>
      <c r="B17" s="23" t="s">
        <v>99</v>
      </c>
      <c r="C17" s="23" t="s">
        <v>100</v>
      </c>
      <c r="D17" s="24" t="s">
        <v>72</v>
      </c>
      <c r="E17" s="24">
        <v>3</v>
      </c>
      <c r="F17" s="14">
        <v>150000</v>
      </c>
      <c r="G17" s="14">
        <f>F17</f>
        <v>150000</v>
      </c>
      <c r="H17" s="14">
        <v>0</v>
      </c>
      <c r="I17" s="14">
        <v>0</v>
      </c>
      <c r="J17" s="14">
        <f>I17</f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4" t="s">
        <v>96</v>
      </c>
      <c r="Q17" s="24" t="s">
        <v>79</v>
      </c>
    </row>
    <row r="18" spans="1:17" s="20" customFormat="1" ht="49.5" customHeight="1" x14ac:dyDescent="0.3">
      <c r="A18" s="16" t="s">
        <v>69</v>
      </c>
      <c r="B18" s="23" t="s">
        <v>101</v>
      </c>
      <c r="C18" s="23" t="s">
        <v>103</v>
      </c>
      <c r="D18" s="24" t="s">
        <v>72</v>
      </c>
      <c r="E18" s="24">
        <v>1</v>
      </c>
      <c r="F18" s="14">
        <v>260000</v>
      </c>
      <c r="G18" s="14">
        <f>F18/4</f>
        <v>65000</v>
      </c>
      <c r="H18" s="14">
        <f>G18</f>
        <v>65000</v>
      </c>
      <c r="I18" s="14">
        <f>H18</f>
        <v>65000</v>
      </c>
      <c r="J18" s="14">
        <f>I18</f>
        <v>65000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3</v>
      </c>
      <c r="Q18" s="24" t="s">
        <v>79</v>
      </c>
    </row>
    <row r="19" spans="1:17" s="20" customFormat="1" ht="273.60000000000002" x14ac:dyDescent="0.3">
      <c r="A19" s="16" t="s">
        <v>69</v>
      </c>
      <c r="B19" s="16" t="s">
        <v>104</v>
      </c>
      <c r="C19" s="16" t="s">
        <v>105</v>
      </c>
      <c r="D19" s="11" t="s">
        <v>72</v>
      </c>
      <c r="E19" s="11">
        <v>2</v>
      </c>
      <c r="F19" s="9">
        <v>104000</v>
      </c>
      <c r="G19" s="9">
        <f t="shared" ref="G19:G24" si="0">F19</f>
        <v>104000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1">
        <v>2</v>
      </c>
      <c r="Q19" s="11" t="s">
        <v>79</v>
      </c>
    </row>
    <row r="20" spans="1:17" s="20" customFormat="1" ht="100.8" x14ac:dyDescent="0.3">
      <c r="A20" s="16" t="s">
        <v>69</v>
      </c>
      <c r="B20" s="23" t="s">
        <v>0</v>
      </c>
      <c r="C20" s="23" t="s">
        <v>1</v>
      </c>
      <c r="D20" s="24" t="s">
        <v>72</v>
      </c>
      <c r="E20" s="24">
        <v>3</v>
      </c>
      <c r="F20" s="14">
        <v>230000</v>
      </c>
      <c r="G20" s="14">
        <f t="shared" si="0"/>
        <v>230000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4">
        <v>3</v>
      </c>
      <c r="Q20" s="24" t="s">
        <v>79</v>
      </c>
    </row>
    <row r="21" spans="1:17" s="20" customFormat="1" ht="86.4" x14ac:dyDescent="0.3">
      <c r="A21" s="16" t="s">
        <v>69</v>
      </c>
      <c r="B21" s="23" t="s">
        <v>2</v>
      </c>
      <c r="C21" s="23" t="s">
        <v>1</v>
      </c>
      <c r="D21" s="24" t="s">
        <v>72</v>
      </c>
      <c r="E21" s="24">
        <v>3</v>
      </c>
      <c r="F21" s="28">
        <v>158000</v>
      </c>
      <c r="G21" s="14">
        <f t="shared" si="0"/>
        <v>158000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3</v>
      </c>
      <c r="Q21" s="24" t="s">
        <v>79</v>
      </c>
    </row>
    <row r="22" spans="1:17" s="20" customFormat="1" ht="244.8" x14ac:dyDescent="0.3">
      <c r="A22" s="16" t="s">
        <v>69</v>
      </c>
      <c r="B22" s="23" t="s">
        <v>3</v>
      </c>
      <c r="C22" s="23" t="s">
        <v>1</v>
      </c>
      <c r="D22" s="24" t="s">
        <v>72</v>
      </c>
      <c r="E22" s="24">
        <v>3</v>
      </c>
      <c r="F22" s="28">
        <v>160000</v>
      </c>
      <c r="G22" s="14">
        <f t="shared" si="0"/>
        <v>160000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3</v>
      </c>
      <c r="Q22" s="24" t="s">
        <v>79</v>
      </c>
    </row>
    <row r="23" spans="1:17" s="20" customFormat="1" ht="86.4" x14ac:dyDescent="0.3">
      <c r="A23" s="16" t="s">
        <v>69</v>
      </c>
      <c r="B23" s="23" t="s">
        <v>4</v>
      </c>
      <c r="C23" s="23" t="s">
        <v>1</v>
      </c>
      <c r="D23" s="24" t="s">
        <v>72</v>
      </c>
      <c r="E23" s="24">
        <v>3</v>
      </c>
      <c r="F23" s="28">
        <v>417000</v>
      </c>
      <c r="G23" s="14">
        <f t="shared" si="0"/>
        <v>417000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4">
        <v>3</v>
      </c>
      <c r="Q23" s="24" t="s">
        <v>79</v>
      </c>
    </row>
    <row r="24" spans="1:17" s="20" customFormat="1" ht="144" x14ac:dyDescent="0.3">
      <c r="A24" s="16" t="s">
        <v>69</v>
      </c>
      <c r="B24" s="25" t="s">
        <v>5</v>
      </c>
      <c r="C24" s="23" t="s">
        <v>6</v>
      </c>
      <c r="D24" s="24" t="s">
        <v>72</v>
      </c>
      <c r="E24" s="24">
        <v>1</v>
      </c>
      <c r="F24" s="28">
        <v>1000000</v>
      </c>
      <c r="G24" s="14">
        <f t="shared" si="0"/>
        <v>1000000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3</v>
      </c>
      <c r="Q24" s="24" t="s">
        <v>79</v>
      </c>
    </row>
    <row r="25" spans="1:17" s="20" customFormat="1" ht="86.4" x14ac:dyDescent="0.3">
      <c r="A25" s="16" t="s">
        <v>69</v>
      </c>
      <c r="B25" s="26" t="s">
        <v>7</v>
      </c>
      <c r="C25" s="26" t="s">
        <v>8</v>
      </c>
      <c r="D25" s="29" t="s">
        <v>34</v>
      </c>
      <c r="E25" s="22">
        <v>1</v>
      </c>
      <c r="F25" s="30">
        <v>605000</v>
      </c>
      <c r="G25" s="13">
        <f>F25/4*3</f>
        <v>453750</v>
      </c>
      <c r="H25" s="13">
        <f>F25/4</f>
        <v>151250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22">
        <v>4</v>
      </c>
      <c r="Q25" s="22" t="s">
        <v>79</v>
      </c>
    </row>
    <row r="26" spans="1:17" s="20" customFormat="1" ht="230.4" x14ac:dyDescent="0.3">
      <c r="A26" s="16" t="s">
        <v>69</v>
      </c>
      <c r="B26" s="17" t="s">
        <v>9</v>
      </c>
      <c r="C26" s="17" t="s">
        <v>10</v>
      </c>
      <c r="D26" s="22" t="s">
        <v>34</v>
      </c>
      <c r="E26" s="22">
        <v>1</v>
      </c>
      <c r="F26" s="31">
        <v>305000</v>
      </c>
      <c r="G26" s="13">
        <f>F26/3*2</f>
        <v>203333.33333333334</v>
      </c>
      <c r="H26" s="13">
        <f>F26/3</f>
        <v>101666.66666666667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22"/>
      <c r="Q26" s="22" t="s">
        <v>79</v>
      </c>
    </row>
    <row r="27" spans="1:17" s="20" customFormat="1" ht="72" x14ac:dyDescent="0.3">
      <c r="A27" s="16" t="s">
        <v>69</v>
      </c>
      <c r="B27" s="17" t="s">
        <v>11</v>
      </c>
      <c r="C27" s="17" t="s">
        <v>12</v>
      </c>
      <c r="D27" s="22" t="s">
        <v>34</v>
      </c>
      <c r="E27" s="22">
        <v>3</v>
      </c>
      <c r="F27" s="31">
        <v>304000</v>
      </c>
      <c r="G27" s="13">
        <v>0</v>
      </c>
      <c r="H27" s="13">
        <v>0</v>
      </c>
      <c r="I27" s="13">
        <v>0</v>
      </c>
      <c r="J27" s="13">
        <f>F27/3</f>
        <v>101333.33333333333</v>
      </c>
      <c r="K27" s="13">
        <f>J27</f>
        <v>101333.33333333333</v>
      </c>
      <c r="L27" s="13">
        <f>K27</f>
        <v>101333.33333333333</v>
      </c>
      <c r="M27" s="13">
        <v>0</v>
      </c>
      <c r="N27" s="13">
        <v>0</v>
      </c>
      <c r="O27" s="13">
        <v>0</v>
      </c>
      <c r="P27" s="22">
        <v>4</v>
      </c>
      <c r="Q27" s="22" t="s">
        <v>79</v>
      </c>
    </row>
    <row r="28" spans="1:17" s="20" customFormat="1" ht="244.8" x14ac:dyDescent="0.3">
      <c r="A28" s="16" t="s">
        <v>69</v>
      </c>
      <c r="B28" s="17" t="s">
        <v>13</v>
      </c>
      <c r="C28" s="17" t="s">
        <v>36</v>
      </c>
      <c r="D28" s="22" t="s">
        <v>34</v>
      </c>
      <c r="E28" s="22">
        <v>3</v>
      </c>
      <c r="F28" s="31">
        <v>300000</v>
      </c>
      <c r="G28" s="13">
        <f>F28</f>
        <v>300000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22">
        <v>4</v>
      </c>
      <c r="Q28" s="22" t="s">
        <v>79</v>
      </c>
    </row>
    <row r="29" spans="1:17" s="20" customFormat="1" ht="216" x14ac:dyDescent="0.3">
      <c r="A29" s="16" t="s">
        <v>69</v>
      </c>
      <c r="B29" s="16" t="s">
        <v>14</v>
      </c>
      <c r="C29" s="16" t="s">
        <v>35</v>
      </c>
      <c r="D29" s="11" t="s">
        <v>34</v>
      </c>
      <c r="E29" s="11">
        <v>1</v>
      </c>
      <c r="F29" s="32">
        <v>250000</v>
      </c>
      <c r="G29" s="9">
        <v>0</v>
      </c>
      <c r="H29" s="9">
        <v>0</v>
      </c>
      <c r="I29" s="9">
        <v>0</v>
      </c>
      <c r="J29" s="9">
        <f>F29/2</f>
        <v>125000</v>
      </c>
      <c r="K29" s="9">
        <f>J29</f>
        <v>125000</v>
      </c>
      <c r="L29" s="9">
        <v>0</v>
      </c>
      <c r="M29" s="9">
        <v>0</v>
      </c>
      <c r="N29" s="9">
        <v>0</v>
      </c>
      <c r="O29" s="9">
        <v>0</v>
      </c>
      <c r="P29" s="11">
        <v>0</v>
      </c>
      <c r="Q29" s="11" t="s">
        <v>79</v>
      </c>
    </row>
    <row r="30" spans="1:17" s="20" customFormat="1" ht="129.6" x14ac:dyDescent="0.3">
      <c r="A30" s="16" t="s">
        <v>69</v>
      </c>
      <c r="B30" s="17" t="s">
        <v>15</v>
      </c>
      <c r="C30" s="17" t="s">
        <v>38</v>
      </c>
      <c r="D30" s="22" t="s">
        <v>34</v>
      </c>
      <c r="E30" s="22">
        <v>3</v>
      </c>
      <c r="F30" s="31">
        <v>240000</v>
      </c>
      <c r="G30" s="13">
        <f>F30</f>
        <v>240000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22">
        <v>4</v>
      </c>
      <c r="Q30" s="22" t="s">
        <v>79</v>
      </c>
    </row>
    <row r="31" spans="1:17" s="20" customFormat="1" ht="100.8" x14ac:dyDescent="0.3">
      <c r="A31" s="16" t="s">
        <v>69</v>
      </c>
      <c r="B31" s="17" t="s">
        <v>16</v>
      </c>
      <c r="C31" s="17" t="s">
        <v>17</v>
      </c>
      <c r="D31" s="22" t="s">
        <v>34</v>
      </c>
      <c r="E31" s="22">
        <v>3</v>
      </c>
      <c r="F31" s="31">
        <v>184000</v>
      </c>
      <c r="G31" s="13">
        <f>F31</f>
        <v>184000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22">
        <v>4</v>
      </c>
      <c r="Q31" s="22" t="s">
        <v>79</v>
      </c>
    </row>
    <row r="32" spans="1:17" s="20" customFormat="1" ht="172.8" x14ac:dyDescent="0.3">
      <c r="A32" s="16" t="s">
        <v>69</v>
      </c>
      <c r="B32" s="17" t="s">
        <v>18</v>
      </c>
      <c r="C32" s="17" t="s">
        <v>19</v>
      </c>
      <c r="D32" s="22" t="s">
        <v>34</v>
      </c>
      <c r="E32" s="22">
        <v>3</v>
      </c>
      <c r="F32" s="31">
        <v>140000</v>
      </c>
      <c r="G32" s="13">
        <f>F32</f>
        <v>140000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2">
        <v>4</v>
      </c>
      <c r="Q32" s="22" t="s">
        <v>79</v>
      </c>
    </row>
    <row r="33" spans="1:19" s="20" customFormat="1" ht="115.2" x14ac:dyDescent="0.3">
      <c r="A33" s="16" t="s">
        <v>69</v>
      </c>
      <c r="B33" s="17" t="s">
        <v>20</v>
      </c>
      <c r="C33" s="17" t="s">
        <v>21</v>
      </c>
      <c r="D33" s="22" t="s">
        <v>34</v>
      </c>
      <c r="E33" s="22">
        <v>3</v>
      </c>
      <c r="F33" s="31">
        <v>90000</v>
      </c>
      <c r="G33" s="13">
        <f>F33</f>
        <v>90000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22">
        <v>4</v>
      </c>
      <c r="Q33" s="22" t="s">
        <v>79</v>
      </c>
    </row>
    <row r="34" spans="1:19" s="20" customFormat="1" ht="100.8" x14ac:dyDescent="0.3">
      <c r="A34" s="16" t="s">
        <v>69</v>
      </c>
      <c r="B34" s="17" t="s">
        <v>22</v>
      </c>
      <c r="C34" s="17" t="s">
        <v>37</v>
      </c>
      <c r="D34" s="22" t="s">
        <v>34</v>
      </c>
      <c r="E34" s="22">
        <v>3</v>
      </c>
      <c r="F34" s="31">
        <v>85000</v>
      </c>
      <c r="G34" s="13">
        <f>F34</f>
        <v>85000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22">
        <v>4</v>
      </c>
      <c r="Q34" s="22" t="s">
        <v>79</v>
      </c>
    </row>
    <row r="35" spans="1:19" s="20" customFormat="1" ht="129.6" x14ac:dyDescent="0.3">
      <c r="A35" s="16" t="s">
        <v>69</v>
      </c>
      <c r="B35" s="23" t="s">
        <v>23</v>
      </c>
      <c r="C35" s="23" t="s">
        <v>24</v>
      </c>
      <c r="D35" s="24" t="s">
        <v>34</v>
      </c>
      <c r="E35" s="24">
        <v>1</v>
      </c>
      <c r="F35" s="28">
        <v>66000</v>
      </c>
      <c r="G35" s="14">
        <f>F35/6*4</f>
        <v>44000</v>
      </c>
      <c r="H35" s="14">
        <f>F35/6</f>
        <v>11000</v>
      </c>
      <c r="I35" s="14">
        <f>H35</f>
        <v>11000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4">
        <v>0</v>
      </c>
      <c r="Q35" s="24" t="s">
        <v>79</v>
      </c>
      <c r="S35" s="20" t="s">
        <v>45</v>
      </c>
    </row>
    <row r="36" spans="1:19" s="20" customFormat="1" ht="216" x14ac:dyDescent="0.3">
      <c r="A36" s="16" t="s">
        <v>69</v>
      </c>
      <c r="B36" s="17" t="s">
        <v>25</v>
      </c>
      <c r="C36" s="17" t="s">
        <v>26</v>
      </c>
      <c r="D36" s="22" t="s">
        <v>34</v>
      </c>
      <c r="E36" s="22">
        <v>3</v>
      </c>
      <c r="F36" s="31">
        <v>62000</v>
      </c>
      <c r="G36" s="13">
        <f>F36</f>
        <v>62000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2">
        <v>4</v>
      </c>
      <c r="Q36" s="22" t="s">
        <v>79</v>
      </c>
    </row>
    <row r="37" spans="1:19" s="20" customFormat="1" ht="144" x14ac:dyDescent="0.3">
      <c r="A37" s="16" t="s">
        <v>69</v>
      </c>
      <c r="B37" s="17" t="s">
        <v>27</v>
      </c>
      <c r="C37" s="17" t="s">
        <v>28</v>
      </c>
      <c r="D37" s="22" t="s">
        <v>34</v>
      </c>
      <c r="E37" s="22">
        <v>3</v>
      </c>
      <c r="F37" s="31">
        <v>55000</v>
      </c>
      <c r="G37" s="13">
        <v>0</v>
      </c>
      <c r="H37" s="13">
        <v>0</v>
      </c>
      <c r="I37" s="13">
        <v>0</v>
      </c>
      <c r="J37" s="13">
        <f>F37/2</f>
        <v>27500</v>
      </c>
      <c r="K37" s="13">
        <f>J37</f>
        <v>27500</v>
      </c>
      <c r="L37" s="13">
        <v>0</v>
      </c>
      <c r="M37" s="13">
        <v>0</v>
      </c>
      <c r="N37" s="13">
        <v>0</v>
      </c>
      <c r="O37" s="13">
        <v>0</v>
      </c>
      <c r="P37" s="22">
        <v>4</v>
      </c>
      <c r="Q37" s="22" t="s">
        <v>79</v>
      </c>
    </row>
    <row r="38" spans="1:19" s="20" customFormat="1" ht="172.8" x14ac:dyDescent="0.3">
      <c r="A38" s="16" t="s">
        <v>69</v>
      </c>
      <c r="B38" s="17" t="s">
        <v>29</v>
      </c>
      <c r="C38" s="17" t="s">
        <v>39</v>
      </c>
      <c r="D38" s="22" t="s">
        <v>34</v>
      </c>
      <c r="E38" s="22">
        <v>3</v>
      </c>
      <c r="F38" s="31">
        <v>50000</v>
      </c>
      <c r="G38" s="13">
        <f>F38</f>
        <v>50000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2">
        <v>4</v>
      </c>
      <c r="Q38" s="22" t="s">
        <v>79</v>
      </c>
    </row>
    <row r="39" spans="1:19" s="20" customFormat="1" ht="144" x14ac:dyDescent="0.3">
      <c r="A39" s="16" t="s">
        <v>69</v>
      </c>
      <c r="B39" s="17" t="s">
        <v>30</v>
      </c>
      <c r="C39" s="17" t="s">
        <v>40</v>
      </c>
      <c r="D39" s="22" t="s">
        <v>34</v>
      </c>
      <c r="E39" s="22">
        <v>1</v>
      </c>
      <c r="F39" s="31">
        <v>50000</v>
      </c>
      <c r="G39" s="13">
        <f>F39</f>
        <v>50000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22">
        <v>4</v>
      </c>
      <c r="Q39" s="22" t="s">
        <v>79</v>
      </c>
    </row>
    <row r="40" spans="1:19" s="20" customFormat="1" ht="115.2" x14ac:dyDescent="0.3">
      <c r="A40" s="16" t="s">
        <v>69</v>
      </c>
      <c r="B40" s="17" t="s">
        <v>31</v>
      </c>
      <c r="C40" s="17" t="s">
        <v>39</v>
      </c>
      <c r="D40" s="22" t="s">
        <v>34</v>
      </c>
      <c r="E40" s="22">
        <v>3</v>
      </c>
      <c r="F40" s="31">
        <v>50000</v>
      </c>
      <c r="G40" s="13">
        <f>F40</f>
        <v>50000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2">
        <v>4</v>
      </c>
      <c r="Q40" s="22" t="s">
        <v>79</v>
      </c>
    </row>
    <row r="41" spans="1:19" s="20" customFormat="1" ht="100.8" x14ac:dyDescent="0.3">
      <c r="A41" s="16" t="s">
        <v>69</v>
      </c>
      <c r="B41" s="27" t="s">
        <v>32</v>
      </c>
      <c r="C41" s="17" t="s">
        <v>41</v>
      </c>
      <c r="D41" s="33" t="s">
        <v>34</v>
      </c>
      <c r="E41" s="22">
        <v>1</v>
      </c>
      <c r="F41" s="34">
        <v>50000</v>
      </c>
      <c r="G41" s="13">
        <f>F41/7*3</f>
        <v>21428.571428571428</v>
      </c>
      <c r="H41" s="13">
        <f>F41/7</f>
        <v>7142.8571428571431</v>
      </c>
      <c r="I41" s="13">
        <f>H41</f>
        <v>7142.8571428571431</v>
      </c>
      <c r="J41" s="13">
        <f>I41</f>
        <v>7142.8571428571431</v>
      </c>
      <c r="K41" s="13">
        <f>J41</f>
        <v>7142.8571428571431</v>
      </c>
      <c r="L41" s="13">
        <v>0</v>
      </c>
      <c r="M41" s="13">
        <v>0</v>
      </c>
      <c r="N41" s="13">
        <v>0</v>
      </c>
      <c r="O41" s="13">
        <v>0</v>
      </c>
      <c r="P41" s="22"/>
      <c r="Q41" s="22" t="s">
        <v>79</v>
      </c>
    </row>
    <row r="42" spans="1:19" s="20" customFormat="1" ht="187.2" x14ac:dyDescent="0.3">
      <c r="A42" s="16" t="s">
        <v>69</v>
      </c>
      <c r="B42" s="21" t="s">
        <v>44</v>
      </c>
      <c r="C42" s="21" t="s">
        <v>42</v>
      </c>
      <c r="D42" s="8" t="s">
        <v>96</v>
      </c>
      <c r="E42" s="8">
        <v>1</v>
      </c>
      <c r="F42" s="35">
        <v>49000</v>
      </c>
      <c r="G42" s="10">
        <f>F42</f>
        <v>49000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8">
        <v>4</v>
      </c>
      <c r="Q42" s="8" t="s">
        <v>79</v>
      </c>
    </row>
    <row r="43" spans="1:19" s="20" customFormat="1" ht="144" x14ac:dyDescent="0.3">
      <c r="A43" s="16" t="s">
        <v>69</v>
      </c>
      <c r="B43" s="21" t="s">
        <v>33</v>
      </c>
      <c r="C43" s="21" t="s">
        <v>43</v>
      </c>
      <c r="D43" s="8" t="s">
        <v>96</v>
      </c>
      <c r="E43" s="8">
        <v>3</v>
      </c>
      <c r="F43" s="36">
        <v>50000</v>
      </c>
      <c r="G43" s="10">
        <f>F43/3*2</f>
        <v>33333.333333333336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8">
        <v>4</v>
      </c>
      <c r="Q43" s="8" t="s">
        <v>79</v>
      </c>
    </row>
  </sheetData>
  <mergeCells count="9">
    <mergeCell ref="G2:O2"/>
    <mergeCell ref="P2:P3"/>
    <mergeCell ref="Q2:Q3"/>
    <mergeCell ref="A2:A3"/>
    <mergeCell ref="B2:B3"/>
    <mergeCell ref="C2:C3"/>
    <mergeCell ref="D2:D3"/>
    <mergeCell ref="E2:E3"/>
    <mergeCell ref="F2:F3"/>
  </mergeCells>
  <phoneticPr fontId="0" type="noConversion"/>
  <dataValidations count="3">
    <dataValidation type="whole" allowBlank="1" showInputMessage="1" showErrorMessage="1" sqref="E4:E43">
      <formula1>1</formula1>
      <formula2>3</formula2>
    </dataValidation>
    <dataValidation type="textLength" operator="lessThanOrEqual" allowBlank="1" showInputMessage="1" showErrorMessage="1" sqref="Q4:Q43">
      <formula1>100</formula1>
    </dataValidation>
    <dataValidation type="textLength" operator="lessThanOrEqual" allowBlank="1" showInputMessage="1" showErrorMessage="1" sqref="C4:C43">
      <formula1>250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vzor vyplňování</vt:lpstr>
      <vt:lpstr>ITIKA°</vt:lpstr>
      <vt:lpstr>List1</vt:lpstr>
      <vt:lpstr>RAP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Loučná Jitka</dc:creator>
  <cp:lastModifiedBy>Heroutová Blanka</cp:lastModifiedBy>
  <cp:lastPrinted>2021-08-03T09:47:17Z</cp:lastPrinted>
  <dcterms:created xsi:type="dcterms:W3CDTF">2019-05-31T08:18:18Z</dcterms:created>
  <dcterms:modified xsi:type="dcterms:W3CDTF">2021-11-23T13:26:36Z</dcterms:modified>
</cp:coreProperties>
</file>