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SD\ITIKA°\Výzvy ITIKA°\8 C.1.1 Památky\"/>
    </mc:Choice>
  </mc:AlternateContent>
  <bookViews>
    <workbookView xWindow="0" yWindow="0" windowWidth="16905" windowHeight="7380" activeTab="3"/>
  </bookViews>
  <sheets>
    <sheet name="8_Památky" sheetId="9" r:id="rId1"/>
    <sheet name="8_Muzea" sheetId="10" r:id="rId2"/>
    <sheet name="8_Knihovny" sheetId="11" r:id="rId3"/>
    <sheet name="8_Infra CR" sheetId="12" r:id="rId4"/>
    <sheet name="Vytvořené soubory PZ pro ŘV " sheetId="13" r:id="rId5"/>
  </sheets>
  <definedNames>
    <definedName name="_Hlk86066583" localSheetId="3">'8_Infra CR'!#REF!</definedName>
    <definedName name="_Hlk86066583" localSheetId="2">'8_Knihovny'!#REF!</definedName>
    <definedName name="_Hlk86066583" localSheetId="1">'8_Muzea'!$B$26</definedName>
    <definedName name="_Hlk86150324" localSheetId="3">'8_Infra CR'!$A$35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0" l="1"/>
  <c r="J39" i="13" l="1"/>
  <c r="L40" i="13"/>
  <c r="J40" i="13"/>
  <c r="K40" i="13"/>
  <c r="I39" i="13"/>
  <c r="L13" i="12"/>
  <c r="D9" i="12"/>
  <c r="L11" i="12"/>
  <c r="L14" i="12" s="1"/>
  <c r="L12" i="12" l="1"/>
  <c r="H10" i="9"/>
  <c r="F10" i="9"/>
  <c r="F9" i="12" l="1"/>
  <c r="J9" i="12" l="1"/>
  <c r="C9" i="12"/>
  <c r="G8" i="12" l="1"/>
  <c r="F39" i="13" l="1"/>
  <c r="D40" i="13" l="1"/>
  <c r="B40" i="13"/>
  <c r="D30" i="13"/>
  <c r="F30" i="13" s="1"/>
  <c r="D29" i="13"/>
  <c r="D20" i="13"/>
  <c r="F20" i="13" s="1"/>
  <c r="D19" i="13"/>
  <c r="E10" i="13"/>
  <c r="G10" i="13" s="1"/>
  <c r="E9" i="13"/>
  <c r="F40" i="13" l="1"/>
  <c r="H40" i="13" s="1"/>
  <c r="C9" i="10"/>
  <c r="E9" i="12" l="1"/>
  <c r="G9" i="12" s="1"/>
  <c r="L9" i="12" s="1"/>
  <c r="L10" i="12" s="1"/>
  <c r="D45" i="10" l="1"/>
  <c r="C45" i="10"/>
  <c r="F52" i="12" l="1"/>
  <c r="J52" i="12"/>
  <c r="D52" i="12"/>
  <c r="E52" i="12"/>
  <c r="C52" i="12"/>
  <c r="E43" i="9" l="1"/>
  <c r="D43" i="9"/>
  <c r="I9" i="12" l="1"/>
  <c r="F9" i="9"/>
  <c r="H9" i="9" s="1"/>
  <c r="C43" i="9"/>
  <c r="C44" i="11"/>
  <c r="D9" i="11"/>
  <c r="F9" i="11" s="1"/>
  <c r="D8" i="11"/>
  <c r="E9" i="10"/>
  <c r="G9" i="10" s="1"/>
  <c r="E8" i="10"/>
</calcChain>
</file>

<file path=xl/sharedStrings.xml><?xml version="1.0" encoding="utf-8"?>
<sst xmlns="http://schemas.openxmlformats.org/spreadsheetml/2006/main" count="532" uniqueCount="157">
  <si>
    <t>číslo PZ</t>
  </si>
  <si>
    <t>Název</t>
  </si>
  <si>
    <t>Zahájení projektu</t>
  </si>
  <si>
    <t>Ukončení projektu</t>
  </si>
  <si>
    <t>Připravenost</t>
  </si>
  <si>
    <t>Indikátory</t>
  </si>
  <si>
    <t>Obecná kritéria</t>
  </si>
  <si>
    <t>Projekt je v souladu s tematickým zaměřením ITIKA°, strategickým cílem a některým z jeho specifických cílů a lze ho zařadit do jednoho opatření.</t>
  </si>
  <si>
    <t>Projekt je v souladu s podporovanými aktivitami výzvy.</t>
  </si>
  <si>
    <t>Projekt je v souladu s harmonogramem uvedeným ve výzvě.</t>
  </si>
  <si>
    <t>Projekt popisuje pozitivní dopad projektu na vymezené území.</t>
  </si>
  <si>
    <t>Projekt má jednoznačně popsané předpokládané financování.</t>
  </si>
  <si>
    <t>Projekt má jednoznačně určené žadatele a v případě dalších zapojených subjektů je jednoznačně popsána jejich role v projektu.</t>
  </si>
  <si>
    <t>Projekt přispívá k naplnění indikátorů příslušného opatření programového rámce.</t>
  </si>
  <si>
    <t>Výsledky projektu jsou udržitelné.</t>
  </si>
  <si>
    <t>Specifická kritéria</t>
  </si>
  <si>
    <t>Kritéria přijatelnosti</t>
  </si>
  <si>
    <t>Projektová idea  - zpracován projektový záměr, bez další projektové přípravy.</t>
  </si>
  <si>
    <t xml:space="preserve">Zpracována studie (např. architektonická studie, urbanistická studie, studie proveditelnosti, územní studie sídelní zeleně či veřejného prostranství). </t>
  </si>
  <si>
    <t>Vyhlášeno zadávací řízení veřejné zakázky na zpracovatele projektové dokumentace.</t>
  </si>
  <si>
    <t xml:space="preserve">Dokončena projektová dokumentace pro stavební povolení nebo dokumentace pro případy, kdy nepodléhá projekt stavebnímu povolení. </t>
  </si>
  <si>
    <t xml:space="preserve">Vydán souhlas s ohlášením stavby, územní souhlas, rozhodnutí, stavební povolení, společný územní souhlas a stavební povolení nebo potvrzení, že daný typ akce nepodléhá dalšímu posuzování (v tomto případě je doloženo vyjádření stavebního úřadu, že tento typ akce nepodléhá dalšímu posuzování ze strany stavebního úřadu). Veškerá potvrzení, souhlasy a rozhodnutí jsou platná ke dni podání strategického projektu do výzvy ITIKA°. </t>
  </si>
  <si>
    <t xml:space="preserve">Žadatel má uzavřenou smlouvu se zhotovitelem. </t>
  </si>
  <si>
    <t>Projekt v realizaci.</t>
  </si>
  <si>
    <t>Časová realizace</t>
  </si>
  <si>
    <t xml:space="preserve">Strategický projekt má termín fyzické realizace projektu nastaven do 30. 9. 2027. </t>
  </si>
  <si>
    <t xml:space="preserve">Strategický projekt má termín fyzické realizace projektu nastaven do 30. 9. 2026. </t>
  </si>
  <si>
    <t xml:space="preserve">Strategický projekt má termín fyzické realizace projektu nastaven do 30. 9. 2025. </t>
  </si>
  <si>
    <t>Strategický projekt má termín fyzické realizace projektu nastaven do 30. 9. 2024.</t>
  </si>
  <si>
    <t xml:space="preserve">Strategický projekt má termín fyzické realizace projektu nastaven do 30. 9. 2023. </t>
  </si>
  <si>
    <t>Identifikace</t>
  </si>
  <si>
    <t xml:space="preserve">Hodnocení PZ výzva č. 8 </t>
  </si>
  <si>
    <t>Počet revitalizovaných památkových objektů</t>
  </si>
  <si>
    <t xml:space="preserve">Památka je zapsána v některém z uvedených seznamů:
• v Ústředním seznamu kulturních památek ČR jako národní kulturní památka nebo jako kulturní památka, 
• v Seznamu světového dědictví UNESCO,
• v Indikativním seznamu statků světového dědictví UNESCO.
</t>
  </si>
  <si>
    <t xml:space="preserve">Projekt je zaměřen na některou z těchto oblastí:
• revitalizace památek; 
• expozice;
• depozitáře;
• technické a technologické zázemí;
• návštěvnická a edukační centra;
• restaurování, vybavení pro konzervaci a restaurování;
• evidenci a dokumentaci mobiliárních fondů, včetně zařízení pro digitalizaci a aplikační software;
• ochrana zabezpečení památek;
• parky u národních kulturních památek a u památek UNESCO nebo z Indikativního seznamu UNESCO.
</t>
  </si>
  <si>
    <t>Památka bude zpřístupněna veřejnosti.</t>
  </si>
  <si>
    <t>Muzeum spravuje sbírku dle zákona č. 122/2000 Sb., o ochraně sbírek muzejní povahy a o změně některých dalších zákonů, ve znění pozdějších předpisů.</t>
  </si>
  <si>
    <t>Žadatel zpracoval plán zpřístupnění podpořené sbírky nebo její části.</t>
  </si>
  <si>
    <t>Výstupy projektu jsou bezbariérově přístupné.</t>
  </si>
  <si>
    <t xml:space="preserve">Muzeum je zřizováno státem, krajem nebo obcí.
</t>
  </si>
  <si>
    <t xml:space="preserve">Projekt je zaměřen na některou z těchto oblastí:
• revitalizace muzeí, včetně nové výstavby;
• expozice;
• depozitáře;
• technické zázemí;
• návštěvnická a edukační centra;
• restaurování sbírek muzejní povahy, vybavení pro konzervaci a restaurování;
• evidenci a dokumentaci sbírek muzejní povahy, včetně zařízení pro digitalizaci a aplikační software;
• ochrana muzejních sbírek.
</t>
  </si>
  <si>
    <t>Projekt vychází z rozvojového dokumentu muzea.</t>
  </si>
  <si>
    <t xml:space="preserve">Projekt je zaměřen na jednu z následujících kategorií knihoven:
• knihovny vykonávající a zajišťující regionální funkce;
• základní knihovny provozované obcí s počtem obyvatel 10 000 a výše;
• základní knihovny se specializovaným knihovním fondem;
• Národní knihovnu ČR.
</t>
  </si>
  <si>
    <t>Knihovna je zřízena obcí.</t>
  </si>
  <si>
    <t xml:space="preserve">Projekt je zaměřen na některou z těchto oblastí:
• revitalizace knihoven, včetně nové výstavby;
• expozice;
• depozitáře;
• technické zázemí;
• návštěvnická a edukační centra;
• restaurování knihovních fondů, vybavení pro konzervaci a restaurování;
• evidenci a dokumentaci knihovních fondů, včetně zařízení pro digitalizaci a aplikační software;
• ochrana knihovních fondů;
• technické vybavení knihoven.
</t>
  </si>
  <si>
    <t>V projektu je uvedena vazba na Strategii rozvoje cestovního ruchu ČR 2021-2030.</t>
  </si>
  <si>
    <t xml:space="preserve">V projektu je uvedena vazba na rozvojový dokument cestovního ruchu na daném území.  </t>
  </si>
  <si>
    <t>Parkoviště u destinace cestovního ruchu je realizováno v obci do 40 000 obyvatel a je navázáno na existující nebo novou značenou turistickou trasu/naučnou stezku.</t>
  </si>
  <si>
    <t>Projekt přispěje k rozprostření/usměrnění návštěvnosti, snížení negativních dopadů cestovního ruchu na daném území nebo k řešení sezónnosti cestovního ruchu.</t>
  </si>
  <si>
    <t>Vytvořená doprovodná infrastruktura je v bezprostřední blízkosti tras a atraktivit cestovního ruchu.</t>
  </si>
  <si>
    <t xml:space="preserve">Projekt je zaměřen minimálně na dvě oblasti: 
• odpočívadla;
• parkoviště;
• sociální zařízení;
• veřejná infrastruktura pro vodáckou a vodní turistiku/rekreační plavbu;
• turistické trasy a jejich značení;
• naučné stezky;
• navigační systémy;
• turistická informační centra.
</t>
  </si>
  <si>
    <t>Projekt zajišťuje v rámci terénních dispozic a dalších podmínek přístupnost návštěvnické infrastruktury pro co nejširší skupiny obyvatel.</t>
  </si>
  <si>
    <t>V případě vybudování / vyznačení nových značených turistických tras a naučných stezek a přetrasování značených turistických tras spolupracuje žadatel s Klubem českých turistů a konzultuje s destinační společností.</t>
  </si>
  <si>
    <t>Počet podpořených muzeí</t>
  </si>
  <si>
    <t>Počet nově zpřístupněných a zefektivněných podsbírek a fondů</t>
  </si>
  <si>
    <t>Počet podpořených knihoven</t>
  </si>
  <si>
    <t>Nová či modernizovaná turistická infocentra</t>
  </si>
  <si>
    <t>Počet vybudovaných naučných stezek</t>
  </si>
  <si>
    <t>Vybudovaná nebo vybavená doprovodná infrastruktura pro turismus</t>
  </si>
  <si>
    <t>Délka vybudované či rekonstruované sítě značení turistických tras</t>
  </si>
  <si>
    <t>Počet pořízených informačních systémů</t>
  </si>
  <si>
    <t>Parkovací místa pro vozidla</t>
  </si>
  <si>
    <t>Parkovací místa pro jízdní kola</t>
  </si>
  <si>
    <t xml:space="preserve">Výstupy projektu jsou bezbariérově přístupné. </t>
  </si>
  <si>
    <t>12/2027</t>
  </si>
  <si>
    <t>12/2026</t>
  </si>
  <si>
    <t>12/2025</t>
  </si>
  <si>
    <t>Město Ostrov</t>
  </si>
  <si>
    <t>Celkem bodů</t>
  </si>
  <si>
    <t>Město Loket</t>
  </si>
  <si>
    <t>SMKV</t>
  </si>
  <si>
    <t>01/2024</t>
  </si>
  <si>
    <t>09/2022</t>
  </si>
  <si>
    <t>Poznámky</t>
  </si>
  <si>
    <t>✔</t>
  </si>
  <si>
    <t>celkem výdaje a míra podpory</t>
  </si>
  <si>
    <t>CZV (Kč) s DPH</t>
  </si>
  <si>
    <t>EU (Kč) s DPH</t>
  </si>
  <si>
    <t>Předkladatel</t>
  </si>
  <si>
    <t>C.1.1 Zhodnocené kulturní dědictví - Muzea</t>
  </si>
  <si>
    <t>Revitalizace areálu Sokolovského zámku</t>
  </si>
  <si>
    <t>03/2022</t>
  </si>
  <si>
    <t>alokace</t>
  </si>
  <si>
    <t>rozdíl</t>
  </si>
  <si>
    <t>C.1.1 Zhodnocené kulturní dědictví - Knihovny</t>
  </si>
  <si>
    <t>V8/01</t>
  </si>
  <si>
    <t>V8/02</t>
  </si>
  <si>
    <t>Revitalizace městské knihovny, Sedlecká 757/4, Karlovy Vary</t>
  </si>
  <si>
    <t>EU (Kč) s DPH - 85 % CZV</t>
  </si>
  <si>
    <t>Počet návštěvníků podpořených lokalit v oblasti kultury a cestovního ruchu</t>
  </si>
  <si>
    <t>910052 - indikátor výsledku</t>
  </si>
  <si>
    <t>V8/03</t>
  </si>
  <si>
    <t>V8/05</t>
  </si>
  <si>
    <t>V8/06</t>
  </si>
  <si>
    <t>V8/09</t>
  </si>
  <si>
    <t>Císařské lázně - koncertní sál</t>
  </si>
  <si>
    <t>Modernizace expozic hradu Loket - 1. část historie hradu</t>
  </si>
  <si>
    <t>Rekonstrukce Loveckého zámečku u Moříčova jako významného dokladu barokní krajiny v okolí Ostrova</t>
  </si>
  <si>
    <t>Karlovarský kraj</t>
  </si>
  <si>
    <t>Hrad Loket, o.p.s.</t>
  </si>
  <si>
    <t>C.1.1 Zhodnocené kulturní dědictví - Památky</t>
  </si>
  <si>
    <t>30.09.2023</t>
  </si>
  <si>
    <t>01/2022</t>
  </si>
  <si>
    <t>03/2023</t>
  </si>
  <si>
    <t>06/2028</t>
  </si>
  <si>
    <t>06/2023</t>
  </si>
  <si>
    <t>09/2024</t>
  </si>
  <si>
    <t>C.1.1 Zhodnocené kulturní dědictví - CR infrastruktura</t>
  </si>
  <si>
    <t>V8/10</t>
  </si>
  <si>
    <t>V8/12</t>
  </si>
  <si>
    <t>V8/13</t>
  </si>
  <si>
    <t>V8/14</t>
  </si>
  <si>
    <t>V8/15</t>
  </si>
  <si>
    <t>Profesionalizace IC města Loket</t>
  </si>
  <si>
    <t>Digitální průvodce městem Karlovy Vary využívající augmentovanou realitu</t>
  </si>
  <si>
    <t>Infrastruktura cestovního ruchu v rámci vstupu KV do UNESCO - Městský informačně-orientační systém</t>
  </si>
  <si>
    <t>Pobočka infocentra Karlovy Vary</t>
  </si>
  <si>
    <t>HRAD LOKET, o.p.s.</t>
  </si>
  <si>
    <t>Infocentrum města Karlovy Vary, o.p.s.</t>
  </si>
  <si>
    <t>01/2023</t>
  </si>
  <si>
    <t>1.1.2021</t>
  </si>
  <si>
    <t>30.6.2025</t>
  </si>
  <si>
    <t>06/2024</t>
  </si>
  <si>
    <t>X</t>
  </si>
  <si>
    <t>nerelevantní</t>
  </si>
  <si>
    <t>SP v 12/2022</t>
  </si>
  <si>
    <t>Hrad Loket - rekonstrukce střechy - 1. část</t>
  </si>
  <si>
    <t>06/2025</t>
  </si>
  <si>
    <t>SP do 15. 12. 2022</t>
  </si>
  <si>
    <t>nové pověření - změna statutárního zástupce</t>
  </si>
  <si>
    <t>Muzeum Sokolov, p.o. Karlovarského kraje</t>
  </si>
  <si>
    <t>Aktivita památky</t>
  </si>
  <si>
    <t xml:space="preserve">Vytvořené soubory projektových záměrů pro hodnocení ŘV ITIKA° </t>
  </si>
  <si>
    <t>Aktivita Muzea</t>
  </si>
  <si>
    <t>Aktivita Knihovny</t>
  </si>
  <si>
    <t>Aktivita Veřejná infrastruktura udržitelného cestovního ruchu</t>
  </si>
  <si>
    <t>31. 10. 2022 - upraveno hodnocení po vznesení námitky ze strany předkladatele, projekt je připraven k realizaci, není potřeba stavební povolení</t>
  </si>
  <si>
    <t>08/2025</t>
  </si>
  <si>
    <t>Náhradní projekt (projekt pod čarou)</t>
  </si>
  <si>
    <t>naplněno na 100 %</t>
  </si>
  <si>
    <t>naplněno na (%)</t>
  </si>
  <si>
    <t>Rekonstrukce visuté lávky přes Ohři ve Svatošských skalách</t>
  </si>
  <si>
    <t>30 % alokace (Kč)</t>
  </si>
  <si>
    <t>celkem (Kč)</t>
  </si>
  <si>
    <t>alokace 130 % (Kč)</t>
  </si>
  <si>
    <t>kontrolní součet (Kč)</t>
  </si>
  <si>
    <t>01/2021</t>
  </si>
  <si>
    <t>CZV po redukci (Kč)</t>
  </si>
  <si>
    <t xml:space="preserve">130 % alokace </t>
  </si>
  <si>
    <t>celkem s PZ pod čarou</t>
  </si>
  <si>
    <t>PZ V8/13 pod čarou</t>
  </si>
  <si>
    <t>po 1. jednání PS upravena výše dotace a připravenost, PD není dokončena, PD 12/22, konzultace s AOPK - stanovisko Agentury</t>
  </si>
  <si>
    <t xml:space="preserve">EU (Kč) s DPH </t>
  </si>
  <si>
    <t xml:space="preserve">EU (Kč) s DPH po snížení </t>
  </si>
  <si>
    <t>15.03.2022</t>
  </si>
  <si>
    <t xml:space="preserve">upravený PZ doložen 27. 12. 2022 </t>
  </si>
  <si>
    <t>upravený PZ doložen 27. 12. 2022, PZ na žádost předkladatele ponechán v seznamu strateg. projektů pod čarou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</si>
</sst>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8"/>
      <color theme="1"/>
      <name val="Calibri"/>
      <family val="2"/>
      <charset val="238"/>
      <scheme val="minor"/>
    </font>
    <font>
      <b/>
      <sz val="18"/>
      <color theme="1"/>
      <name val="Calibri"/>
      <family val="2"/>
      <charset val="238"/>
      <scheme val="minor"/>
    </font>
    <font>
      <sz val="12"/>
      <color theme="1"/>
      <name val="Calibri"/>
      <family val="2"/>
      <charset val="238"/>
    </font>
    <font>
      <sz val="8"/>
      <color theme="1"/>
      <name val="Calibri"/>
      <family val="2"/>
      <charset val="238"/>
    </font>
    <font>
      <sz val="8"/>
      <color rgb="FF000000"/>
      <name val="Calibri"/>
      <family val="2"/>
      <charset val="238"/>
    </font>
    <font>
      <b/>
      <sz val="11"/>
      <color rgb="FF000000"/>
      <name val="Calibri"/>
      <family val="2"/>
      <charset val="238"/>
    </font>
    <font>
      <b/>
      <sz val="18"/>
      <color theme="7" tint="-0.499984740745262"/>
      <name val="Calibri"/>
      <family val="2"/>
      <charset val="238"/>
      <scheme val="minor"/>
    </font>
    <font>
      <b/>
      <sz val="18"/>
      <color theme="7" tint="-0.249977111117893"/>
      <name val="Calibri"/>
      <family val="2"/>
      <charset val="238"/>
      <scheme val="minor"/>
    </font>
    <font>
      <b/>
      <sz val="18"/>
      <color theme="5" tint="-0.499984740745262"/>
      <name val="Calibri"/>
      <family val="2"/>
      <charset val="238"/>
      <scheme val="minor"/>
    </font>
    <font>
      <sz val="11"/>
      <color theme="7" tint="-0.249977111117893"/>
      <name val="Calibri"/>
      <family val="2"/>
      <charset val="238"/>
      <scheme val="minor"/>
    </font>
    <font>
      <i/>
      <sz val="11"/>
      <color theme="1"/>
      <name val="Calibri"/>
      <family val="2"/>
      <charset val="238"/>
      <scheme val="minor"/>
    </font>
    <font>
      <sz val="18"/>
      <color theme="1"/>
      <name val="Calibri"/>
      <family val="2"/>
      <charset val="238"/>
      <scheme val="minor"/>
    </font>
    <font>
      <sz val="11"/>
      <name val="Calibri"/>
      <family val="2"/>
      <charset val="238"/>
      <scheme val="minor"/>
    </font>
  </fonts>
  <fills count="11">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7"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s>
  <cellStyleXfs count="1">
    <xf numFmtId="0" fontId="0" fillId="0" borderId="0"/>
  </cellStyleXfs>
  <cellXfs count="204">
    <xf numFmtId="0" fontId="0" fillId="0" borderId="0" xfId="0"/>
    <xf numFmtId="0" fontId="0" fillId="0" borderId="0" xfId="0" applyFill="1"/>
    <xf numFmtId="0" fontId="0" fillId="2" borderId="1" xfId="0" applyFill="1" applyBorder="1"/>
    <xf numFmtId="0" fontId="1" fillId="0" borderId="12" xfId="0" applyFont="1" applyBorder="1"/>
    <xf numFmtId="0" fontId="3" fillId="0" borderId="13" xfId="0" applyFont="1" applyBorder="1" applyAlignment="1">
      <alignment wrapText="1"/>
    </xf>
    <xf numFmtId="0" fontId="0" fillId="0" borderId="13" xfId="0" applyBorder="1"/>
    <xf numFmtId="0" fontId="1" fillId="3" borderId="4" xfId="0" applyFont="1" applyFill="1" applyBorder="1"/>
    <xf numFmtId="0" fontId="0" fillId="3" borderId="5" xfId="0" applyFill="1" applyBorder="1"/>
    <xf numFmtId="0" fontId="0" fillId="3" borderId="6" xfId="0" applyFill="1" applyBorder="1"/>
    <xf numFmtId="0" fontId="0" fillId="3" borderId="1" xfId="0" applyFill="1" applyBorder="1"/>
    <xf numFmtId="0" fontId="0" fillId="3" borderId="7" xfId="0" applyFill="1" applyBorder="1"/>
    <xf numFmtId="0" fontId="0" fillId="3" borderId="8" xfId="0" applyFill="1" applyBorder="1"/>
    <xf numFmtId="0" fontId="1" fillId="4" borderId="4" xfId="0" applyFont="1" applyFill="1" applyBorder="1"/>
    <xf numFmtId="0" fontId="0" fillId="4" borderId="5" xfId="0" applyFill="1" applyBorder="1"/>
    <xf numFmtId="0" fontId="0" fillId="4" borderId="6" xfId="0" applyFill="1" applyBorder="1"/>
    <xf numFmtId="0" fontId="2" fillId="4" borderId="1" xfId="0" applyFont="1" applyFill="1" applyBorder="1" applyAlignment="1">
      <alignment wrapText="1"/>
    </xf>
    <xf numFmtId="0" fontId="1" fillId="5" borderId="4" xfId="0" applyFont="1" applyFill="1" applyBorder="1"/>
    <xf numFmtId="0" fontId="0" fillId="5" borderId="5" xfId="0" applyFill="1" applyBorder="1"/>
    <xf numFmtId="0" fontId="0" fillId="5" borderId="6" xfId="0" applyFill="1" applyBorder="1" applyAlignment="1">
      <alignment horizontal="center" vertical="center"/>
    </xf>
    <xf numFmtId="0" fontId="3" fillId="5" borderId="1" xfId="0" applyFont="1" applyFill="1" applyBorder="1" applyAlignment="1">
      <alignment wrapText="1"/>
    </xf>
    <xf numFmtId="0" fontId="0" fillId="5" borderId="7" xfId="0" applyFill="1" applyBorder="1" applyAlignment="1">
      <alignment horizontal="center" vertical="center"/>
    </xf>
    <xf numFmtId="0" fontId="3" fillId="5" borderId="8" xfId="0" applyFont="1" applyFill="1" applyBorder="1" applyAlignment="1">
      <alignment wrapText="1"/>
    </xf>
    <xf numFmtId="0" fontId="0" fillId="6" borderId="1" xfId="0" applyFill="1" applyBorder="1"/>
    <xf numFmtId="0" fontId="0" fillId="6" borderId="8" xfId="0" applyFill="1" applyBorder="1"/>
    <xf numFmtId="0" fontId="1" fillId="2" borderId="4" xfId="0" applyFont="1" applyFill="1" applyBorder="1"/>
    <xf numFmtId="0" fontId="0" fillId="2" borderId="5" xfId="0" applyFill="1" applyBorder="1"/>
    <xf numFmtId="0" fontId="0" fillId="2" borderId="8" xfId="0" applyFill="1" applyBorder="1"/>
    <xf numFmtId="0" fontId="1" fillId="7" borderId="4" xfId="0" applyFont="1" applyFill="1" applyBorder="1"/>
    <xf numFmtId="0" fontId="0" fillId="7" borderId="5" xfId="0" applyFill="1" applyBorder="1"/>
    <xf numFmtId="0" fontId="0" fillId="7" borderId="6" xfId="0" applyFill="1" applyBorder="1" applyAlignment="1">
      <alignment horizontal="center" vertical="center"/>
    </xf>
    <xf numFmtId="0" fontId="6" fillId="7" borderId="1" xfId="0" applyFont="1" applyFill="1" applyBorder="1" applyAlignment="1">
      <alignment vertical="center" wrapText="1"/>
    </xf>
    <xf numFmtId="0" fontId="5" fillId="2" borderId="5" xfId="0" applyFont="1" applyFill="1" applyBorder="1" applyAlignment="1">
      <alignment vertical="center" wrapText="1"/>
    </xf>
    <xf numFmtId="0" fontId="1" fillId="2" borderId="6" xfId="0" applyFont="1" applyFill="1" applyBorder="1" applyAlignment="1">
      <alignment horizontal="center" vertical="center"/>
    </xf>
    <xf numFmtId="0" fontId="7" fillId="2" borderId="1" xfId="0" applyFont="1" applyFill="1" applyBorder="1" applyAlignment="1">
      <alignment vertical="center" wrapText="1"/>
    </xf>
    <xf numFmtId="0" fontId="1" fillId="2" borderId="7" xfId="0" applyFont="1" applyFill="1" applyBorder="1" applyAlignment="1">
      <alignment horizontal="center" vertical="center"/>
    </xf>
    <xf numFmtId="0" fontId="7" fillId="2" borderId="8" xfId="0" applyFont="1" applyFill="1" applyBorder="1" applyAlignment="1">
      <alignment vertical="center" wrapText="1"/>
    </xf>
    <xf numFmtId="0" fontId="1" fillId="6" borderId="9" xfId="0" applyFont="1" applyFill="1" applyBorder="1"/>
    <xf numFmtId="0" fontId="3" fillId="6" borderId="3" xfId="0" applyFont="1" applyFill="1" applyBorder="1"/>
    <xf numFmtId="0" fontId="0" fillId="6" borderId="3" xfId="0" applyFill="1" applyBorder="1"/>
    <xf numFmtId="0" fontId="8" fillId="6" borderId="6" xfId="0" applyFont="1" applyFill="1" applyBorder="1" applyAlignment="1">
      <alignment horizontal="center" vertical="center"/>
    </xf>
    <xf numFmtId="0" fontId="7" fillId="6" borderId="1" xfId="0" applyFont="1" applyFill="1" applyBorder="1" applyAlignment="1">
      <alignment vertical="center" wrapText="1"/>
    </xf>
    <xf numFmtId="0" fontId="8" fillId="6" borderId="7" xfId="0" applyFont="1" applyFill="1" applyBorder="1" applyAlignment="1">
      <alignment horizontal="center" vertical="center"/>
    </xf>
    <xf numFmtId="0" fontId="7" fillId="6" borderId="8" xfId="0" applyFont="1" applyFill="1" applyBorder="1" applyAlignment="1">
      <alignment vertical="center" wrapText="1"/>
    </xf>
    <xf numFmtId="0" fontId="6" fillId="7" borderId="0" xfId="0" applyFont="1" applyFill="1" applyAlignment="1">
      <alignment vertical="center"/>
    </xf>
    <xf numFmtId="0" fontId="3" fillId="7" borderId="0" xfId="0" applyFont="1" applyFill="1" applyAlignment="1">
      <alignment wrapText="1"/>
    </xf>
    <xf numFmtId="0" fontId="0" fillId="4" borderId="3" xfId="0" applyFill="1" applyBorder="1"/>
    <xf numFmtId="0" fontId="0" fillId="4" borderId="9" xfId="0" applyFont="1" applyFill="1" applyBorder="1"/>
    <xf numFmtId="0" fontId="0" fillId="4" borderId="3" xfId="0" applyFill="1" applyBorder="1" applyAlignment="1">
      <alignment wrapText="1"/>
    </xf>
    <xf numFmtId="0" fontId="6" fillId="7" borderId="1" xfId="0" applyFont="1" applyFill="1" applyBorder="1" applyAlignment="1">
      <alignment vertical="center"/>
    </xf>
    <xf numFmtId="0" fontId="0" fillId="7" borderId="3" xfId="0" applyFill="1" applyBorder="1"/>
    <xf numFmtId="0" fontId="4" fillId="0" borderId="0" xfId="0" applyFont="1" applyBorder="1"/>
    <xf numFmtId="4" fontId="0" fillId="0" borderId="0" xfId="0" applyNumberFormat="1"/>
    <xf numFmtId="0" fontId="0" fillId="0" borderId="14" xfId="0" applyBorder="1"/>
    <xf numFmtId="49" fontId="0" fillId="3" borderId="1" xfId="0" applyNumberFormat="1" applyFill="1" applyBorder="1" applyAlignment="1">
      <alignment horizontal="center"/>
    </xf>
    <xf numFmtId="4" fontId="0" fillId="3" borderId="1" xfId="0" applyNumberForma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4" fontId="0" fillId="3" borderId="8" xfId="0" applyNumberFormat="1" applyFill="1" applyBorder="1" applyAlignment="1">
      <alignment horizontal="center"/>
    </xf>
    <xf numFmtId="0" fontId="0" fillId="2" borderId="1" xfId="0" applyFill="1" applyBorder="1" applyAlignment="1">
      <alignment horizontal="center"/>
    </xf>
    <xf numFmtId="0" fontId="0" fillId="6" borderId="1" xfId="0" applyFill="1" applyBorder="1" applyAlignment="1">
      <alignment horizontal="center"/>
    </xf>
    <xf numFmtId="0" fontId="0" fillId="3" borderId="3" xfId="0" applyFill="1" applyBorder="1"/>
    <xf numFmtId="0" fontId="4" fillId="0" borderId="16" xfId="0" applyFont="1" applyBorder="1"/>
    <xf numFmtId="0" fontId="1" fillId="0" borderId="10" xfId="0" applyFont="1" applyBorder="1"/>
    <xf numFmtId="0" fontId="1" fillId="0" borderId="11" xfId="0" applyFont="1" applyBorder="1"/>
    <xf numFmtId="0" fontId="1" fillId="0" borderId="11" xfId="0" applyFont="1" applyBorder="1" applyAlignment="1">
      <alignment horizontal="center"/>
    </xf>
    <xf numFmtId="0" fontId="0" fillId="0" borderId="16" xfId="0" applyBorder="1"/>
    <xf numFmtId="0" fontId="0" fillId="4" borderId="5" xfId="0"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2" fillId="4" borderId="3" xfId="0" applyFont="1" applyFill="1" applyBorder="1" applyAlignment="1">
      <alignment wrapText="1"/>
    </xf>
    <xf numFmtId="0" fontId="0" fillId="4" borderId="9" xfId="0" applyFill="1" applyBorder="1" applyAlignment="1">
      <alignment wrapText="1"/>
    </xf>
    <xf numFmtId="0" fontId="0" fillId="0" borderId="0" xfId="0" applyAlignment="1">
      <alignment horizontal="center"/>
    </xf>
    <xf numFmtId="0" fontId="0" fillId="0" borderId="0" xfId="0" applyBorder="1"/>
    <xf numFmtId="0" fontId="0" fillId="0" borderId="1" xfId="0" applyBorder="1" applyAlignment="1">
      <alignment wrapText="1"/>
    </xf>
    <xf numFmtId="0" fontId="0" fillId="0" borderId="1" xfId="0" applyBorder="1"/>
    <xf numFmtId="0" fontId="9" fillId="0" borderId="16" xfId="0" applyFont="1" applyBorder="1"/>
    <xf numFmtId="0" fontId="12" fillId="0" borderId="16" xfId="0" applyFont="1" applyBorder="1"/>
    <xf numFmtId="0" fontId="13" fillId="7" borderId="1" xfId="0" applyFont="1" applyFill="1" applyBorder="1" applyAlignment="1">
      <alignment horizontal="center"/>
    </xf>
    <xf numFmtId="0" fontId="0" fillId="6" borderId="8" xfId="0" applyFill="1" applyBorder="1" applyAlignment="1">
      <alignment horizontal="center"/>
    </xf>
    <xf numFmtId="0" fontId="0" fillId="3" borderId="1" xfId="0" applyFill="1" applyBorder="1" applyAlignment="1">
      <alignment horizontal="left" wrapText="1"/>
    </xf>
    <xf numFmtId="49" fontId="0" fillId="3" borderId="1" xfId="0" applyNumberFormat="1" applyFill="1" applyBorder="1" applyAlignment="1">
      <alignment horizontal="left" wrapText="1"/>
    </xf>
    <xf numFmtId="4" fontId="0" fillId="3" borderId="1" xfId="0" applyNumberFormat="1" applyFill="1" applyBorder="1" applyAlignment="1">
      <alignment horizontal="left"/>
    </xf>
    <xf numFmtId="4" fontId="0" fillId="3" borderId="8" xfId="0" applyNumberFormat="1" applyFill="1" applyBorder="1" applyAlignment="1">
      <alignment horizontal="left"/>
    </xf>
    <xf numFmtId="0" fontId="0" fillId="0" borderId="17" xfId="0" applyBorder="1"/>
    <xf numFmtId="0" fontId="13" fillId="5" borderId="1" xfId="0" applyFont="1" applyFill="1" applyBorder="1" applyAlignment="1">
      <alignment horizontal="center"/>
    </xf>
    <xf numFmtId="0" fontId="13" fillId="5" borderId="8" xfId="0" applyFont="1" applyFill="1" applyBorder="1" applyAlignment="1">
      <alignment horizontal="center"/>
    </xf>
    <xf numFmtId="0" fontId="0" fillId="5" borderId="3" xfId="0" applyFill="1" applyBorder="1"/>
    <xf numFmtId="0" fontId="0" fillId="4" borderId="8" xfId="0" applyFill="1" applyBorder="1" applyAlignment="1">
      <alignment horizontal="center"/>
    </xf>
    <xf numFmtId="0" fontId="13" fillId="7" borderId="8" xfId="0" applyFont="1" applyFill="1" applyBorder="1" applyAlignment="1">
      <alignment horizontal="center"/>
    </xf>
    <xf numFmtId="0" fontId="0" fillId="2" borderId="2" xfId="0" applyFill="1" applyBorder="1"/>
    <xf numFmtId="0" fontId="0" fillId="6" borderId="5" xfId="0" applyFill="1" applyBorder="1"/>
    <xf numFmtId="0" fontId="0" fillId="3" borderId="1" xfId="0" applyFill="1" applyBorder="1" applyAlignment="1">
      <alignment horizontal="left"/>
    </xf>
    <xf numFmtId="49" fontId="0" fillId="3" borderId="1" xfId="0" applyNumberFormat="1" applyFill="1" applyBorder="1" applyAlignment="1">
      <alignment horizontal="left"/>
    </xf>
    <xf numFmtId="0" fontId="0" fillId="4" borderId="5" xfId="0" applyFill="1" applyBorder="1" applyAlignment="1">
      <alignment horizontal="left"/>
    </xf>
    <xf numFmtId="0" fontId="0" fillId="7" borderId="1" xfId="0" applyFill="1" applyBorder="1" applyAlignment="1">
      <alignment horizontal="center"/>
    </xf>
    <xf numFmtId="0" fontId="0" fillId="0" borderId="3" xfId="0" applyBorder="1" applyAlignment="1">
      <alignment wrapText="1"/>
    </xf>
    <xf numFmtId="0" fontId="0" fillId="2" borderId="5" xfId="0" applyFill="1" applyBorder="1" applyAlignment="1">
      <alignment horizontal="center"/>
    </xf>
    <xf numFmtId="0" fontId="0" fillId="2" borderId="8" xfId="0" applyFill="1" applyBorder="1" applyAlignment="1">
      <alignment horizontal="center"/>
    </xf>
    <xf numFmtId="0" fontId="0" fillId="6" borderId="3" xfId="0" applyFill="1" applyBorder="1" applyAlignment="1">
      <alignment horizontal="center"/>
    </xf>
    <xf numFmtId="0" fontId="0" fillId="0" borderId="18" xfId="0" applyBorder="1"/>
    <xf numFmtId="0" fontId="0" fillId="0" borderId="15" xfId="0" applyBorder="1"/>
    <xf numFmtId="0" fontId="0" fillId="0" borderId="19" xfId="0" applyBorder="1" applyAlignment="1">
      <alignment wrapText="1"/>
    </xf>
    <xf numFmtId="0" fontId="11" fillId="0" borderId="16" xfId="0" applyFont="1" applyBorder="1"/>
    <xf numFmtId="0" fontId="10" fillId="0" borderId="16" xfId="0" applyFont="1" applyBorder="1"/>
    <xf numFmtId="4" fontId="0" fillId="3" borderId="2" xfId="0" applyNumberFormat="1" applyFill="1" applyBorder="1" applyAlignment="1">
      <alignment horizontal="center"/>
    </xf>
    <xf numFmtId="4" fontId="0" fillId="4" borderId="3" xfId="0" applyNumberFormat="1" applyFill="1" applyBorder="1" applyAlignment="1">
      <alignment horizontal="center"/>
    </xf>
    <xf numFmtId="0" fontId="0" fillId="0" borderId="1" xfId="0" applyFill="1" applyBorder="1" applyAlignment="1">
      <alignment wrapText="1"/>
    </xf>
    <xf numFmtId="0" fontId="0" fillId="0" borderId="20" xfId="0" applyBorder="1" applyAlignment="1">
      <alignment wrapText="1"/>
    </xf>
    <xf numFmtId="0" fontId="0" fillId="10" borderId="1" xfId="0" applyFill="1" applyBorder="1" applyAlignment="1">
      <alignment wrapText="1"/>
    </xf>
    <xf numFmtId="0" fontId="0" fillId="8" borderId="1" xfId="0" applyFill="1" applyBorder="1" applyAlignment="1">
      <alignment wrapText="1"/>
    </xf>
    <xf numFmtId="4" fontId="0" fillId="10" borderId="1" xfId="0" applyNumberFormat="1" applyFill="1" applyBorder="1" applyAlignment="1">
      <alignment horizontal="left"/>
    </xf>
    <xf numFmtId="0" fontId="0" fillId="10" borderId="1" xfId="0" applyFill="1" applyBorder="1"/>
    <xf numFmtId="4" fontId="0" fillId="0" borderId="1" xfId="0" applyNumberFormat="1" applyBorder="1"/>
    <xf numFmtId="0" fontId="14" fillId="0" borderId="0" xfId="0" applyFont="1"/>
    <xf numFmtId="0" fontId="0" fillId="0" borderId="1" xfId="0" applyFill="1" applyBorder="1"/>
    <xf numFmtId="0" fontId="0" fillId="0" borderId="1" xfId="0" applyFill="1" applyBorder="1" applyAlignment="1">
      <alignment horizontal="center"/>
    </xf>
    <xf numFmtId="0" fontId="0" fillId="0" borderId="1" xfId="0" applyFill="1" applyBorder="1" applyAlignment="1">
      <alignment horizontal="left" wrapText="1"/>
    </xf>
    <xf numFmtId="49" fontId="0" fillId="0" borderId="1" xfId="0" applyNumberFormat="1" applyFill="1" applyBorder="1" applyAlignment="1">
      <alignment horizontal="left" wrapText="1"/>
    </xf>
    <xf numFmtId="4" fontId="0" fillId="0" borderId="1" xfId="0" applyNumberFormat="1" applyFill="1" applyBorder="1" applyAlignment="1">
      <alignment horizontal="left"/>
    </xf>
    <xf numFmtId="0" fontId="0" fillId="0" borderId="1" xfId="0" applyFill="1" applyBorder="1" applyAlignment="1">
      <alignment horizontal="left"/>
    </xf>
    <xf numFmtId="49" fontId="0" fillId="0" borderId="1" xfId="0" applyNumberFormat="1" applyFill="1" applyBorder="1" applyAlignment="1">
      <alignment horizontal="left"/>
    </xf>
    <xf numFmtId="4" fontId="0" fillId="0" borderId="1" xfId="0" applyNumberFormat="1" applyFill="1" applyBorder="1"/>
    <xf numFmtId="0" fontId="14" fillId="0" borderId="0" xfId="0" applyFont="1" applyBorder="1"/>
    <xf numFmtId="0" fontId="11" fillId="0" borderId="0" xfId="0" applyFont="1" applyBorder="1"/>
    <xf numFmtId="0" fontId="0" fillId="9" borderId="1" xfId="0" applyFill="1" applyBorder="1" applyAlignment="1">
      <alignment wrapText="1"/>
    </xf>
    <xf numFmtId="0" fontId="0" fillId="9" borderId="1" xfId="0" applyFill="1" applyBorder="1"/>
    <xf numFmtId="4" fontId="0" fillId="9" borderId="1" xfId="0" applyNumberFormat="1" applyFill="1" applyBorder="1"/>
    <xf numFmtId="4" fontId="0" fillId="9" borderId="1" xfId="0" applyNumberFormat="1" applyFill="1" applyBorder="1" applyAlignment="1">
      <alignment horizontal="center"/>
    </xf>
    <xf numFmtId="4" fontId="0" fillId="10" borderId="1" xfId="0" applyNumberFormat="1" applyFill="1" applyBorder="1"/>
    <xf numFmtId="4" fontId="0" fillId="9" borderId="1" xfId="0" applyNumberFormat="1" applyFill="1" applyBorder="1" applyAlignment="1">
      <alignment horizontal="left"/>
    </xf>
    <xf numFmtId="0" fontId="0" fillId="8" borderId="1" xfId="0" applyFill="1" applyBorder="1"/>
    <xf numFmtId="4" fontId="0" fillId="0" borderId="1" xfId="0" applyNumberFormat="1" applyBorder="1" applyAlignment="1">
      <alignment horizontal="center"/>
    </xf>
    <xf numFmtId="0" fontId="0" fillId="0" borderId="1" xfId="0" applyBorder="1" applyAlignment="1">
      <alignment horizontal="center"/>
    </xf>
    <xf numFmtId="4" fontId="0" fillId="8" borderId="1" xfId="0" applyNumberFormat="1" applyFill="1" applyBorder="1" applyAlignment="1">
      <alignment horizontal="center"/>
    </xf>
    <xf numFmtId="0" fontId="0" fillId="0" borderId="21" xfId="0" applyFill="1" applyBorder="1" applyAlignment="1">
      <alignment horizontal="left"/>
    </xf>
    <xf numFmtId="0" fontId="0" fillId="0" borderId="22" xfId="0" applyFill="1" applyBorder="1"/>
    <xf numFmtId="49" fontId="0" fillId="0" borderId="21" xfId="0" applyNumberFormat="1" applyFill="1" applyBorder="1" applyAlignment="1">
      <alignment horizontal="left"/>
    </xf>
    <xf numFmtId="4" fontId="0" fillId="0" borderId="21" xfId="0" applyNumberFormat="1" applyFill="1" applyBorder="1" applyAlignment="1">
      <alignment horizontal="left"/>
    </xf>
    <xf numFmtId="4" fontId="0" fillId="8" borderId="21" xfId="0" applyNumberFormat="1" applyFill="1" applyBorder="1" applyAlignment="1">
      <alignment horizontal="left"/>
    </xf>
    <xf numFmtId="0" fontId="0" fillId="8" borderId="22" xfId="0" applyFill="1" applyBorder="1"/>
    <xf numFmtId="0" fontId="0" fillId="0" borderId="1" xfId="0" applyFill="1" applyBorder="1" applyAlignment="1">
      <alignment horizontal="center" wrapText="1"/>
    </xf>
    <xf numFmtId="49" fontId="0" fillId="0" borderId="1" xfId="0" applyNumberFormat="1" applyFill="1" applyBorder="1" applyAlignment="1">
      <alignment horizontal="center"/>
    </xf>
    <xf numFmtId="4" fontId="0" fillId="0" borderId="1" xfId="0" applyNumberFormat="1" applyFill="1" applyBorder="1" applyAlignment="1">
      <alignment horizontal="center"/>
    </xf>
    <xf numFmtId="0" fontId="0" fillId="2" borderId="1" xfId="0" applyFont="1" applyFill="1" applyBorder="1" applyAlignment="1">
      <alignment wrapText="1"/>
    </xf>
    <xf numFmtId="4" fontId="0" fillId="2" borderId="1" xfId="0" applyNumberFormat="1" applyFill="1" applyBorder="1" applyAlignment="1">
      <alignment horizontal="center"/>
    </xf>
    <xf numFmtId="4" fontId="0" fillId="2" borderId="1" xfId="0" applyNumberFormat="1" applyFill="1" applyBorder="1"/>
    <xf numFmtId="0" fontId="1" fillId="0" borderId="1" xfId="0" applyFont="1" applyBorder="1"/>
    <xf numFmtId="0" fontId="1" fillId="0" borderId="1" xfId="0" applyFont="1" applyBorder="1" applyAlignment="1">
      <alignment horizontal="center"/>
    </xf>
    <xf numFmtId="0" fontId="0" fillId="0" borderId="21" xfId="0" applyBorder="1"/>
    <xf numFmtId="0" fontId="0" fillId="0" borderId="22" xfId="0" applyBorder="1" applyAlignment="1">
      <alignment wrapText="1"/>
    </xf>
    <xf numFmtId="4" fontId="0" fillId="0" borderId="14" xfId="0" applyNumberFormat="1" applyBorder="1"/>
    <xf numFmtId="0" fontId="0" fillId="2" borderId="14" xfId="0" applyFont="1" applyFill="1" applyBorder="1" applyAlignment="1">
      <alignment wrapText="1"/>
    </xf>
    <xf numFmtId="0" fontId="0" fillId="2" borderId="14" xfId="0" applyFill="1" applyBorder="1"/>
    <xf numFmtId="4" fontId="0" fillId="2" borderId="14" xfId="0" applyNumberFormat="1" applyFill="1" applyBorder="1"/>
    <xf numFmtId="4" fontId="0" fillId="2" borderId="14" xfId="0" applyNumberFormat="1" applyFill="1" applyBorder="1" applyAlignment="1">
      <alignment horizontal="center"/>
    </xf>
    <xf numFmtId="4" fontId="15" fillId="2" borderId="14" xfId="0" applyNumberFormat="1" applyFont="1" applyFill="1" applyBorder="1"/>
    <xf numFmtId="0" fontId="10" fillId="0" borderId="0" xfId="0" applyFont="1" applyBorder="1"/>
    <xf numFmtId="0" fontId="1" fillId="3" borderId="1" xfId="0" applyFont="1" applyFill="1" applyBorder="1"/>
    <xf numFmtId="0" fontId="0" fillId="7" borderId="8" xfId="0" applyFill="1" applyBorder="1" applyAlignment="1">
      <alignment horizontal="center"/>
    </xf>
    <xf numFmtId="0" fontId="0" fillId="7" borderId="1" xfId="0" applyFont="1" applyFill="1" applyBorder="1" applyAlignment="1">
      <alignment horizontal="center"/>
    </xf>
    <xf numFmtId="0" fontId="0" fillId="3" borderId="23" xfId="0" applyFill="1" applyBorder="1"/>
    <xf numFmtId="4" fontId="0" fillId="3" borderId="14" xfId="0" applyNumberFormat="1" applyFill="1" applyBorder="1" applyAlignment="1">
      <alignment horizontal="left"/>
    </xf>
    <xf numFmtId="0" fontId="0" fillId="3" borderId="14" xfId="0" applyFill="1" applyBorder="1" applyAlignment="1">
      <alignment wrapText="1"/>
    </xf>
    <xf numFmtId="4" fontId="0" fillId="10" borderId="1" xfId="0" applyNumberFormat="1" applyFill="1" applyBorder="1" applyAlignment="1">
      <alignment horizontal="center"/>
    </xf>
    <xf numFmtId="4" fontId="0" fillId="10" borderId="8" xfId="0" applyNumberFormat="1" applyFill="1" applyBorder="1" applyAlignment="1">
      <alignment horizontal="center"/>
    </xf>
    <xf numFmtId="9" fontId="0" fillId="10" borderId="1" xfId="0" applyNumberFormat="1" applyFill="1" applyBorder="1"/>
    <xf numFmtId="4" fontId="0" fillId="2" borderId="0" xfId="0" applyNumberFormat="1" applyFill="1"/>
    <xf numFmtId="0" fontId="0" fillId="2" borderId="3" xfId="0" applyFill="1" applyBorder="1"/>
    <xf numFmtId="0" fontId="0" fillId="2" borderId="21" xfId="0" applyFill="1" applyBorder="1"/>
    <xf numFmtId="0" fontId="0" fillId="0" borderId="6" xfId="0" applyFill="1" applyBorder="1" applyAlignment="1">
      <alignment horizontal="center" wrapText="1"/>
    </xf>
    <xf numFmtId="49" fontId="0" fillId="0" borderId="6" xfId="0" applyNumberFormat="1" applyFill="1" applyBorder="1" applyAlignment="1">
      <alignment horizontal="center"/>
    </xf>
    <xf numFmtId="0" fontId="0" fillId="0" borderId="6" xfId="0" applyBorder="1" applyAlignment="1">
      <alignment horizontal="center" wrapText="1"/>
    </xf>
    <xf numFmtId="0" fontId="0" fillId="2" borderId="1" xfId="0" applyFill="1" applyBorder="1" applyAlignment="1">
      <alignment wrapText="1"/>
    </xf>
    <xf numFmtId="0" fontId="0" fillId="0" borderId="22" xfId="0" applyBorder="1"/>
    <xf numFmtId="4" fontId="0" fillId="0" borderId="6" xfId="0" applyNumberFormat="1" applyBorder="1" applyAlignment="1">
      <alignment horizontal="center"/>
    </xf>
    <xf numFmtId="4" fontId="0" fillId="2" borderId="6" xfId="0" applyNumberFormat="1" applyFill="1" applyBorder="1" applyAlignment="1">
      <alignment horizontal="center"/>
    </xf>
    <xf numFmtId="4" fontId="15" fillId="2" borderId="21" xfId="0" applyNumberFormat="1" applyFont="1" applyFill="1" applyBorder="1"/>
    <xf numFmtId="4" fontId="0" fillId="2" borderId="1" xfId="0" applyNumberFormat="1" applyFont="1" applyFill="1" applyBorder="1"/>
    <xf numFmtId="4" fontId="0" fillId="8" borderId="1" xfId="0" applyNumberFormat="1" applyFont="1" applyFill="1" applyBorder="1" applyAlignment="1">
      <alignment horizontal="center"/>
    </xf>
    <xf numFmtId="4" fontId="0" fillId="10" borderId="1" xfId="0" applyNumberFormat="1" applyFont="1" applyFill="1" applyBorder="1"/>
    <xf numFmtId="4" fontId="0" fillId="9" borderId="1" xfId="0" applyNumberFormat="1" applyFont="1" applyFill="1" applyBorder="1"/>
    <xf numFmtId="0" fontId="0" fillId="8" borderId="14" xfId="0" applyFill="1" applyBorder="1" applyAlignment="1">
      <alignment wrapText="1"/>
    </xf>
    <xf numFmtId="0" fontId="0" fillId="8" borderId="14" xfId="0" applyFill="1" applyBorder="1"/>
    <xf numFmtId="0" fontId="0" fillId="8" borderId="24" xfId="0" applyFill="1" applyBorder="1"/>
    <xf numFmtId="0" fontId="0" fillId="0" borderId="24" xfId="0" applyBorder="1"/>
    <xf numFmtId="4" fontId="0" fillId="0" borderId="14" xfId="0" applyNumberFormat="1" applyBorder="1" applyAlignment="1">
      <alignment horizontal="center"/>
    </xf>
    <xf numFmtId="0" fontId="0" fillId="0" borderId="14" xfId="0" applyBorder="1" applyAlignment="1">
      <alignment horizontal="center"/>
    </xf>
    <xf numFmtId="0" fontId="0" fillId="0" borderId="24" xfId="0" applyBorder="1" applyAlignment="1">
      <alignment horizontal="center"/>
    </xf>
    <xf numFmtId="4" fontId="0" fillId="8" borderId="14" xfId="0" applyNumberFormat="1" applyFill="1" applyBorder="1" applyAlignment="1">
      <alignment horizontal="center"/>
    </xf>
    <xf numFmtId="4" fontId="0" fillId="8" borderId="24" xfId="0" applyNumberFormat="1" applyFont="1" applyFill="1" applyBorder="1" applyAlignment="1">
      <alignment horizontal="center"/>
    </xf>
    <xf numFmtId="0" fontId="0" fillId="9" borderId="14" xfId="0" applyFill="1" applyBorder="1" applyAlignment="1">
      <alignment wrapText="1"/>
    </xf>
    <xf numFmtId="0" fontId="0" fillId="9" borderId="14" xfId="0" applyFill="1" applyBorder="1"/>
    <xf numFmtId="0" fontId="0" fillId="9" borderId="24" xfId="0" applyFill="1" applyBorder="1"/>
    <xf numFmtId="4" fontId="0" fillId="9" borderId="3" xfId="0" applyNumberFormat="1" applyFill="1" applyBorder="1"/>
    <xf numFmtId="4" fontId="0" fillId="9" borderId="3" xfId="0" applyNumberFormat="1" applyFill="1" applyBorder="1" applyAlignment="1">
      <alignment horizontal="center"/>
    </xf>
    <xf numFmtId="4" fontId="0" fillId="9" borderId="15" xfId="0" applyNumberFormat="1" applyFont="1" applyFill="1" applyBorder="1"/>
    <xf numFmtId="4" fontId="0" fillId="9" borderId="2" xfId="0" applyNumberFormat="1" applyFill="1" applyBorder="1"/>
    <xf numFmtId="4" fontId="0" fillId="9" borderId="2" xfId="0" applyNumberFormat="1" applyFill="1" applyBorder="1" applyAlignment="1">
      <alignment horizontal="center"/>
    </xf>
    <xf numFmtId="4" fontId="0" fillId="9" borderId="18" xfId="0" applyNumberFormat="1" applyFont="1" applyFill="1" applyBorder="1"/>
    <xf numFmtId="0" fontId="0" fillId="10" borderId="14" xfId="0" applyFill="1" applyBorder="1" applyAlignment="1">
      <alignment wrapText="1"/>
    </xf>
    <xf numFmtId="0" fontId="0" fillId="10" borderId="14" xfId="0" applyFill="1" applyBorder="1"/>
    <xf numFmtId="0" fontId="0" fillId="10" borderId="24" xfId="0" applyFill="1" applyBorder="1"/>
    <xf numFmtId="4" fontId="0" fillId="10" borderId="14" xfId="0" applyNumberFormat="1" applyFill="1" applyBorder="1"/>
    <xf numFmtId="4" fontId="0" fillId="10" borderId="24" xfId="0" applyNumberFormat="1" applyFont="1" applyFill="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election activeCell="L17" sqref="L17"/>
    </sheetView>
  </sheetViews>
  <sheetFormatPr defaultRowHeight="15" x14ac:dyDescent="0.25"/>
  <cols>
    <col min="1" max="1" width="17.140625" customWidth="1"/>
    <col min="2" max="2" width="41.7109375" customWidth="1"/>
    <col min="3" max="3" width="23" customWidth="1"/>
    <col min="4" max="4" width="32.42578125" customWidth="1"/>
    <col min="5" max="5" width="21" customWidth="1"/>
    <col min="6" max="6" width="16.42578125" customWidth="1"/>
    <col min="7" max="7" width="13.140625" customWidth="1"/>
    <col min="8" max="8" width="15.7109375" customWidth="1"/>
  </cols>
  <sheetData>
    <row r="1" spans="1:8" ht="24" thickBot="1" x14ac:dyDescent="0.4">
      <c r="A1" s="61" t="s">
        <v>31</v>
      </c>
      <c r="B1" s="61"/>
      <c r="C1" s="102" t="s">
        <v>100</v>
      </c>
      <c r="D1" s="65"/>
      <c r="E1" s="61"/>
      <c r="F1" s="50"/>
    </row>
    <row r="2" spans="1:8" ht="33.75" customHeight="1" x14ac:dyDescent="0.25">
      <c r="A2" s="6" t="s">
        <v>30</v>
      </c>
      <c r="B2" s="7"/>
      <c r="C2" s="7"/>
      <c r="D2" s="7"/>
      <c r="E2" s="7"/>
      <c r="F2" s="190" t="s">
        <v>75</v>
      </c>
      <c r="G2" s="191" t="s">
        <v>82</v>
      </c>
      <c r="H2" s="192" t="s">
        <v>83</v>
      </c>
    </row>
    <row r="3" spans="1:8" x14ac:dyDescent="0.25">
      <c r="A3" s="8"/>
      <c r="B3" s="9" t="s">
        <v>0</v>
      </c>
      <c r="C3" s="55" t="s">
        <v>91</v>
      </c>
      <c r="D3" s="55" t="s">
        <v>94</v>
      </c>
      <c r="E3" s="55" t="s">
        <v>93</v>
      </c>
      <c r="F3" s="52"/>
      <c r="G3" s="52"/>
      <c r="H3" s="184"/>
    </row>
    <row r="4" spans="1:8" ht="45" customHeight="1" x14ac:dyDescent="0.25">
      <c r="A4" s="8"/>
      <c r="B4" s="9" t="s">
        <v>1</v>
      </c>
      <c r="C4" s="79" t="s">
        <v>95</v>
      </c>
      <c r="D4" s="79" t="s">
        <v>97</v>
      </c>
      <c r="E4" s="79" t="s">
        <v>126</v>
      </c>
      <c r="F4" s="52"/>
      <c r="G4" s="52"/>
      <c r="H4" s="184"/>
    </row>
    <row r="5" spans="1:8" x14ac:dyDescent="0.25">
      <c r="A5" s="8"/>
      <c r="B5" s="9" t="s">
        <v>78</v>
      </c>
      <c r="C5" s="79" t="s">
        <v>98</v>
      </c>
      <c r="D5" s="79" t="s">
        <v>67</v>
      </c>
      <c r="E5" s="79" t="s">
        <v>69</v>
      </c>
      <c r="F5" s="52"/>
      <c r="G5" s="52"/>
      <c r="H5" s="184"/>
    </row>
    <row r="6" spans="1:8" x14ac:dyDescent="0.25">
      <c r="A6" s="8"/>
      <c r="B6" s="9" t="s">
        <v>2</v>
      </c>
      <c r="C6" s="80" t="s">
        <v>154</v>
      </c>
      <c r="D6" s="80" t="s">
        <v>105</v>
      </c>
      <c r="E6" s="80" t="s">
        <v>119</v>
      </c>
      <c r="F6" s="52"/>
      <c r="G6" s="52"/>
      <c r="H6" s="184"/>
    </row>
    <row r="7" spans="1:8" x14ac:dyDescent="0.25">
      <c r="A7" s="8"/>
      <c r="B7" s="9" t="s">
        <v>3</v>
      </c>
      <c r="C7" s="80" t="s">
        <v>101</v>
      </c>
      <c r="D7" s="80" t="s">
        <v>106</v>
      </c>
      <c r="E7" s="80" t="s">
        <v>127</v>
      </c>
      <c r="F7" s="52"/>
      <c r="G7" s="52"/>
      <c r="H7" s="184"/>
    </row>
    <row r="8" spans="1:8" x14ac:dyDescent="0.25">
      <c r="A8" s="8"/>
      <c r="B8" s="9" t="s">
        <v>76</v>
      </c>
      <c r="C8" s="81">
        <v>224474628</v>
      </c>
      <c r="D8" s="81">
        <v>10000000</v>
      </c>
      <c r="E8" s="81">
        <v>27000000</v>
      </c>
      <c r="F8" s="150"/>
      <c r="G8" s="52"/>
      <c r="H8" s="184"/>
    </row>
    <row r="9" spans="1:8" ht="15.75" thickBot="1" x14ac:dyDescent="0.3">
      <c r="A9" s="10"/>
      <c r="B9" s="11" t="s">
        <v>152</v>
      </c>
      <c r="C9" s="82">
        <v>126875451</v>
      </c>
      <c r="D9" s="82">
        <v>8500000</v>
      </c>
      <c r="E9" s="82">
        <v>22950000</v>
      </c>
      <c r="F9" s="193">
        <f>SUM(C9:E9)</f>
        <v>158325451</v>
      </c>
      <c r="G9" s="194">
        <v>92327758.609999999</v>
      </c>
      <c r="H9" s="195">
        <f>G9-F9</f>
        <v>-65997692.390000001</v>
      </c>
    </row>
    <row r="10" spans="1:8" ht="15.75" thickBot="1" x14ac:dyDescent="0.3">
      <c r="A10" s="160"/>
      <c r="B10" s="162" t="s">
        <v>153</v>
      </c>
      <c r="C10" s="161">
        <v>61000000</v>
      </c>
      <c r="D10" s="161">
        <v>8377758.6100000003</v>
      </c>
      <c r="E10" s="161">
        <v>22950000</v>
      </c>
      <c r="F10" s="196">
        <f>SUM(C10:E10)</f>
        <v>92327758.609999999</v>
      </c>
      <c r="G10" s="197">
        <v>92327758.609999999</v>
      </c>
      <c r="H10" s="198">
        <f>G10-F10</f>
        <v>0</v>
      </c>
    </row>
    <row r="11" spans="1:8" x14ac:dyDescent="0.25">
      <c r="A11" s="12" t="s">
        <v>5</v>
      </c>
      <c r="B11" s="13"/>
      <c r="C11" s="66"/>
      <c r="D11" s="66"/>
      <c r="E11" s="66"/>
    </row>
    <row r="12" spans="1:8" ht="15.75" thickBot="1" x14ac:dyDescent="0.3">
      <c r="A12" s="14">
        <v>908021</v>
      </c>
      <c r="B12" s="15" t="s">
        <v>32</v>
      </c>
      <c r="C12" s="68">
        <v>1</v>
      </c>
      <c r="D12" s="87">
        <v>1</v>
      </c>
      <c r="E12" s="68">
        <v>1</v>
      </c>
    </row>
    <row r="13" spans="1:8" x14ac:dyDescent="0.25">
      <c r="A13" s="16" t="s">
        <v>6</v>
      </c>
      <c r="B13" s="17"/>
      <c r="C13" s="17"/>
      <c r="D13" s="86"/>
      <c r="E13" s="17"/>
    </row>
    <row r="14" spans="1:8" ht="34.5" x14ac:dyDescent="0.25">
      <c r="A14" s="18">
        <v>1</v>
      </c>
      <c r="B14" s="19" t="s">
        <v>7</v>
      </c>
      <c r="C14" s="84" t="s">
        <v>74</v>
      </c>
      <c r="D14" s="84" t="s">
        <v>74</v>
      </c>
      <c r="E14" s="84" t="s">
        <v>74</v>
      </c>
    </row>
    <row r="15" spans="1:8" x14ac:dyDescent="0.25">
      <c r="A15" s="18">
        <v>2</v>
      </c>
      <c r="B15" s="19" t="s">
        <v>8</v>
      </c>
      <c r="C15" s="84" t="s">
        <v>74</v>
      </c>
      <c r="D15" s="84" t="s">
        <v>74</v>
      </c>
      <c r="E15" s="84" t="s">
        <v>74</v>
      </c>
    </row>
    <row r="16" spans="1:8" x14ac:dyDescent="0.25">
      <c r="A16" s="18">
        <v>3</v>
      </c>
      <c r="B16" s="19" t="s">
        <v>9</v>
      </c>
      <c r="C16" s="84" t="s">
        <v>74</v>
      </c>
      <c r="D16" s="84" t="s">
        <v>74</v>
      </c>
      <c r="E16" s="84" t="s">
        <v>74</v>
      </c>
    </row>
    <row r="17" spans="1:5" ht="23.25" x14ac:dyDescent="0.25">
      <c r="A17" s="18">
        <v>4</v>
      </c>
      <c r="B17" s="19" t="s">
        <v>10</v>
      </c>
      <c r="C17" s="84" t="s">
        <v>74</v>
      </c>
      <c r="D17" s="84" t="s">
        <v>74</v>
      </c>
      <c r="E17" s="84" t="s">
        <v>74</v>
      </c>
    </row>
    <row r="18" spans="1:5" ht="23.25" x14ac:dyDescent="0.25">
      <c r="A18" s="18">
        <v>5</v>
      </c>
      <c r="B18" s="19" t="s">
        <v>11</v>
      </c>
      <c r="C18" s="84" t="s">
        <v>74</v>
      </c>
      <c r="D18" s="84" t="s">
        <v>74</v>
      </c>
      <c r="E18" s="84" t="s">
        <v>74</v>
      </c>
    </row>
    <row r="19" spans="1:5" ht="34.5" customHeight="1" x14ac:dyDescent="0.25">
      <c r="A19" s="18">
        <v>6</v>
      </c>
      <c r="B19" s="19" t="s">
        <v>12</v>
      </c>
      <c r="C19" s="84" t="s">
        <v>74</v>
      </c>
      <c r="D19" s="84" t="s">
        <v>74</v>
      </c>
      <c r="E19" s="84" t="s">
        <v>74</v>
      </c>
    </row>
    <row r="20" spans="1:5" ht="23.25" x14ac:dyDescent="0.25">
      <c r="A20" s="18">
        <v>7</v>
      </c>
      <c r="B20" s="19" t="s">
        <v>13</v>
      </c>
      <c r="C20" s="84" t="s">
        <v>74</v>
      </c>
      <c r="D20" s="84" t="s">
        <v>74</v>
      </c>
      <c r="E20" s="84" t="s">
        <v>74</v>
      </c>
    </row>
    <row r="21" spans="1:5" ht="15.75" thickBot="1" x14ac:dyDescent="0.3">
      <c r="A21" s="20">
        <v>8</v>
      </c>
      <c r="B21" s="21" t="s">
        <v>14</v>
      </c>
      <c r="C21" s="85" t="s">
        <v>74</v>
      </c>
      <c r="D21" s="85" t="s">
        <v>74</v>
      </c>
      <c r="E21" s="85" t="s">
        <v>74</v>
      </c>
    </row>
    <row r="22" spans="1:5" x14ac:dyDescent="0.25">
      <c r="A22" s="27" t="s">
        <v>15</v>
      </c>
      <c r="B22" s="28"/>
      <c r="C22" s="28"/>
      <c r="D22" s="49"/>
      <c r="E22" s="28"/>
    </row>
    <row r="23" spans="1:5" ht="63.75" customHeight="1" x14ac:dyDescent="0.25">
      <c r="A23" s="29">
        <v>1</v>
      </c>
      <c r="B23" s="30" t="s">
        <v>33</v>
      </c>
      <c r="C23" s="77" t="s">
        <v>74</v>
      </c>
      <c r="D23" s="77" t="s">
        <v>74</v>
      </c>
      <c r="E23" s="77" t="s">
        <v>74</v>
      </c>
    </row>
    <row r="24" spans="1:5" ht="142.5" customHeight="1" x14ac:dyDescent="0.25">
      <c r="A24" s="29">
        <v>2</v>
      </c>
      <c r="B24" s="30" t="s">
        <v>34</v>
      </c>
      <c r="C24" s="77" t="s">
        <v>74</v>
      </c>
      <c r="D24" s="77" t="s">
        <v>74</v>
      </c>
      <c r="E24" s="77" t="s">
        <v>74</v>
      </c>
    </row>
    <row r="25" spans="1:5" ht="21.6" customHeight="1" x14ac:dyDescent="0.25">
      <c r="A25" s="29">
        <v>3</v>
      </c>
      <c r="B25" s="48" t="s">
        <v>35</v>
      </c>
      <c r="C25" s="77" t="s">
        <v>74</v>
      </c>
      <c r="D25" s="77" t="s">
        <v>74</v>
      </c>
      <c r="E25" s="77" t="s">
        <v>74</v>
      </c>
    </row>
    <row r="26" spans="1:5" ht="21.6" customHeight="1" thickBot="1" x14ac:dyDescent="0.3">
      <c r="A26" s="29">
        <v>4</v>
      </c>
      <c r="B26" s="43" t="s">
        <v>63</v>
      </c>
      <c r="C26" s="77" t="s">
        <v>74</v>
      </c>
      <c r="D26" s="88" t="s">
        <v>74</v>
      </c>
      <c r="E26" s="77" t="s">
        <v>123</v>
      </c>
    </row>
    <row r="27" spans="1:5" ht="15.75" thickBot="1" x14ac:dyDescent="0.3">
      <c r="A27" s="3" t="s">
        <v>16</v>
      </c>
      <c r="B27" s="4"/>
      <c r="C27" s="5"/>
      <c r="D27" s="52"/>
      <c r="E27" s="5"/>
    </row>
    <row r="28" spans="1:5" ht="15.75" x14ac:dyDescent="0.25">
      <c r="A28" s="24" t="s">
        <v>4</v>
      </c>
      <c r="B28" s="31"/>
      <c r="C28" s="25"/>
      <c r="D28" s="25"/>
      <c r="E28" s="25"/>
    </row>
    <row r="29" spans="1:5" ht="22.5" x14ac:dyDescent="0.25">
      <c r="A29" s="32">
        <v>0</v>
      </c>
      <c r="B29" s="33" t="s">
        <v>17</v>
      </c>
      <c r="C29" s="2"/>
      <c r="D29" s="2"/>
      <c r="E29" s="2"/>
    </row>
    <row r="30" spans="1:5" ht="33.75" x14ac:dyDescent="0.25">
      <c r="A30" s="32">
        <v>2</v>
      </c>
      <c r="B30" s="33" t="s">
        <v>18</v>
      </c>
      <c r="C30" s="2"/>
      <c r="D30" s="2"/>
      <c r="E30" s="2"/>
    </row>
    <row r="31" spans="1:5" ht="22.5" x14ac:dyDescent="0.25">
      <c r="A31" s="32">
        <v>5</v>
      </c>
      <c r="B31" s="33" t="s">
        <v>19</v>
      </c>
      <c r="C31" s="2"/>
      <c r="D31" s="58">
        <v>5</v>
      </c>
      <c r="E31" s="58">
        <v>5</v>
      </c>
    </row>
    <row r="32" spans="1:5" ht="33.75" x14ac:dyDescent="0.25">
      <c r="A32" s="32">
        <v>10</v>
      </c>
      <c r="B32" s="33" t="s">
        <v>20</v>
      </c>
      <c r="C32" s="58"/>
      <c r="D32" s="2"/>
      <c r="E32" s="2"/>
    </row>
    <row r="33" spans="1:5" ht="90" x14ac:dyDescent="0.25">
      <c r="A33" s="32">
        <v>15</v>
      </c>
      <c r="B33" s="33" t="s">
        <v>21</v>
      </c>
      <c r="C33" s="2"/>
      <c r="D33" s="2"/>
      <c r="E33" s="2"/>
    </row>
    <row r="34" spans="1:5" x14ac:dyDescent="0.25">
      <c r="A34" s="32">
        <v>18</v>
      </c>
      <c r="B34" s="33" t="s">
        <v>22</v>
      </c>
      <c r="C34" s="2"/>
      <c r="D34" s="2"/>
      <c r="E34" s="2"/>
    </row>
    <row r="35" spans="1:5" ht="15.75" thickBot="1" x14ac:dyDescent="0.3">
      <c r="A35" s="34">
        <v>20</v>
      </c>
      <c r="B35" s="35" t="s">
        <v>23</v>
      </c>
      <c r="C35" s="97">
        <v>20</v>
      </c>
      <c r="D35" s="89"/>
      <c r="E35" s="26"/>
    </row>
    <row r="36" spans="1:5" x14ac:dyDescent="0.25">
      <c r="A36" s="36" t="s">
        <v>24</v>
      </c>
      <c r="B36" s="37"/>
      <c r="C36" s="38"/>
      <c r="D36" s="90"/>
      <c r="E36" s="38"/>
    </row>
    <row r="37" spans="1:5" ht="22.5" x14ac:dyDescent="0.25">
      <c r="A37" s="39">
        <v>0</v>
      </c>
      <c r="B37" s="40" t="s">
        <v>25</v>
      </c>
      <c r="C37" s="22"/>
      <c r="D37" s="22"/>
      <c r="E37" s="59"/>
    </row>
    <row r="38" spans="1:5" ht="22.5" x14ac:dyDescent="0.25">
      <c r="A38" s="39">
        <v>2</v>
      </c>
      <c r="B38" s="40" t="s">
        <v>26</v>
      </c>
      <c r="C38" s="22"/>
      <c r="D38" s="22"/>
      <c r="E38" s="22"/>
    </row>
    <row r="39" spans="1:5" ht="22.5" x14ac:dyDescent="0.25">
      <c r="A39" s="39">
        <v>5</v>
      </c>
      <c r="B39" s="40" t="s">
        <v>27</v>
      </c>
      <c r="C39" s="22"/>
      <c r="D39" s="59"/>
      <c r="E39" s="59">
        <v>5</v>
      </c>
    </row>
    <row r="40" spans="1:5" ht="22.5" x14ac:dyDescent="0.25">
      <c r="A40" s="39">
        <v>8</v>
      </c>
      <c r="B40" s="40" t="s">
        <v>28</v>
      </c>
      <c r="C40" s="59"/>
      <c r="D40" s="59">
        <v>8</v>
      </c>
      <c r="E40" s="22"/>
    </row>
    <row r="41" spans="1:5" ht="23.25" thickBot="1" x14ac:dyDescent="0.3">
      <c r="A41" s="41">
        <v>10</v>
      </c>
      <c r="B41" s="42" t="s">
        <v>29</v>
      </c>
      <c r="C41" s="78">
        <v>10</v>
      </c>
      <c r="D41" s="23"/>
      <c r="E41" s="23"/>
    </row>
    <row r="42" spans="1:5" ht="15.75" thickBot="1" x14ac:dyDescent="0.3">
      <c r="A42" s="1"/>
    </row>
    <row r="43" spans="1:5" ht="15.75" thickBot="1" x14ac:dyDescent="0.3">
      <c r="A43" s="62" t="s">
        <v>68</v>
      </c>
      <c r="B43" s="63"/>
      <c r="C43" s="64">
        <f t="shared" ref="C43:E43" si="0">SUM(C29:C41)</f>
        <v>30</v>
      </c>
      <c r="D43" s="64">
        <f>SUM(D29:D41)</f>
        <v>13</v>
      </c>
      <c r="E43" s="64">
        <f t="shared" si="0"/>
        <v>10</v>
      </c>
    </row>
    <row r="44" spans="1:5" x14ac:dyDescent="0.25">
      <c r="A44" s="83"/>
      <c r="B44" s="72"/>
      <c r="C44" s="72"/>
    </row>
    <row r="45" spans="1:5" ht="30" x14ac:dyDescent="0.25">
      <c r="A45" s="74" t="s">
        <v>73</v>
      </c>
      <c r="B45" s="73"/>
      <c r="C45" s="73"/>
      <c r="D45" s="73" t="s">
        <v>129</v>
      </c>
      <c r="E45" s="73" t="s">
        <v>128</v>
      </c>
    </row>
    <row r="46" spans="1:5" ht="45" x14ac:dyDescent="0.25">
      <c r="A46" s="74"/>
      <c r="B46" s="74"/>
      <c r="C46" s="73"/>
      <c r="D46" s="74"/>
      <c r="E46" s="73" t="s">
        <v>129</v>
      </c>
    </row>
  </sheetData>
  <pageMargins left="0.70866141732283472" right="0.70866141732283472" top="0.78740157480314965" bottom="0.78740157480314965" header="0.31496062992125984" footer="0.31496062992125984"/>
  <pageSetup paperSize="8"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workbookViewId="0">
      <selection activeCell="D9" sqref="D9"/>
    </sheetView>
  </sheetViews>
  <sheetFormatPr defaultRowHeight="15" x14ac:dyDescent="0.25"/>
  <cols>
    <col min="1" max="1" width="17.140625" customWidth="1"/>
    <col min="2" max="2" width="41.7109375" customWidth="1"/>
    <col min="3" max="3" width="38.28515625" customWidth="1"/>
    <col min="4" max="4" width="46" customWidth="1"/>
    <col min="5" max="5" width="17" customWidth="1"/>
    <col min="6" max="6" width="14.42578125" customWidth="1"/>
    <col min="7" max="7" width="13.85546875" customWidth="1"/>
  </cols>
  <sheetData>
    <row r="1" spans="1:7" ht="24" thickBot="1" x14ac:dyDescent="0.4">
      <c r="A1" s="61" t="s">
        <v>31</v>
      </c>
      <c r="B1" s="61"/>
      <c r="C1" s="75" t="s">
        <v>79</v>
      </c>
      <c r="D1" s="61"/>
    </row>
    <row r="2" spans="1:7" ht="32.25" customHeight="1" x14ac:dyDescent="0.25">
      <c r="A2" s="6" t="s">
        <v>30</v>
      </c>
      <c r="B2" s="7"/>
      <c r="C2" s="7"/>
      <c r="D2" s="7"/>
      <c r="E2" s="199" t="s">
        <v>75</v>
      </c>
      <c r="F2" s="200" t="s">
        <v>82</v>
      </c>
      <c r="G2" s="201" t="s">
        <v>83</v>
      </c>
    </row>
    <row r="3" spans="1:7" x14ac:dyDescent="0.25">
      <c r="A3" s="8"/>
      <c r="B3" s="9" t="s">
        <v>0</v>
      </c>
      <c r="C3" s="91" t="s">
        <v>85</v>
      </c>
      <c r="D3" s="55" t="s">
        <v>92</v>
      </c>
      <c r="E3" s="52"/>
      <c r="F3" s="52"/>
      <c r="G3" s="184"/>
    </row>
    <row r="4" spans="1:7" ht="30" customHeight="1" x14ac:dyDescent="0.25">
      <c r="A4" s="8"/>
      <c r="B4" s="9" t="s">
        <v>1</v>
      </c>
      <c r="C4" s="79" t="s">
        <v>80</v>
      </c>
      <c r="D4" s="79" t="s">
        <v>96</v>
      </c>
      <c r="E4" s="52"/>
      <c r="F4" s="52"/>
      <c r="G4" s="184"/>
    </row>
    <row r="5" spans="1:7" x14ac:dyDescent="0.25">
      <c r="A5" s="8"/>
      <c r="B5" s="9" t="s">
        <v>78</v>
      </c>
      <c r="C5" s="91" t="s">
        <v>130</v>
      </c>
      <c r="D5" s="79" t="s">
        <v>99</v>
      </c>
      <c r="E5" s="52"/>
      <c r="F5" s="52"/>
      <c r="G5" s="184"/>
    </row>
    <row r="6" spans="1:7" x14ac:dyDescent="0.25">
      <c r="A6" s="8"/>
      <c r="B6" s="9" t="s">
        <v>2</v>
      </c>
      <c r="C6" s="92" t="s">
        <v>81</v>
      </c>
      <c r="D6" s="80" t="s">
        <v>103</v>
      </c>
      <c r="E6" s="52"/>
      <c r="F6" s="52"/>
      <c r="G6" s="184"/>
    </row>
    <row r="7" spans="1:7" x14ac:dyDescent="0.25">
      <c r="A7" s="8"/>
      <c r="B7" s="9" t="s">
        <v>3</v>
      </c>
      <c r="C7" s="92" t="s">
        <v>137</v>
      </c>
      <c r="D7" s="80" t="s">
        <v>104</v>
      </c>
      <c r="E7" s="52"/>
      <c r="F7" s="52"/>
      <c r="G7" s="184"/>
    </row>
    <row r="8" spans="1:7" x14ac:dyDescent="0.25">
      <c r="A8" s="8"/>
      <c r="B8" s="9" t="s">
        <v>76</v>
      </c>
      <c r="C8" s="81">
        <v>14442111.300000001</v>
      </c>
      <c r="D8" s="81">
        <v>27058823.530000001</v>
      </c>
      <c r="E8" s="150">
        <f>SUM(C8:D8)</f>
        <v>41500934.829999998</v>
      </c>
      <c r="F8" s="52"/>
      <c r="G8" s="184"/>
    </row>
    <row r="9" spans="1:7" ht="15.75" thickBot="1" x14ac:dyDescent="0.3">
      <c r="A9" s="10"/>
      <c r="B9" s="11" t="s">
        <v>77</v>
      </c>
      <c r="C9" s="82">
        <f>C8*0.85</f>
        <v>12275794.605</v>
      </c>
      <c r="D9" s="82">
        <f>D8*0.85</f>
        <v>23000000.000500001</v>
      </c>
      <c r="E9" s="202">
        <f>SUM(C9:D9)</f>
        <v>35275794.605499998</v>
      </c>
      <c r="F9" s="202">
        <v>35275794.609999999</v>
      </c>
      <c r="G9" s="203">
        <f>F9-E9</f>
        <v>4.5000016689300537E-3</v>
      </c>
    </row>
    <row r="10" spans="1:7" x14ac:dyDescent="0.25">
      <c r="A10" s="12" t="s">
        <v>5</v>
      </c>
      <c r="B10" s="13"/>
      <c r="C10" s="93"/>
      <c r="D10" s="13"/>
    </row>
    <row r="11" spans="1:7" x14ac:dyDescent="0.25">
      <c r="A11" s="46">
        <v>908101</v>
      </c>
      <c r="B11" s="45" t="s">
        <v>53</v>
      </c>
      <c r="C11" s="67">
        <v>1</v>
      </c>
      <c r="D11" s="67">
        <v>1</v>
      </c>
    </row>
    <row r="12" spans="1:7" ht="27" thickBot="1" x14ac:dyDescent="0.3">
      <c r="A12" s="14">
        <v>907030</v>
      </c>
      <c r="B12" s="15" t="s">
        <v>54</v>
      </c>
      <c r="C12" s="68">
        <v>1</v>
      </c>
      <c r="D12" s="68">
        <v>1</v>
      </c>
    </row>
    <row r="13" spans="1:7" x14ac:dyDescent="0.25">
      <c r="A13" s="16" t="s">
        <v>6</v>
      </c>
      <c r="B13" s="17"/>
      <c r="C13" s="17"/>
      <c r="D13" s="17"/>
    </row>
    <row r="14" spans="1:7" ht="34.5" x14ac:dyDescent="0.25">
      <c r="A14" s="18">
        <v>1</v>
      </c>
      <c r="B14" s="19" t="s">
        <v>7</v>
      </c>
      <c r="C14" s="84" t="s">
        <v>74</v>
      </c>
      <c r="D14" s="84" t="s">
        <v>74</v>
      </c>
    </row>
    <row r="15" spans="1:7" x14ac:dyDescent="0.25">
      <c r="A15" s="18">
        <v>2</v>
      </c>
      <c r="B15" s="19" t="s">
        <v>8</v>
      </c>
      <c r="C15" s="84" t="s">
        <v>74</v>
      </c>
      <c r="D15" s="84" t="s">
        <v>74</v>
      </c>
    </row>
    <row r="16" spans="1:7" x14ac:dyDescent="0.25">
      <c r="A16" s="18">
        <v>3</v>
      </c>
      <c r="B16" s="19" t="s">
        <v>9</v>
      </c>
      <c r="C16" s="84" t="s">
        <v>74</v>
      </c>
      <c r="D16" s="84" t="s">
        <v>74</v>
      </c>
    </row>
    <row r="17" spans="1:4" ht="23.25" x14ac:dyDescent="0.25">
      <c r="A17" s="18">
        <v>4</v>
      </c>
      <c r="B17" s="19" t="s">
        <v>10</v>
      </c>
      <c r="C17" s="84" t="s">
        <v>74</v>
      </c>
      <c r="D17" s="84" t="s">
        <v>74</v>
      </c>
    </row>
    <row r="18" spans="1:4" ht="23.25" x14ac:dyDescent="0.25">
      <c r="A18" s="18">
        <v>5</v>
      </c>
      <c r="B18" s="19" t="s">
        <v>11</v>
      </c>
      <c r="C18" s="84" t="s">
        <v>74</v>
      </c>
      <c r="D18" s="84" t="s">
        <v>74</v>
      </c>
    </row>
    <row r="19" spans="1:4" ht="34.5" x14ac:dyDescent="0.25">
      <c r="A19" s="18">
        <v>6</v>
      </c>
      <c r="B19" s="19" t="s">
        <v>12</v>
      </c>
      <c r="C19" s="84" t="s">
        <v>74</v>
      </c>
      <c r="D19" s="84" t="s">
        <v>74</v>
      </c>
    </row>
    <row r="20" spans="1:4" ht="23.25" x14ac:dyDescent="0.25">
      <c r="A20" s="18">
        <v>7</v>
      </c>
      <c r="B20" s="19" t="s">
        <v>13</v>
      </c>
      <c r="C20" s="84" t="s">
        <v>74</v>
      </c>
      <c r="D20" s="84" t="s">
        <v>74</v>
      </c>
    </row>
    <row r="21" spans="1:4" ht="15.75" thickBot="1" x14ac:dyDescent="0.3">
      <c r="A21" s="20">
        <v>8</v>
      </c>
      <c r="B21" s="21" t="s">
        <v>14</v>
      </c>
      <c r="C21" s="85" t="s">
        <v>74</v>
      </c>
      <c r="D21" s="85" t="s">
        <v>74</v>
      </c>
    </row>
    <row r="22" spans="1:4" x14ac:dyDescent="0.25">
      <c r="A22" s="27" t="s">
        <v>15</v>
      </c>
      <c r="B22" s="28"/>
      <c r="C22" s="28"/>
      <c r="D22" s="28"/>
    </row>
    <row r="23" spans="1:4" ht="25.15" customHeight="1" x14ac:dyDescent="0.25">
      <c r="A23" s="29">
        <v>1</v>
      </c>
      <c r="B23" s="30" t="s">
        <v>39</v>
      </c>
      <c r="C23" s="77" t="s">
        <v>74</v>
      </c>
      <c r="D23" s="77" t="s">
        <v>74</v>
      </c>
    </row>
    <row r="24" spans="1:4" ht="41.45" customHeight="1" x14ac:dyDescent="0.25">
      <c r="A24" s="29">
        <v>2</v>
      </c>
      <c r="B24" s="30" t="s">
        <v>36</v>
      </c>
      <c r="C24" s="77" t="s">
        <v>74</v>
      </c>
      <c r="D24" s="77" t="s">
        <v>74</v>
      </c>
    </row>
    <row r="25" spans="1:4" ht="131.25" customHeight="1" x14ac:dyDescent="0.25">
      <c r="A25" s="29">
        <v>3</v>
      </c>
      <c r="B25" s="30" t="s">
        <v>40</v>
      </c>
      <c r="C25" s="77" t="s">
        <v>74</v>
      </c>
      <c r="D25" s="77" t="s">
        <v>74</v>
      </c>
    </row>
    <row r="26" spans="1:4" ht="27" customHeight="1" x14ac:dyDescent="0.25">
      <c r="A26" s="29">
        <v>4</v>
      </c>
      <c r="B26" s="30" t="s">
        <v>37</v>
      </c>
      <c r="C26" s="77" t="s">
        <v>74</v>
      </c>
      <c r="D26" s="77" t="s">
        <v>74</v>
      </c>
    </row>
    <row r="27" spans="1:4" ht="21.6" customHeight="1" x14ac:dyDescent="0.25">
      <c r="A27" s="29">
        <v>5</v>
      </c>
      <c r="B27" s="48" t="s">
        <v>41</v>
      </c>
      <c r="C27" s="77" t="s">
        <v>74</v>
      </c>
      <c r="D27" s="77" t="s">
        <v>74</v>
      </c>
    </row>
    <row r="28" spans="1:4" ht="21.6" customHeight="1" thickBot="1" x14ac:dyDescent="0.3">
      <c r="A28" s="29">
        <v>6</v>
      </c>
      <c r="B28" s="43" t="s">
        <v>38</v>
      </c>
      <c r="C28" s="77" t="s">
        <v>74</v>
      </c>
      <c r="D28" s="77" t="s">
        <v>124</v>
      </c>
    </row>
    <row r="29" spans="1:4" ht="15.75" thickBot="1" x14ac:dyDescent="0.3">
      <c r="A29" s="3" t="s">
        <v>16</v>
      </c>
      <c r="B29" s="4"/>
      <c r="C29" s="5"/>
      <c r="D29" s="5"/>
    </row>
    <row r="30" spans="1:4" ht="15.75" x14ac:dyDescent="0.25">
      <c r="A30" s="24" t="s">
        <v>4</v>
      </c>
      <c r="B30" s="31"/>
      <c r="C30" s="25"/>
      <c r="D30" s="25"/>
    </row>
    <row r="31" spans="1:4" ht="22.5" x14ac:dyDescent="0.25">
      <c r="A31" s="32">
        <v>0</v>
      </c>
      <c r="B31" s="33" t="s">
        <v>17</v>
      </c>
      <c r="C31" s="2"/>
      <c r="D31" s="2"/>
    </row>
    <row r="32" spans="1:4" ht="33.75" x14ac:dyDescent="0.25">
      <c r="A32" s="32">
        <v>2</v>
      </c>
      <c r="B32" s="33" t="s">
        <v>18</v>
      </c>
      <c r="C32" s="2"/>
      <c r="D32" s="2"/>
    </row>
    <row r="33" spans="1:4" ht="22.5" x14ac:dyDescent="0.25">
      <c r="A33" s="32">
        <v>5</v>
      </c>
      <c r="B33" s="33" t="s">
        <v>19</v>
      </c>
      <c r="C33" s="2"/>
      <c r="D33" s="2"/>
    </row>
    <row r="34" spans="1:4" ht="33.75" x14ac:dyDescent="0.25">
      <c r="A34" s="32">
        <v>10</v>
      </c>
      <c r="B34" s="33" t="s">
        <v>20</v>
      </c>
      <c r="C34" s="58">
        <v>10</v>
      </c>
      <c r="D34" s="58"/>
    </row>
    <row r="35" spans="1:4" ht="90" x14ac:dyDescent="0.25">
      <c r="A35" s="32">
        <v>15</v>
      </c>
      <c r="B35" s="33" t="s">
        <v>21</v>
      </c>
      <c r="C35" s="2"/>
      <c r="D35" s="58">
        <v>15</v>
      </c>
    </row>
    <row r="36" spans="1:4" x14ac:dyDescent="0.25">
      <c r="A36" s="32">
        <v>18</v>
      </c>
      <c r="B36" s="33" t="s">
        <v>22</v>
      </c>
      <c r="C36" s="2"/>
      <c r="D36" s="2"/>
    </row>
    <row r="37" spans="1:4" ht="15.75" thickBot="1" x14ac:dyDescent="0.3">
      <c r="A37" s="34">
        <v>20</v>
      </c>
      <c r="B37" s="35" t="s">
        <v>23</v>
      </c>
      <c r="C37" s="26"/>
      <c r="D37" s="26"/>
    </row>
    <row r="38" spans="1:4" x14ac:dyDescent="0.25">
      <c r="A38" s="36" t="s">
        <v>24</v>
      </c>
      <c r="B38" s="37"/>
      <c r="C38" s="38"/>
      <c r="D38" s="38"/>
    </row>
    <row r="39" spans="1:4" ht="22.5" x14ac:dyDescent="0.25">
      <c r="A39" s="39">
        <v>0</v>
      </c>
      <c r="B39" s="40" t="s">
        <v>25</v>
      </c>
      <c r="C39" s="22"/>
      <c r="D39" s="59">
        <v>0</v>
      </c>
    </row>
    <row r="40" spans="1:4" ht="22.5" x14ac:dyDescent="0.25">
      <c r="A40" s="39">
        <v>2</v>
      </c>
      <c r="B40" s="40" t="s">
        <v>26</v>
      </c>
      <c r="C40" s="59"/>
      <c r="D40" s="22"/>
    </row>
    <row r="41" spans="1:4" ht="22.5" x14ac:dyDescent="0.25">
      <c r="A41" s="39">
        <v>5</v>
      </c>
      <c r="B41" s="40" t="s">
        <v>27</v>
      </c>
      <c r="C41" s="59">
        <v>5</v>
      </c>
      <c r="D41" s="22"/>
    </row>
    <row r="42" spans="1:4" ht="22.5" x14ac:dyDescent="0.25">
      <c r="A42" s="39">
        <v>8</v>
      </c>
      <c r="B42" s="40" t="s">
        <v>28</v>
      </c>
      <c r="C42" s="59"/>
      <c r="D42" s="22"/>
    </row>
    <row r="43" spans="1:4" ht="23.25" thickBot="1" x14ac:dyDescent="0.3">
      <c r="A43" s="41">
        <v>10</v>
      </c>
      <c r="B43" s="42" t="s">
        <v>29</v>
      </c>
      <c r="C43" s="23"/>
      <c r="D43" s="23"/>
    </row>
    <row r="44" spans="1:4" ht="15.75" thickBot="1" x14ac:dyDescent="0.3">
      <c r="A44" s="1"/>
      <c r="C44" s="71"/>
    </row>
    <row r="45" spans="1:4" ht="15.75" thickBot="1" x14ac:dyDescent="0.3">
      <c r="A45" s="62" t="s">
        <v>68</v>
      </c>
      <c r="B45" s="63"/>
      <c r="C45" s="64">
        <f>SUM(C31:C43)</f>
        <v>15</v>
      </c>
      <c r="D45" s="64">
        <f>SUM(D31:D43)</f>
        <v>15</v>
      </c>
    </row>
    <row r="46" spans="1:4" x14ac:dyDescent="0.25">
      <c r="A46" s="72"/>
      <c r="B46" s="72"/>
      <c r="C46" s="72"/>
    </row>
    <row r="47" spans="1:4" ht="60" x14ac:dyDescent="0.25">
      <c r="A47" s="148" t="s">
        <v>73</v>
      </c>
      <c r="B47" s="149"/>
      <c r="C47" s="73" t="s">
        <v>125</v>
      </c>
      <c r="D47" s="106" t="s">
        <v>136</v>
      </c>
    </row>
  </sheetData>
  <pageMargins left="0.70866141732283472" right="0.70866141732283472" top="0.78740157480314965" bottom="0.78740157480314965" header="0.31496062992125984" footer="0.31496062992125984"/>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GridLines="0" workbookViewId="0">
      <selection activeCell="E15" sqref="E15"/>
    </sheetView>
  </sheetViews>
  <sheetFormatPr defaultRowHeight="15" x14ac:dyDescent="0.25"/>
  <cols>
    <col min="1" max="1" width="17.140625" customWidth="1"/>
    <col min="2" max="2" width="41.7109375" customWidth="1"/>
    <col min="3" max="3" width="61.28515625" customWidth="1"/>
    <col min="4" max="4" width="20.140625" customWidth="1"/>
    <col min="5" max="5" width="12.7109375" customWidth="1"/>
    <col min="6" max="6" width="11.7109375" customWidth="1"/>
  </cols>
  <sheetData>
    <row r="1" spans="1:6" ht="24" thickBot="1" x14ac:dyDescent="0.4">
      <c r="A1" s="61" t="s">
        <v>31</v>
      </c>
      <c r="B1" s="61"/>
      <c r="C1" s="75" t="s">
        <v>84</v>
      </c>
      <c r="D1" s="50"/>
    </row>
    <row r="2" spans="1:6" ht="30" x14ac:dyDescent="0.25">
      <c r="A2" s="6" t="s">
        <v>30</v>
      </c>
      <c r="B2" s="7"/>
      <c r="C2" s="60"/>
      <c r="D2" s="181" t="s">
        <v>75</v>
      </c>
      <c r="E2" s="182" t="s">
        <v>82</v>
      </c>
      <c r="F2" s="183" t="s">
        <v>83</v>
      </c>
    </row>
    <row r="3" spans="1:6" x14ac:dyDescent="0.25">
      <c r="A3" s="8"/>
      <c r="B3" s="9" t="s">
        <v>0</v>
      </c>
      <c r="C3" s="91" t="s">
        <v>86</v>
      </c>
      <c r="D3" s="52"/>
      <c r="E3" s="52"/>
      <c r="F3" s="184"/>
    </row>
    <row r="4" spans="1:6" x14ac:dyDescent="0.25">
      <c r="A4" s="8"/>
      <c r="B4" s="9" t="s">
        <v>1</v>
      </c>
      <c r="C4" s="91" t="s">
        <v>87</v>
      </c>
      <c r="D4" s="52"/>
      <c r="E4" s="52"/>
      <c r="F4" s="184"/>
    </row>
    <row r="5" spans="1:6" x14ac:dyDescent="0.25">
      <c r="A5" s="8"/>
      <c r="B5" s="9" t="s">
        <v>78</v>
      </c>
      <c r="C5" s="91" t="s">
        <v>70</v>
      </c>
      <c r="D5" s="52"/>
      <c r="E5" s="52"/>
      <c r="F5" s="184"/>
    </row>
    <row r="6" spans="1:6" x14ac:dyDescent="0.25">
      <c r="A6" s="8"/>
      <c r="B6" s="9" t="s">
        <v>2</v>
      </c>
      <c r="C6" s="92" t="s">
        <v>71</v>
      </c>
      <c r="D6" s="52"/>
      <c r="E6" s="52"/>
      <c r="F6" s="184"/>
    </row>
    <row r="7" spans="1:6" x14ac:dyDescent="0.25">
      <c r="A7" s="8"/>
      <c r="B7" s="9" t="s">
        <v>3</v>
      </c>
      <c r="C7" s="92" t="s">
        <v>64</v>
      </c>
      <c r="D7" s="52"/>
      <c r="E7" s="52"/>
      <c r="F7" s="184"/>
    </row>
    <row r="8" spans="1:6" x14ac:dyDescent="0.25">
      <c r="A8" s="8"/>
      <c r="B8" s="9" t="s">
        <v>76</v>
      </c>
      <c r="C8" s="81">
        <v>40000000</v>
      </c>
      <c r="D8" s="185">
        <f>SUM(C8:C8)</f>
        <v>40000000</v>
      </c>
      <c r="E8" s="186"/>
      <c r="F8" s="187"/>
    </row>
    <row r="9" spans="1:6" ht="15.75" thickBot="1" x14ac:dyDescent="0.3">
      <c r="A9" s="10"/>
      <c r="B9" s="11" t="s">
        <v>88</v>
      </c>
      <c r="C9" s="82">
        <v>33234654.690000001</v>
      </c>
      <c r="D9" s="188">
        <f>SUM(C9:C9)</f>
        <v>33234654.690000001</v>
      </c>
      <c r="E9" s="188">
        <v>33234654.690000001</v>
      </c>
      <c r="F9" s="189">
        <f>E9-D9</f>
        <v>0</v>
      </c>
    </row>
    <row r="10" spans="1:6" x14ac:dyDescent="0.25">
      <c r="A10" s="12" t="s">
        <v>5</v>
      </c>
      <c r="B10" s="13"/>
      <c r="C10" s="66"/>
    </row>
    <row r="11" spans="1:6" x14ac:dyDescent="0.25">
      <c r="A11" s="46">
        <v>908201</v>
      </c>
      <c r="B11" s="45" t="s">
        <v>55</v>
      </c>
      <c r="C11" s="67">
        <v>1</v>
      </c>
    </row>
    <row r="12" spans="1:6" ht="26.25" x14ac:dyDescent="0.25">
      <c r="A12" s="14">
        <v>907030</v>
      </c>
      <c r="B12" s="15" t="s">
        <v>54</v>
      </c>
      <c r="C12" s="68">
        <v>1</v>
      </c>
    </row>
    <row r="13" spans="1:6" ht="30.75" thickBot="1" x14ac:dyDescent="0.3">
      <c r="A13" s="70" t="s">
        <v>90</v>
      </c>
      <c r="B13" s="69" t="s">
        <v>89</v>
      </c>
      <c r="C13" s="105">
        <v>10000</v>
      </c>
    </row>
    <row r="14" spans="1:6" x14ac:dyDescent="0.25">
      <c r="A14" s="16" t="s">
        <v>6</v>
      </c>
      <c r="B14" s="17"/>
      <c r="C14" s="17"/>
    </row>
    <row r="15" spans="1:6" ht="34.5" x14ac:dyDescent="0.25">
      <c r="A15" s="18">
        <v>1</v>
      </c>
      <c r="B15" s="19" t="s">
        <v>7</v>
      </c>
      <c r="C15" s="84" t="s">
        <v>74</v>
      </c>
    </row>
    <row r="16" spans="1:6" x14ac:dyDescent="0.25">
      <c r="A16" s="18">
        <v>2</v>
      </c>
      <c r="B16" s="19" t="s">
        <v>8</v>
      </c>
      <c r="C16" s="84" t="s">
        <v>74</v>
      </c>
    </row>
    <row r="17" spans="1:3" x14ac:dyDescent="0.25">
      <c r="A17" s="18">
        <v>3</v>
      </c>
      <c r="B17" s="19" t="s">
        <v>9</v>
      </c>
      <c r="C17" s="84" t="s">
        <v>74</v>
      </c>
    </row>
    <row r="18" spans="1:3" ht="23.25" x14ac:dyDescent="0.25">
      <c r="A18" s="18">
        <v>4</v>
      </c>
      <c r="B18" s="19" t="s">
        <v>10</v>
      </c>
      <c r="C18" s="84" t="s">
        <v>74</v>
      </c>
    </row>
    <row r="19" spans="1:3" ht="23.25" x14ac:dyDescent="0.25">
      <c r="A19" s="18">
        <v>5</v>
      </c>
      <c r="B19" s="19" t="s">
        <v>11</v>
      </c>
      <c r="C19" s="84" t="s">
        <v>74</v>
      </c>
    </row>
    <row r="20" spans="1:3" ht="34.5" x14ac:dyDescent="0.25">
      <c r="A20" s="18">
        <v>6</v>
      </c>
      <c r="B20" s="19" t="s">
        <v>12</v>
      </c>
      <c r="C20" s="84" t="s">
        <v>74</v>
      </c>
    </row>
    <row r="21" spans="1:3" ht="23.25" x14ac:dyDescent="0.25">
      <c r="A21" s="18">
        <v>7</v>
      </c>
      <c r="B21" s="19" t="s">
        <v>13</v>
      </c>
      <c r="C21" s="84" t="s">
        <v>74</v>
      </c>
    </row>
    <row r="22" spans="1:3" ht="15.75" thickBot="1" x14ac:dyDescent="0.3">
      <c r="A22" s="20">
        <v>8</v>
      </c>
      <c r="B22" s="21" t="s">
        <v>14</v>
      </c>
      <c r="C22" s="85" t="s">
        <v>74</v>
      </c>
    </row>
    <row r="23" spans="1:3" x14ac:dyDescent="0.25">
      <c r="A23" s="27" t="s">
        <v>15</v>
      </c>
      <c r="B23" s="28"/>
      <c r="C23" s="28"/>
    </row>
    <row r="24" spans="1:3" ht="86.25" customHeight="1" x14ac:dyDescent="0.25">
      <c r="A24" s="29">
        <v>1</v>
      </c>
      <c r="B24" s="30" t="s">
        <v>42</v>
      </c>
      <c r="C24" s="77" t="s">
        <v>74</v>
      </c>
    </row>
    <row r="25" spans="1:3" ht="21" customHeight="1" x14ac:dyDescent="0.25">
      <c r="A25" s="29">
        <v>2</v>
      </c>
      <c r="B25" s="30" t="s">
        <v>43</v>
      </c>
      <c r="C25" s="77" t="s">
        <v>74</v>
      </c>
    </row>
    <row r="26" spans="1:3" ht="147.75" customHeight="1" x14ac:dyDescent="0.25">
      <c r="A26" s="29">
        <v>3</v>
      </c>
      <c r="B26" s="30" t="s">
        <v>44</v>
      </c>
      <c r="C26" s="77" t="s">
        <v>74</v>
      </c>
    </row>
    <row r="27" spans="1:3" ht="21.75" customHeight="1" thickBot="1" x14ac:dyDescent="0.3">
      <c r="A27" s="29">
        <v>4</v>
      </c>
      <c r="B27" s="30" t="s">
        <v>38</v>
      </c>
      <c r="C27" s="94" t="s">
        <v>74</v>
      </c>
    </row>
    <row r="28" spans="1:3" ht="15.75" thickBot="1" x14ac:dyDescent="0.3">
      <c r="A28" s="3" t="s">
        <v>16</v>
      </c>
      <c r="B28" s="4"/>
      <c r="C28" s="5"/>
    </row>
    <row r="29" spans="1:3" ht="15.75" x14ac:dyDescent="0.25">
      <c r="A29" s="24" t="s">
        <v>4</v>
      </c>
      <c r="B29" s="31"/>
      <c r="C29" s="25"/>
    </row>
    <row r="30" spans="1:3" ht="22.5" x14ac:dyDescent="0.25">
      <c r="A30" s="32">
        <v>0</v>
      </c>
      <c r="B30" s="33" t="s">
        <v>17</v>
      </c>
      <c r="C30" s="58">
        <v>0</v>
      </c>
    </row>
    <row r="31" spans="1:3" ht="33.75" x14ac:dyDescent="0.25">
      <c r="A31" s="32">
        <v>2</v>
      </c>
      <c r="B31" s="33" t="s">
        <v>18</v>
      </c>
      <c r="C31" s="2"/>
    </row>
    <row r="32" spans="1:3" ht="22.5" x14ac:dyDescent="0.25">
      <c r="A32" s="32">
        <v>5</v>
      </c>
      <c r="B32" s="33" t="s">
        <v>19</v>
      </c>
      <c r="C32" s="2"/>
    </row>
    <row r="33" spans="1:3" ht="33.75" x14ac:dyDescent="0.25">
      <c r="A33" s="32">
        <v>10</v>
      </c>
      <c r="B33" s="33" t="s">
        <v>20</v>
      </c>
      <c r="C33" s="2"/>
    </row>
    <row r="34" spans="1:3" ht="90" x14ac:dyDescent="0.25">
      <c r="A34" s="32">
        <v>15</v>
      </c>
      <c r="B34" s="33" t="s">
        <v>21</v>
      </c>
      <c r="C34" s="2"/>
    </row>
    <row r="35" spans="1:3" x14ac:dyDescent="0.25">
      <c r="A35" s="32">
        <v>18</v>
      </c>
      <c r="B35" s="33" t="s">
        <v>22</v>
      </c>
      <c r="C35" s="2"/>
    </row>
    <row r="36" spans="1:3" ht="15.75" thickBot="1" x14ac:dyDescent="0.3">
      <c r="A36" s="34">
        <v>20</v>
      </c>
      <c r="B36" s="35" t="s">
        <v>23</v>
      </c>
      <c r="C36" s="26"/>
    </row>
    <row r="37" spans="1:3" x14ac:dyDescent="0.25">
      <c r="A37" s="36" t="s">
        <v>24</v>
      </c>
      <c r="B37" s="37"/>
      <c r="C37" s="38"/>
    </row>
    <row r="38" spans="1:3" ht="22.5" x14ac:dyDescent="0.25">
      <c r="A38" s="39">
        <v>0</v>
      </c>
      <c r="B38" s="40" t="s">
        <v>25</v>
      </c>
      <c r="C38" s="59">
        <v>0</v>
      </c>
    </row>
    <row r="39" spans="1:3" ht="22.5" x14ac:dyDescent="0.25">
      <c r="A39" s="39">
        <v>2</v>
      </c>
      <c r="B39" s="40" t="s">
        <v>26</v>
      </c>
      <c r="C39" s="22"/>
    </row>
    <row r="40" spans="1:3" ht="22.5" x14ac:dyDescent="0.25">
      <c r="A40" s="39">
        <v>5</v>
      </c>
      <c r="B40" s="40" t="s">
        <v>27</v>
      </c>
      <c r="C40" s="22"/>
    </row>
    <row r="41" spans="1:3" ht="22.5" x14ac:dyDescent="0.25">
      <c r="A41" s="39">
        <v>8</v>
      </c>
      <c r="B41" s="40" t="s">
        <v>28</v>
      </c>
      <c r="C41" s="22"/>
    </row>
    <row r="42" spans="1:3" ht="23.25" thickBot="1" x14ac:dyDescent="0.3">
      <c r="A42" s="41">
        <v>10</v>
      </c>
      <c r="B42" s="42" t="s">
        <v>29</v>
      </c>
      <c r="C42" s="23"/>
    </row>
    <row r="43" spans="1:3" x14ac:dyDescent="0.25">
      <c r="A43" s="1"/>
    </row>
    <row r="44" spans="1:3" x14ac:dyDescent="0.25">
      <c r="A44" s="146" t="s">
        <v>68</v>
      </c>
      <c r="B44" s="146"/>
      <c r="C44" s="147">
        <f>SUM(C30:C42)</f>
        <v>0</v>
      </c>
    </row>
    <row r="45" spans="1:3" x14ac:dyDescent="0.25">
      <c r="A45" s="72"/>
      <c r="B45" s="72"/>
      <c r="C45" s="72"/>
    </row>
    <row r="46" spans="1:3" x14ac:dyDescent="0.25">
      <c r="A46" s="99" t="s">
        <v>73</v>
      </c>
      <c r="B46" s="101"/>
      <c r="C46" s="73"/>
    </row>
    <row r="47" spans="1:3" x14ac:dyDescent="0.25">
      <c r="A47" s="100"/>
      <c r="B47" s="107"/>
      <c r="C47" s="95"/>
    </row>
  </sheetData>
  <pageMargins left="0.70866141732283472" right="0.70866141732283472" top="0.78740157480314965" bottom="0.78740157480314965" header="0.31496062992125984" footer="0.31496062992125984"/>
  <pageSetup paperSize="8"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tabSelected="1" topLeftCell="A6" workbookViewId="0">
      <selection activeCell="B55" sqref="B55"/>
    </sheetView>
  </sheetViews>
  <sheetFormatPr defaultRowHeight="15" x14ac:dyDescent="0.25"/>
  <cols>
    <col min="1" max="1" width="17.140625" customWidth="1"/>
    <col min="2" max="2" width="41.7109375" customWidth="1"/>
    <col min="3" max="3" width="18.28515625" customWidth="1"/>
    <col min="4" max="4" width="33.7109375" customWidth="1"/>
    <col min="5" max="5" width="44.140625" customWidth="1"/>
    <col min="6" max="6" width="49" customWidth="1"/>
    <col min="7" max="7" width="14.140625" customWidth="1"/>
    <col min="8" max="8" width="14" customWidth="1"/>
    <col min="9" max="9" width="8.28515625" customWidth="1"/>
    <col min="10" max="10" width="52.7109375" customWidth="1"/>
    <col min="11" max="11" width="17.42578125" customWidth="1"/>
    <col min="12" max="13" width="12.42578125" bestFit="1" customWidth="1"/>
  </cols>
  <sheetData>
    <row r="1" spans="1:12" ht="24" thickBot="1" x14ac:dyDescent="0.4">
      <c r="A1" s="61" t="s">
        <v>31</v>
      </c>
      <c r="B1" s="61"/>
      <c r="C1" s="103" t="s">
        <v>107</v>
      </c>
      <c r="D1" s="76"/>
      <c r="E1" s="76"/>
      <c r="F1" s="76"/>
      <c r="J1" s="156"/>
    </row>
    <row r="2" spans="1:12" ht="45" x14ac:dyDescent="0.25">
      <c r="A2" s="6" t="s">
        <v>30</v>
      </c>
      <c r="B2" s="7"/>
      <c r="C2" s="7"/>
      <c r="D2" s="7"/>
      <c r="E2" s="7"/>
      <c r="F2" s="7"/>
      <c r="G2" s="151" t="s">
        <v>75</v>
      </c>
      <c r="H2" s="152" t="s">
        <v>82</v>
      </c>
      <c r="I2" s="152" t="s">
        <v>83</v>
      </c>
      <c r="J2" s="157" t="s">
        <v>138</v>
      </c>
    </row>
    <row r="3" spans="1:12" x14ac:dyDescent="0.25">
      <c r="A3" s="8"/>
      <c r="B3" s="9" t="s">
        <v>0</v>
      </c>
      <c r="C3" s="55" t="s">
        <v>108</v>
      </c>
      <c r="D3" s="55" t="s">
        <v>111</v>
      </c>
      <c r="E3" s="55" t="s">
        <v>112</v>
      </c>
      <c r="F3" s="55" t="s">
        <v>109</v>
      </c>
      <c r="G3" s="152"/>
      <c r="H3" s="152"/>
      <c r="I3" s="152"/>
      <c r="J3" s="55" t="s">
        <v>110</v>
      </c>
    </row>
    <row r="4" spans="1:12" ht="61.5" customHeight="1" x14ac:dyDescent="0.25">
      <c r="A4" s="8"/>
      <c r="B4" s="9" t="s">
        <v>1</v>
      </c>
      <c r="C4" s="56" t="s">
        <v>113</v>
      </c>
      <c r="D4" s="56" t="s">
        <v>115</v>
      </c>
      <c r="E4" s="56" t="s">
        <v>116</v>
      </c>
      <c r="F4" s="56" t="s">
        <v>141</v>
      </c>
      <c r="G4" s="52"/>
      <c r="H4" s="52"/>
      <c r="I4" s="52"/>
      <c r="J4" s="56" t="s">
        <v>114</v>
      </c>
    </row>
    <row r="5" spans="1:12" ht="34.5" customHeight="1" x14ac:dyDescent="0.25">
      <c r="A5" s="8"/>
      <c r="B5" s="9" t="s">
        <v>78</v>
      </c>
      <c r="C5" s="56" t="s">
        <v>117</v>
      </c>
      <c r="D5" s="56" t="s">
        <v>70</v>
      </c>
      <c r="E5" s="56" t="s">
        <v>118</v>
      </c>
      <c r="F5" s="56" t="s">
        <v>69</v>
      </c>
      <c r="G5" s="52"/>
      <c r="H5" s="52"/>
      <c r="I5" s="52"/>
      <c r="J5" s="56" t="s">
        <v>118</v>
      </c>
    </row>
    <row r="6" spans="1:12" x14ac:dyDescent="0.25">
      <c r="A6" s="8"/>
      <c r="B6" s="9" t="s">
        <v>2</v>
      </c>
      <c r="C6" s="53" t="s">
        <v>119</v>
      </c>
      <c r="D6" s="53" t="s">
        <v>72</v>
      </c>
      <c r="E6" s="53" t="s">
        <v>102</v>
      </c>
      <c r="F6" s="53" t="s">
        <v>105</v>
      </c>
      <c r="G6" s="52"/>
      <c r="H6" s="52"/>
      <c r="I6" s="52"/>
      <c r="J6" s="53" t="s">
        <v>120</v>
      </c>
    </row>
    <row r="7" spans="1:12" x14ac:dyDescent="0.25">
      <c r="A7" s="8"/>
      <c r="B7" s="9" t="s">
        <v>3</v>
      </c>
      <c r="C7" s="53" t="s">
        <v>66</v>
      </c>
      <c r="D7" s="53" t="s">
        <v>122</v>
      </c>
      <c r="E7" s="53" t="s">
        <v>121</v>
      </c>
      <c r="F7" s="53" t="s">
        <v>65</v>
      </c>
      <c r="G7" s="52"/>
      <c r="H7" s="52"/>
      <c r="I7" s="52"/>
      <c r="J7" s="53" t="s">
        <v>121</v>
      </c>
    </row>
    <row r="8" spans="1:12" x14ac:dyDescent="0.25">
      <c r="A8" s="8"/>
      <c r="B8" s="9" t="s">
        <v>76</v>
      </c>
      <c r="C8" s="54">
        <v>5000000</v>
      </c>
      <c r="D8" s="54">
        <v>7000000</v>
      </c>
      <c r="E8" s="54">
        <v>5380500</v>
      </c>
      <c r="F8" s="54">
        <v>7520060.9100000001</v>
      </c>
      <c r="G8" s="150">
        <f>SUM(C8:F8)</f>
        <v>24900560.91</v>
      </c>
      <c r="H8" s="52"/>
      <c r="I8" s="52"/>
      <c r="J8" s="163">
        <v>7470168.2699999996</v>
      </c>
    </row>
    <row r="9" spans="1:12" ht="15.75" thickBot="1" x14ac:dyDescent="0.3">
      <c r="A9" s="10"/>
      <c r="B9" s="11" t="s">
        <v>88</v>
      </c>
      <c r="C9" s="57">
        <f>C8*0.85</f>
        <v>4250000</v>
      </c>
      <c r="D9" s="57">
        <f>D8*0.85</f>
        <v>5950000</v>
      </c>
      <c r="E9" s="104">
        <f>E8*0.85</f>
        <v>4573425</v>
      </c>
      <c r="F9" s="57">
        <f>F8*0.85</f>
        <v>6392051.7735000001</v>
      </c>
      <c r="G9" s="153">
        <f>SUM(C9:F9)</f>
        <v>21165476.773499999</v>
      </c>
      <c r="H9" s="154">
        <v>21165476.77</v>
      </c>
      <c r="I9" s="155">
        <f>H9-G9</f>
        <v>-3.4999996423721313E-3</v>
      </c>
      <c r="J9" s="164">
        <f>J8*0.85</f>
        <v>6349643.0294999992</v>
      </c>
      <c r="K9" s="167" t="s">
        <v>143</v>
      </c>
      <c r="L9" s="166">
        <f>SUM(G9,J9)</f>
        <v>27515119.802999999</v>
      </c>
    </row>
    <row r="10" spans="1:12" x14ac:dyDescent="0.25">
      <c r="A10" s="12" t="s">
        <v>5</v>
      </c>
      <c r="B10" s="13"/>
      <c r="C10" s="66"/>
      <c r="D10" s="66"/>
      <c r="E10" s="66"/>
      <c r="F10" s="66"/>
      <c r="H10" t="s">
        <v>139</v>
      </c>
      <c r="J10" s="66"/>
      <c r="K10" s="111" t="s">
        <v>140</v>
      </c>
      <c r="L10" s="111">
        <f>L9/H9*100</f>
        <v>130.00000000944937</v>
      </c>
    </row>
    <row r="11" spans="1:12" x14ac:dyDescent="0.25">
      <c r="A11" s="46">
        <v>910201</v>
      </c>
      <c r="B11" s="47" t="s">
        <v>56</v>
      </c>
      <c r="C11" s="67">
        <v>1</v>
      </c>
      <c r="D11" s="67"/>
      <c r="E11" s="68">
        <v>1</v>
      </c>
      <c r="F11" s="67"/>
      <c r="H11" s="51"/>
      <c r="J11" s="67"/>
      <c r="K11" s="111" t="s">
        <v>142</v>
      </c>
      <c r="L11" s="128">
        <f>H9*0.3</f>
        <v>6349643.0309999995</v>
      </c>
    </row>
    <row r="12" spans="1:12" x14ac:dyDescent="0.25">
      <c r="A12" s="46">
        <v>910501</v>
      </c>
      <c r="B12" s="47" t="s">
        <v>57</v>
      </c>
      <c r="C12" s="67"/>
      <c r="D12" s="67"/>
      <c r="E12" s="68"/>
      <c r="F12" s="67"/>
      <c r="J12" s="67"/>
      <c r="K12" s="111" t="s">
        <v>147</v>
      </c>
      <c r="L12" s="128">
        <f>L11/85*100</f>
        <v>7470168.271764705</v>
      </c>
    </row>
    <row r="13" spans="1:12" ht="30" x14ac:dyDescent="0.25">
      <c r="A13" s="46">
        <v>910301</v>
      </c>
      <c r="B13" s="47" t="s">
        <v>58</v>
      </c>
      <c r="C13" s="67"/>
      <c r="D13" s="67">
        <v>1</v>
      </c>
      <c r="E13" s="68">
        <v>1</v>
      </c>
      <c r="F13" s="67">
        <v>1</v>
      </c>
      <c r="J13" s="67"/>
      <c r="K13" s="165" t="s">
        <v>144</v>
      </c>
      <c r="L13" s="128">
        <f>H9*1.3</f>
        <v>27515119.800999999</v>
      </c>
    </row>
    <row r="14" spans="1:12" ht="30" x14ac:dyDescent="0.25">
      <c r="A14" s="46">
        <v>910401</v>
      </c>
      <c r="B14" s="47" t="s">
        <v>59</v>
      </c>
      <c r="C14" s="67">
        <v>0.3</v>
      </c>
      <c r="D14" s="67">
        <v>58</v>
      </c>
      <c r="E14" s="68"/>
      <c r="F14" s="67">
        <v>0.06</v>
      </c>
      <c r="J14" s="67"/>
      <c r="K14" s="108" t="s">
        <v>145</v>
      </c>
      <c r="L14" s="128">
        <f>H9+L11</f>
        <v>27515119.800999999</v>
      </c>
    </row>
    <row r="15" spans="1:12" x14ac:dyDescent="0.25">
      <c r="A15" s="46">
        <v>305002</v>
      </c>
      <c r="B15" s="47" t="s">
        <v>60</v>
      </c>
      <c r="C15" s="67">
        <v>1</v>
      </c>
      <c r="D15" s="67">
        <v>1</v>
      </c>
      <c r="E15" s="68"/>
      <c r="F15" s="67"/>
      <c r="J15" s="67">
        <v>1</v>
      </c>
    </row>
    <row r="16" spans="1:12" x14ac:dyDescent="0.25">
      <c r="A16" s="46">
        <v>740010</v>
      </c>
      <c r="B16" s="47" t="s">
        <v>61</v>
      </c>
      <c r="C16" s="67"/>
      <c r="D16" s="67"/>
      <c r="E16" s="68"/>
      <c r="F16" s="67"/>
      <c r="J16" s="67"/>
    </row>
    <row r="17" spans="1:10" ht="15.75" thickBot="1" x14ac:dyDescent="0.3">
      <c r="A17" s="46">
        <v>764010</v>
      </c>
      <c r="B17" s="47" t="s">
        <v>62</v>
      </c>
      <c r="C17" s="67"/>
      <c r="D17" s="67"/>
      <c r="E17" s="87"/>
      <c r="F17" s="67"/>
      <c r="J17" s="67"/>
    </row>
    <row r="18" spans="1:10" x14ac:dyDescent="0.25">
      <c r="A18" s="16" t="s">
        <v>6</v>
      </c>
      <c r="B18" s="17"/>
      <c r="C18" s="17"/>
      <c r="D18" s="17"/>
      <c r="E18" s="86"/>
      <c r="F18" s="17"/>
      <c r="J18" s="17"/>
    </row>
    <row r="19" spans="1:10" ht="34.5" x14ac:dyDescent="0.25">
      <c r="A19" s="18">
        <v>1</v>
      </c>
      <c r="B19" s="19" t="s">
        <v>7</v>
      </c>
      <c r="C19" s="84" t="s">
        <v>74</v>
      </c>
      <c r="D19" s="84" t="s">
        <v>74</v>
      </c>
      <c r="E19" s="84" t="s">
        <v>74</v>
      </c>
      <c r="F19" s="84" t="s">
        <v>74</v>
      </c>
      <c r="J19" s="84" t="s">
        <v>74</v>
      </c>
    </row>
    <row r="20" spans="1:10" x14ac:dyDescent="0.25">
      <c r="A20" s="18">
        <v>2</v>
      </c>
      <c r="B20" s="19" t="s">
        <v>8</v>
      </c>
      <c r="C20" s="84" t="s">
        <v>74</v>
      </c>
      <c r="D20" s="84" t="s">
        <v>74</v>
      </c>
      <c r="E20" s="84" t="s">
        <v>74</v>
      </c>
      <c r="F20" s="84" t="s">
        <v>74</v>
      </c>
      <c r="J20" s="84" t="s">
        <v>74</v>
      </c>
    </row>
    <row r="21" spans="1:10" x14ac:dyDescent="0.25">
      <c r="A21" s="18">
        <v>3</v>
      </c>
      <c r="B21" s="19" t="s">
        <v>9</v>
      </c>
      <c r="C21" s="84" t="s">
        <v>74</v>
      </c>
      <c r="D21" s="84" t="s">
        <v>74</v>
      </c>
      <c r="E21" s="84" t="s">
        <v>74</v>
      </c>
      <c r="F21" s="84" t="s">
        <v>74</v>
      </c>
      <c r="J21" s="84" t="s">
        <v>74</v>
      </c>
    </row>
    <row r="22" spans="1:10" ht="23.25" x14ac:dyDescent="0.25">
      <c r="A22" s="18">
        <v>4</v>
      </c>
      <c r="B22" s="19" t="s">
        <v>10</v>
      </c>
      <c r="C22" s="84" t="s">
        <v>74</v>
      </c>
      <c r="D22" s="84" t="s">
        <v>74</v>
      </c>
      <c r="E22" s="84" t="s">
        <v>74</v>
      </c>
      <c r="F22" s="84" t="s">
        <v>74</v>
      </c>
      <c r="J22" s="84" t="s">
        <v>74</v>
      </c>
    </row>
    <row r="23" spans="1:10" ht="23.25" x14ac:dyDescent="0.25">
      <c r="A23" s="18">
        <v>5</v>
      </c>
      <c r="B23" s="19" t="s">
        <v>11</v>
      </c>
      <c r="C23" s="84" t="s">
        <v>74</v>
      </c>
      <c r="D23" s="84" t="s">
        <v>74</v>
      </c>
      <c r="E23" s="84" t="s">
        <v>74</v>
      </c>
      <c r="F23" s="84" t="s">
        <v>74</v>
      </c>
      <c r="J23" s="84" t="s">
        <v>74</v>
      </c>
    </row>
    <row r="24" spans="1:10" ht="34.5" customHeight="1" x14ac:dyDescent="0.25">
      <c r="A24" s="18">
        <v>6</v>
      </c>
      <c r="B24" s="19" t="s">
        <v>12</v>
      </c>
      <c r="C24" s="84" t="s">
        <v>74</v>
      </c>
      <c r="D24" s="84" t="s">
        <v>74</v>
      </c>
      <c r="E24" s="84" t="s">
        <v>74</v>
      </c>
      <c r="F24" s="84" t="s">
        <v>74</v>
      </c>
      <c r="J24" s="84" t="s">
        <v>74</v>
      </c>
    </row>
    <row r="25" spans="1:10" ht="23.25" x14ac:dyDescent="0.25">
      <c r="A25" s="18">
        <v>7</v>
      </c>
      <c r="B25" s="19" t="s">
        <v>13</v>
      </c>
      <c r="C25" s="84" t="s">
        <v>74</v>
      </c>
      <c r="D25" s="84" t="s">
        <v>74</v>
      </c>
      <c r="E25" s="84" t="s">
        <v>74</v>
      </c>
      <c r="F25" s="84" t="s">
        <v>74</v>
      </c>
      <c r="J25" s="84" t="s">
        <v>74</v>
      </c>
    </row>
    <row r="26" spans="1:10" ht="15.75" thickBot="1" x14ac:dyDescent="0.3">
      <c r="A26" s="20">
        <v>8</v>
      </c>
      <c r="B26" s="21" t="s">
        <v>14</v>
      </c>
      <c r="C26" s="84" t="s">
        <v>74</v>
      </c>
      <c r="D26" s="84" t="s">
        <v>74</v>
      </c>
      <c r="E26" s="85" t="s">
        <v>74</v>
      </c>
      <c r="F26" s="84" t="s">
        <v>74</v>
      </c>
      <c r="J26" s="84" t="s">
        <v>74</v>
      </c>
    </row>
    <row r="27" spans="1:10" x14ac:dyDescent="0.25">
      <c r="A27" s="27" t="s">
        <v>15</v>
      </c>
      <c r="B27" s="28"/>
      <c r="C27" s="28"/>
      <c r="D27" s="28"/>
      <c r="E27" s="49"/>
      <c r="F27" s="28"/>
      <c r="J27" s="28"/>
    </row>
    <row r="28" spans="1:10" ht="26.45" customHeight="1" x14ac:dyDescent="0.25">
      <c r="A28" s="29">
        <v>1</v>
      </c>
      <c r="B28" s="30" t="s">
        <v>45</v>
      </c>
      <c r="C28" s="77" t="s">
        <v>74</v>
      </c>
      <c r="D28" s="77" t="s">
        <v>74</v>
      </c>
      <c r="E28" s="77" t="s">
        <v>74</v>
      </c>
      <c r="F28" s="77" t="s">
        <v>74</v>
      </c>
      <c r="J28" s="77" t="s">
        <v>74</v>
      </c>
    </row>
    <row r="29" spans="1:10" ht="21" customHeight="1" x14ac:dyDescent="0.25">
      <c r="A29" s="29">
        <v>2</v>
      </c>
      <c r="B29" s="30" t="s">
        <v>46</v>
      </c>
      <c r="C29" s="77" t="s">
        <v>74</v>
      </c>
      <c r="D29" s="77" t="s">
        <v>74</v>
      </c>
      <c r="E29" s="77" t="s">
        <v>74</v>
      </c>
      <c r="F29" s="77" t="s">
        <v>74</v>
      </c>
      <c r="J29" s="77" t="s">
        <v>74</v>
      </c>
    </row>
    <row r="30" spans="1:10" ht="37.9" customHeight="1" x14ac:dyDescent="0.25">
      <c r="A30" s="29">
        <v>3</v>
      </c>
      <c r="B30" s="30" t="s">
        <v>47</v>
      </c>
      <c r="C30" s="94" t="s">
        <v>123</v>
      </c>
      <c r="D30" s="94" t="s">
        <v>123</v>
      </c>
      <c r="E30" s="94" t="s">
        <v>123</v>
      </c>
      <c r="F30" s="94" t="s">
        <v>123</v>
      </c>
      <c r="J30" s="94" t="s">
        <v>123</v>
      </c>
    </row>
    <row r="31" spans="1:10" ht="37.9" customHeight="1" x14ac:dyDescent="0.25">
      <c r="A31" s="29">
        <v>4</v>
      </c>
      <c r="B31" s="30" t="s">
        <v>48</v>
      </c>
      <c r="C31" s="77" t="s">
        <v>74</v>
      </c>
      <c r="D31" s="77" t="s">
        <v>74</v>
      </c>
      <c r="E31" s="77" t="s">
        <v>74</v>
      </c>
      <c r="F31" s="77" t="s">
        <v>74</v>
      </c>
      <c r="J31" s="77" t="s">
        <v>74</v>
      </c>
    </row>
    <row r="32" spans="1:10" ht="37.9" customHeight="1" x14ac:dyDescent="0.25">
      <c r="A32" s="29">
        <v>5</v>
      </c>
      <c r="B32" s="30" t="s">
        <v>49</v>
      </c>
      <c r="C32" s="77" t="s">
        <v>74</v>
      </c>
      <c r="D32" s="77" t="s">
        <v>74</v>
      </c>
      <c r="E32" s="77" t="s">
        <v>74</v>
      </c>
      <c r="F32" s="77" t="s">
        <v>74</v>
      </c>
      <c r="J32" s="77" t="s">
        <v>74</v>
      </c>
    </row>
    <row r="33" spans="1:10" ht="120.75" customHeight="1" x14ac:dyDescent="0.25">
      <c r="A33" s="29">
        <v>6</v>
      </c>
      <c r="B33" s="30" t="s">
        <v>50</v>
      </c>
      <c r="C33" s="77" t="s">
        <v>74</v>
      </c>
      <c r="D33" s="77" t="s">
        <v>74</v>
      </c>
      <c r="E33" s="77" t="s">
        <v>74</v>
      </c>
      <c r="F33" s="77" t="s">
        <v>74</v>
      </c>
      <c r="J33" s="77" t="s">
        <v>74</v>
      </c>
    </row>
    <row r="34" spans="1:10" ht="37.9" customHeight="1" x14ac:dyDescent="0.25">
      <c r="A34" s="29">
        <v>7</v>
      </c>
      <c r="B34" s="30" t="s">
        <v>51</v>
      </c>
      <c r="C34" s="77" t="s">
        <v>74</v>
      </c>
      <c r="D34" s="77" t="s">
        <v>74</v>
      </c>
      <c r="E34" s="77" t="s">
        <v>74</v>
      </c>
      <c r="F34" s="77" t="s">
        <v>74</v>
      </c>
      <c r="J34" s="77" t="s">
        <v>74</v>
      </c>
    </row>
    <row r="35" spans="1:10" ht="46.5" customHeight="1" thickBot="1" x14ac:dyDescent="0.3">
      <c r="A35" s="29">
        <v>8</v>
      </c>
      <c r="B35" s="44" t="s">
        <v>52</v>
      </c>
      <c r="C35" s="94" t="s">
        <v>123</v>
      </c>
      <c r="D35" s="94" t="s">
        <v>123</v>
      </c>
      <c r="E35" s="158" t="s">
        <v>123</v>
      </c>
      <c r="F35" s="159" t="s">
        <v>123</v>
      </c>
      <c r="J35" s="94" t="s">
        <v>123</v>
      </c>
    </row>
    <row r="36" spans="1:10" ht="15.75" thickBot="1" x14ac:dyDescent="0.3">
      <c r="A36" s="3" t="s">
        <v>16</v>
      </c>
      <c r="B36" s="4"/>
      <c r="C36" s="5"/>
      <c r="D36" s="5"/>
      <c r="E36" s="52"/>
      <c r="F36" s="5"/>
      <c r="J36" s="5"/>
    </row>
    <row r="37" spans="1:10" ht="15.75" x14ac:dyDescent="0.25">
      <c r="A37" s="24" t="s">
        <v>4</v>
      </c>
      <c r="B37" s="31"/>
      <c r="C37" s="96"/>
      <c r="D37" s="96"/>
      <c r="E37" s="96"/>
      <c r="F37" s="96"/>
      <c r="J37" s="96"/>
    </row>
    <row r="38" spans="1:10" ht="22.5" x14ac:dyDescent="0.25">
      <c r="A38" s="32">
        <v>0</v>
      </c>
      <c r="B38" s="33" t="s">
        <v>17</v>
      </c>
      <c r="C38" s="58"/>
      <c r="D38" s="58">
        <v>0</v>
      </c>
      <c r="E38" s="58"/>
      <c r="F38" s="58"/>
      <c r="J38" s="58"/>
    </row>
    <row r="39" spans="1:10" ht="33.75" x14ac:dyDescent="0.25">
      <c r="A39" s="32">
        <v>2</v>
      </c>
      <c r="B39" s="33" t="s">
        <v>18</v>
      </c>
      <c r="C39" s="58"/>
      <c r="D39" s="58"/>
      <c r="E39" s="58">
        <v>2</v>
      </c>
      <c r="F39" s="58"/>
      <c r="J39" s="58">
        <v>2</v>
      </c>
    </row>
    <row r="40" spans="1:10" ht="22.5" x14ac:dyDescent="0.25">
      <c r="A40" s="32">
        <v>5</v>
      </c>
      <c r="B40" s="33" t="s">
        <v>19</v>
      </c>
      <c r="C40" s="58"/>
      <c r="D40" s="58"/>
      <c r="E40" s="58"/>
      <c r="F40" s="58">
        <v>5</v>
      </c>
      <c r="J40" s="58"/>
    </row>
    <row r="41" spans="1:10" ht="33.75" x14ac:dyDescent="0.25">
      <c r="A41" s="32">
        <v>10</v>
      </c>
      <c r="B41" s="33" t="s">
        <v>20</v>
      </c>
      <c r="C41" s="58"/>
      <c r="D41" s="58"/>
      <c r="E41" s="58"/>
      <c r="F41" s="58"/>
      <c r="J41" s="58"/>
    </row>
    <row r="42" spans="1:10" ht="90" x14ac:dyDescent="0.25">
      <c r="A42" s="32">
        <v>15</v>
      </c>
      <c r="B42" s="33" t="s">
        <v>21</v>
      </c>
      <c r="C42" s="58">
        <v>15</v>
      </c>
      <c r="D42" s="58"/>
      <c r="E42" s="58"/>
      <c r="F42" s="58"/>
      <c r="J42" s="58"/>
    </row>
    <row r="43" spans="1:10" x14ac:dyDescent="0.25">
      <c r="A43" s="32">
        <v>18</v>
      </c>
      <c r="B43" s="33" t="s">
        <v>22</v>
      </c>
      <c r="C43" s="58"/>
      <c r="D43" s="58"/>
      <c r="E43" s="58"/>
      <c r="F43" s="58"/>
      <c r="J43" s="58"/>
    </row>
    <row r="44" spans="1:10" ht="15.75" thickBot="1" x14ac:dyDescent="0.3">
      <c r="A44" s="34">
        <v>20</v>
      </c>
      <c r="B44" s="35" t="s">
        <v>23</v>
      </c>
      <c r="C44" s="97"/>
      <c r="D44" s="97"/>
      <c r="E44" s="97"/>
      <c r="F44" s="97"/>
      <c r="J44" s="97"/>
    </row>
    <row r="45" spans="1:10" x14ac:dyDescent="0.25">
      <c r="A45" s="36" t="s">
        <v>24</v>
      </c>
      <c r="B45" s="37"/>
      <c r="C45" s="98"/>
      <c r="D45" s="98"/>
      <c r="E45" s="98"/>
      <c r="F45" s="98"/>
      <c r="J45" s="98"/>
    </row>
    <row r="46" spans="1:10" ht="22.5" x14ac:dyDescent="0.25">
      <c r="A46" s="39">
        <v>0</v>
      </c>
      <c r="B46" s="40" t="s">
        <v>25</v>
      </c>
      <c r="C46" s="59"/>
      <c r="D46" s="59"/>
      <c r="E46" s="59"/>
      <c r="F46" s="59">
        <v>0</v>
      </c>
      <c r="J46" s="59"/>
    </row>
    <row r="47" spans="1:10" ht="22.5" x14ac:dyDescent="0.25">
      <c r="A47" s="39">
        <v>2</v>
      </c>
      <c r="B47" s="40" t="s">
        <v>26</v>
      </c>
      <c r="C47" s="59">
        <v>2</v>
      </c>
      <c r="D47" s="59"/>
      <c r="E47" s="59"/>
      <c r="F47" s="59"/>
      <c r="J47" s="59">
        <v>2</v>
      </c>
    </row>
    <row r="48" spans="1:10" ht="22.5" x14ac:dyDescent="0.25">
      <c r="A48" s="39">
        <v>5</v>
      </c>
      <c r="B48" s="40" t="s">
        <v>27</v>
      </c>
      <c r="C48" s="59"/>
      <c r="D48" s="59"/>
      <c r="E48" s="59">
        <v>5</v>
      </c>
      <c r="F48" s="59"/>
      <c r="J48" s="59"/>
    </row>
    <row r="49" spans="1:10" ht="22.5" x14ac:dyDescent="0.25">
      <c r="A49" s="39">
        <v>8</v>
      </c>
      <c r="B49" s="40" t="s">
        <v>28</v>
      </c>
      <c r="C49" s="59"/>
      <c r="D49" s="59">
        <v>8</v>
      </c>
      <c r="E49" s="59"/>
      <c r="F49" s="59"/>
      <c r="J49" s="59"/>
    </row>
    <row r="50" spans="1:10" ht="23.25" thickBot="1" x14ac:dyDescent="0.3">
      <c r="A50" s="41">
        <v>10</v>
      </c>
      <c r="B50" s="42" t="s">
        <v>29</v>
      </c>
      <c r="C50" s="78"/>
      <c r="D50" s="78"/>
      <c r="E50" s="78"/>
      <c r="F50" s="78"/>
      <c r="J50" s="59"/>
    </row>
    <row r="51" spans="1:10" x14ac:dyDescent="0.25">
      <c r="A51" s="1"/>
    </row>
    <row r="52" spans="1:10" x14ac:dyDescent="0.25">
      <c r="A52" s="146" t="s">
        <v>68</v>
      </c>
      <c r="B52" s="146"/>
      <c r="C52" s="147">
        <f>SUM(C38:C50)</f>
        <v>17</v>
      </c>
      <c r="D52" s="147">
        <f>SUM(D38:D50)</f>
        <v>8</v>
      </c>
      <c r="E52" s="147">
        <f>SUM(E38:E50)</f>
        <v>7</v>
      </c>
      <c r="F52" s="147">
        <f>SUM(F38:F50)</f>
        <v>5</v>
      </c>
      <c r="J52" s="147">
        <f t="shared" ref="J52" si="0">SUM(J38:J50)</f>
        <v>4</v>
      </c>
    </row>
    <row r="53" spans="1:10" x14ac:dyDescent="0.25">
      <c r="A53" s="72"/>
      <c r="B53" s="72"/>
      <c r="C53" s="72"/>
    </row>
    <row r="54" spans="1:10" ht="45.75" customHeight="1" x14ac:dyDescent="0.25">
      <c r="A54" s="148" t="s">
        <v>73</v>
      </c>
      <c r="B54" s="173"/>
      <c r="C54" s="73"/>
      <c r="D54" s="106" t="s">
        <v>155</v>
      </c>
      <c r="E54" s="106" t="s">
        <v>155</v>
      </c>
      <c r="F54" s="73" t="s">
        <v>151</v>
      </c>
      <c r="J54" s="108" t="s">
        <v>156</v>
      </c>
    </row>
    <row r="55" spans="1:10" ht="45" customHeight="1" x14ac:dyDescent="0.25"/>
  </sheetData>
  <pageMargins left="0.70866141732283472" right="0.70866141732283472" top="0.78740157480314965" bottom="0.78740157480314965" header="0.31496062992125984" footer="0.31496062992125984"/>
  <pageSetup paperSize="8"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opLeftCell="A28" workbookViewId="0">
      <selection activeCell="O35" sqref="O35"/>
    </sheetView>
  </sheetViews>
  <sheetFormatPr defaultRowHeight="15" x14ac:dyDescent="0.25"/>
  <cols>
    <col min="1" max="1" width="25" customWidth="1"/>
    <col min="2" max="2" width="38.140625" customWidth="1"/>
    <col min="3" max="3" width="32.5703125" customWidth="1"/>
    <col min="4" max="4" width="14.140625" customWidth="1"/>
    <col min="5" max="5" width="14" customWidth="1"/>
    <col min="6" max="6" width="13" customWidth="1"/>
    <col min="7" max="7" width="13.28515625" customWidth="1"/>
    <col min="8" max="8" width="7.5703125" customWidth="1"/>
    <col min="9" max="9" width="19.42578125" customWidth="1"/>
    <col min="10" max="10" width="13.7109375" customWidth="1"/>
    <col min="11" max="11" width="13.85546875" customWidth="1"/>
    <col min="12" max="12" width="7.5703125" customWidth="1"/>
  </cols>
  <sheetData>
    <row r="1" spans="1:7" ht="23.25" x14ac:dyDescent="0.35">
      <c r="A1" s="113" t="s">
        <v>132</v>
      </c>
      <c r="B1" s="113"/>
    </row>
    <row r="2" spans="1:7" ht="23.25" x14ac:dyDescent="0.35">
      <c r="A2" s="113"/>
    </row>
    <row r="3" spans="1:7" ht="23.25" x14ac:dyDescent="0.35">
      <c r="A3" s="122" t="s">
        <v>131</v>
      </c>
      <c r="B3" s="50"/>
      <c r="C3" s="123"/>
      <c r="D3" s="72"/>
      <c r="E3" s="50"/>
      <c r="F3" s="50"/>
    </row>
    <row r="4" spans="1:7" ht="34.5" customHeight="1" x14ac:dyDescent="0.25">
      <c r="A4" s="114" t="s">
        <v>0</v>
      </c>
      <c r="B4" s="115" t="s">
        <v>91</v>
      </c>
      <c r="C4" s="115" t="s">
        <v>94</v>
      </c>
      <c r="D4" s="115" t="s">
        <v>93</v>
      </c>
      <c r="E4" s="124" t="s">
        <v>75</v>
      </c>
      <c r="F4" s="125" t="s">
        <v>82</v>
      </c>
      <c r="G4" s="125" t="s">
        <v>83</v>
      </c>
    </row>
    <row r="5" spans="1:7" ht="48.75" customHeight="1" x14ac:dyDescent="0.25">
      <c r="A5" s="114" t="s">
        <v>1</v>
      </c>
      <c r="B5" s="116" t="s">
        <v>95</v>
      </c>
      <c r="C5" s="116" t="s">
        <v>97</v>
      </c>
      <c r="D5" s="116" t="s">
        <v>126</v>
      </c>
      <c r="E5" s="74"/>
      <c r="F5" s="74"/>
      <c r="G5" s="74"/>
    </row>
    <row r="6" spans="1:7" ht="20.25" customHeight="1" x14ac:dyDescent="0.25">
      <c r="A6" s="114" t="s">
        <v>78</v>
      </c>
      <c r="B6" s="116" t="s">
        <v>98</v>
      </c>
      <c r="C6" s="116" t="s">
        <v>67</v>
      </c>
      <c r="D6" s="116" t="s">
        <v>69</v>
      </c>
      <c r="E6" s="74"/>
      <c r="F6" s="74"/>
      <c r="G6" s="74"/>
    </row>
    <row r="7" spans="1:7" x14ac:dyDescent="0.25">
      <c r="A7" s="114" t="s">
        <v>2</v>
      </c>
      <c r="B7" s="117" t="s">
        <v>154</v>
      </c>
      <c r="C7" s="117" t="s">
        <v>105</v>
      </c>
      <c r="D7" s="117" t="s">
        <v>119</v>
      </c>
      <c r="E7" s="74"/>
      <c r="F7" s="74"/>
      <c r="G7" s="74"/>
    </row>
    <row r="8" spans="1:7" x14ac:dyDescent="0.25">
      <c r="A8" s="114" t="s">
        <v>3</v>
      </c>
      <c r="B8" s="117" t="s">
        <v>101</v>
      </c>
      <c r="C8" s="117" t="s">
        <v>106</v>
      </c>
      <c r="D8" s="117" t="s">
        <v>127</v>
      </c>
      <c r="E8" s="74"/>
      <c r="F8" s="74"/>
      <c r="G8" s="74"/>
    </row>
    <row r="9" spans="1:7" x14ac:dyDescent="0.25">
      <c r="A9" s="114" t="s">
        <v>76</v>
      </c>
      <c r="B9" s="118">
        <v>224474628</v>
      </c>
      <c r="C9" s="118">
        <v>10000000</v>
      </c>
      <c r="D9" s="118">
        <v>27000000</v>
      </c>
      <c r="E9" s="112">
        <f>SUM(B9:D9)</f>
        <v>261474628</v>
      </c>
      <c r="F9" s="74"/>
      <c r="G9" s="74"/>
    </row>
    <row r="10" spans="1:7" x14ac:dyDescent="0.25">
      <c r="A10" s="125" t="s">
        <v>152</v>
      </c>
      <c r="B10" s="129">
        <v>61000000</v>
      </c>
      <c r="C10" s="129">
        <v>8377758.6100000003</v>
      </c>
      <c r="D10" s="129">
        <v>22950000</v>
      </c>
      <c r="E10" s="126">
        <f>SUM(B10:D10)</f>
        <v>92327758.609999999</v>
      </c>
      <c r="F10" s="127">
        <v>92327758.609999999</v>
      </c>
      <c r="G10" s="180">
        <f>F10-E10</f>
        <v>0</v>
      </c>
    </row>
    <row r="13" spans="1:7" ht="23.25" x14ac:dyDescent="0.35">
      <c r="A13" s="113" t="s">
        <v>133</v>
      </c>
    </row>
    <row r="14" spans="1:7" ht="45" x14ac:dyDescent="0.25">
      <c r="A14" s="114" t="s">
        <v>0</v>
      </c>
      <c r="B14" s="119" t="s">
        <v>85</v>
      </c>
      <c r="C14" s="115" t="s">
        <v>92</v>
      </c>
      <c r="D14" s="108" t="s">
        <v>75</v>
      </c>
      <c r="E14" s="111" t="s">
        <v>82</v>
      </c>
      <c r="F14" s="111" t="s">
        <v>83</v>
      </c>
    </row>
    <row r="15" spans="1:7" ht="30" x14ac:dyDescent="0.25">
      <c r="A15" s="114" t="s">
        <v>1</v>
      </c>
      <c r="B15" s="116" t="s">
        <v>80</v>
      </c>
      <c r="C15" s="116" t="s">
        <v>96</v>
      </c>
      <c r="D15" s="114"/>
      <c r="E15" s="114"/>
      <c r="F15" s="114"/>
    </row>
    <row r="16" spans="1:7" x14ac:dyDescent="0.25">
      <c r="A16" s="114" t="s">
        <v>78</v>
      </c>
      <c r="B16" s="119" t="s">
        <v>130</v>
      </c>
      <c r="C16" s="116" t="s">
        <v>99</v>
      </c>
      <c r="D16" s="114"/>
      <c r="E16" s="114"/>
      <c r="F16" s="114"/>
    </row>
    <row r="17" spans="1:6" x14ac:dyDescent="0.25">
      <c r="A17" s="114" t="s">
        <v>2</v>
      </c>
      <c r="B17" s="120" t="s">
        <v>81</v>
      </c>
      <c r="C17" s="117" t="s">
        <v>103</v>
      </c>
      <c r="D17" s="114"/>
      <c r="E17" s="114"/>
      <c r="F17" s="114"/>
    </row>
    <row r="18" spans="1:6" x14ac:dyDescent="0.25">
      <c r="A18" s="114" t="s">
        <v>3</v>
      </c>
      <c r="B18" s="120" t="s">
        <v>137</v>
      </c>
      <c r="C18" s="117" t="s">
        <v>104</v>
      </c>
      <c r="D18" s="114"/>
      <c r="E18" s="114"/>
      <c r="F18" s="114"/>
    </row>
    <row r="19" spans="1:6" x14ac:dyDescent="0.25">
      <c r="A19" s="114" t="s">
        <v>76</v>
      </c>
      <c r="B19" s="118">
        <v>14442111.300000001</v>
      </c>
      <c r="C19" s="118">
        <v>27058823.530000001</v>
      </c>
      <c r="D19" s="121">
        <f>SUM(B19:C19)</f>
        <v>41500934.829999998</v>
      </c>
      <c r="E19" s="114"/>
      <c r="F19" s="114"/>
    </row>
    <row r="20" spans="1:6" x14ac:dyDescent="0.25">
      <c r="A20" s="111" t="s">
        <v>77</v>
      </c>
      <c r="B20" s="110">
        <v>12275794.609999999</v>
      </c>
      <c r="C20" s="110">
        <v>23000000</v>
      </c>
      <c r="D20" s="128">
        <f>SUM(B20:C20)</f>
        <v>35275794.609999999</v>
      </c>
      <c r="E20" s="128">
        <v>35275794.609999999</v>
      </c>
      <c r="F20" s="179">
        <f>E20-D20</f>
        <v>0</v>
      </c>
    </row>
    <row r="22" spans="1:6" ht="31.5" customHeight="1" x14ac:dyDescent="0.25"/>
    <row r="23" spans="1:6" ht="23.25" x14ac:dyDescent="0.35">
      <c r="A23" s="113" t="s">
        <v>134</v>
      </c>
    </row>
    <row r="24" spans="1:6" ht="45" x14ac:dyDescent="0.25">
      <c r="A24" s="114" t="s">
        <v>0</v>
      </c>
      <c r="B24" s="134" t="s">
        <v>86</v>
      </c>
      <c r="C24" s="135"/>
      <c r="D24" s="109" t="s">
        <v>75</v>
      </c>
      <c r="E24" s="130" t="s">
        <v>82</v>
      </c>
      <c r="F24" s="130" t="s">
        <v>83</v>
      </c>
    </row>
    <row r="25" spans="1:6" x14ac:dyDescent="0.25">
      <c r="A25" s="114" t="s">
        <v>1</v>
      </c>
      <c r="B25" s="134" t="s">
        <v>87</v>
      </c>
      <c r="C25" s="135"/>
      <c r="D25" s="74"/>
      <c r="E25" s="74"/>
      <c r="F25" s="74"/>
    </row>
    <row r="26" spans="1:6" x14ac:dyDescent="0.25">
      <c r="A26" s="114" t="s">
        <v>78</v>
      </c>
      <c r="B26" s="134" t="s">
        <v>70</v>
      </c>
      <c r="C26" s="135"/>
      <c r="D26" s="74"/>
      <c r="E26" s="74"/>
      <c r="F26" s="74"/>
    </row>
    <row r="27" spans="1:6" x14ac:dyDescent="0.25">
      <c r="A27" s="114" t="s">
        <v>2</v>
      </c>
      <c r="B27" s="136" t="s">
        <v>71</v>
      </c>
      <c r="C27" s="135"/>
      <c r="D27" s="74"/>
      <c r="E27" s="74"/>
      <c r="F27" s="74"/>
    </row>
    <row r="28" spans="1:6" x14ac:dyDescent="0.25">
      <c r="A28" s="114" t="s">
        <v>3</v>
      </c>
      <c r="B28" s="136" t="s">
        <v>64</v>
      </c>
      <c r="C28" s="135"/>
      <c r="D28" s="74"/>
      <c r="E28" s="74"/>
      <c r="F28" s="74"/>
    </row>
    <row r="29" spans="1:6" x14ac:dyDescent="0.25">
      <c r="A29" s="114" t="s">
        <v>76</v>
      </c>
      <c r="B29" s="137">
        <v>40000000</v>
      </c>
      <c r="C29" s="135"/>
      <c r="D29" s="131">
        <f>SUM(B29:C29)</f>
        <v>40000000</v>
      </c>
      <c r="E29" s="132"/>
      <c r="F29" s="132"/>
    </row>
    <row r="30" spans="1:6" x14ac:dyDescent="0.25">
      <c r="A30" s="130" t="s">
        <v>152</v>
      </c>
      <c r="B30" s="138">
        <v>33234654.690000001</v>
      </c>
      <c r="C30" s="139"/>
      <c r="D30" s="133">
        <f>SUM(B30:C30)</f>
        <v>33234654.690000001</v>
      </c>
      <c r="E30" s="133">
        <v>33234654.690000001</v>
      </c>
      <c r="F30" s="178">
        <f>E30-D30</f>
        <v>0</v>
      </c>
    </row>
    <row r="32" spans="1:6" ht="15.75" customHeight="1" x14ac:dyDescent="0.25"/>
    <row r="33" spans="1:12" ht="23.25" x14ac:dyDescent="0.35">
      <c r="A33" s="113" t="s">
        <v>135</v>
      </c>
    </row>
    <row r="34" spans="1:12" ht="45" x14ac:dyDescent="0.25">
      <c r="A34" s="114" t="s">
        <v>0</v>
      </c>
      <c r="B34" s="115" t="s">
        <v>108</v>
      </c>
      <c r="C34" s="115" t="s">
        <v>111</v>
      </c>
      <c r="D34" s="115" t="s">
        <v>112</v>
      </c>
      <c r="E34" s="115" t="s">
        <v>109</v>
      </c>
      <c r="F34" s="143" t="s">
        <v>75</v>
      </c>
      <c r="G34" s="2" t="s">
        <v>82</v>
      </c>
      <c r="H34" s="168" t="s">
        <v>83</v>
      </c>
      <c r="I34" s="171" t="s">
        <v>150</v>
      </c>
      <c r="J34" s="172" t="s">
        <v>149</v>
      </c>
      <c r="K34" s="2" t="s">
        <v>148</v>
      </c>
      <c r="L34" s="2" t="s">
        <v>83</v>
      </c>
    </row>
    <row r="35" spans="1:12" ht="75" x14ac:dyDescent="0.25">
      <c r="A35" s="114" t="s">
        <v>1</v>
      </c>
      <c r="B35" s="140" t="s">
        <v>113</v>
      </c>
      <c r="C35" s="140" t="s">
        <v>115</v>
      </c>
      <c r="D35" s="140" t="s">
        <v>116</v>
      </c>
      <c r="E35" s="140" t="s">
        <v>141</v>
      </c>
      <c r="F35" s="74"/>
      <c r="G35" s="74"/>
      <c r="H35" s="148"/>
      <c r="I35" s="171" t="s">
        <v>114</v>
      </c>
      <c r="J35" s="74"/>
      <c r="K35" s="74"/>
      <c r="L35" s="74"/>
    </row>
    <row r="36" spans="1:12" ht="45" x14ac:dyDescent="0.25">
      <c r="A36" s="114" t="s">
        <v>78</v>
      </c>
      <c r="B36" s="140" t="s">
        <v>117</v>
      </c>
      <c r="C36" s="140" t="s">
        <v>70</v>
      </c>
      <c r="D36" s="140" t="s">
        <v>118</v>
      </c>
      <c r="E36" s="140" t="s">
        <v>69</v>
      </c>
      <c r="F36" s="74"/>
      <c r="G36" s="74"/>
      <c r="H36" s="148"/>
      <c r="I36" s="169" t="s">
        <v>118</v>
      </c>
      <c r="J36" s="74"/>
      <c r="K36" s="74"/>
      <c r="L36" s="74"/>
    </row>
    <row r="37" spans="1:12" x14ac:dyDescent="0.25">
      <c r="A37" s="114" t="s">
        <v>2</v>
      </c>
      <c r="B37" s="141" t="s">
        <v>119</v>
      </c>
      <c r="C37" s="141" t="s">
        <v>72</v>
      </c>
      <c r="D37" s="141" t="s">
        <v>102</v>
      </c>
      <c r="E37" s="141" t="s">
        <v>105</v>
      </c>
      <c r="F37" s="74"/>
      <c r="G37" s="74"/>
      <c r="H37" s="148"/>
      <c r="I37" s="170" t="s">
        <v>146</v>
      </c>
      <c r="J37" s="74"/>
      <c r="K37" s="74"/>
      <c r="L37" s="74"/>
    </row>
    <row r="38" spans="1:12" x14ac:dyDescent="0.25">
      <c r="A38" s="114" t="s">
        <v>3</v>
      </c>
      <c r="B38" s="141" t="s">
        <v>66</v>
      </c>
      <c r="C38" s="141" t="s">
        <v>122</v>
      </c>
      <c r="D38" s="141" t="s">
        <v>127</v>
      </c>
      <c r="E38" s="141" t="s">
        <v>65</v>
      </c>
      <c r="F38" s="74"/>
      <c r="G38" s="74"/>
      <c r="H38" s="148"/>
      <c r="I38" s="170" t="s">
        <v>127</v>
      </c>
      <c r="J38" s="74"/>
      <c r="K38" s="74"/>
      <c r="L38" s="74"/>
    </row>
    <row r="39" spans="1:12" x14ac:dyDescent="0.25">
      <c r="A39" s="114" t="s">
        <v>76</v>
      </c>
      <c r="B39" s="142">
        <v>5000000</v>
      </c>
      <c r="C39" s="142">
        <v>7000000</v>
      </c>
      <c r="D39" s="142">
        <v>5380500</v>
      </c>
      <c r="E39" s="142">
        <v>7520060.9100000001</v>
      </c>
      <c r="F39" s="112">
        <f>SUM(B39:E39)</f>
        <v>24900560.91</v>
      </c>
      <c r="G39" s="74"/>
      <c r="H39" s="148"/>
      <c r="I39" s="174">
        <f>I40/85*100</f>
        <v>7470168.271764705</v>
      </c>
      <c r="J39" s="131">
        <f>F39+I39</f>
        <v>32370729.181764707</v>
      </c>
      <c r="K39" s="132"/>
      <c r="L39" s="74"/>
    </row>
    <row r="40" spans="1:12" x14ac:dyDescent="0.25">
      <c r="A40" s="2" t="s">
        <v>152</v>
      </c>
      <c r="B40" s="144">
        <f>B39*0.85</f>
        <v>4250000</v>
      </c>
      <c r="C40" s="144">
        <v>5950000</v>
      </c>
      <c r="D40" s="144">
        <f>D39*0.85</f>
        <v>4573425</v>
      </c>
      <c r="E40" s="144">
        <v>6392051.7699999996</v>
      </c>
      <c r="F40" s="145">
        <f>SUM(B40:E40)</f>
        <v>21165476.77</v>
      </c>
      <c r="G40" s="144">
        <v>21165476.77</v>
      </c>
      <c r="H40" s="176">
        <f>G40-F40</f>
        <v>0</v>
      </c>
      <c r="I40" s="175">
        <v>6349643.0309999995</v>
      </c>
      <c r="J40" s="144">
        <f>F40+I40</f>
        <v>27515119.800999999</v>
      </c>
      <c r="K40" s="144">
        <f>G40*1.3</f>
        <v>27515119.800999999</v>
      </c>
      <c r="L40" s="177">
        <f>K40-J40</f>
        <v>0</v>
      </c>
    </row>
  </sheetData>
  <pageMargins left="0.7" right="0.7" top="0.78740157499999996" bottom="0.78740157499999996" header="0.3" footer="0.3"/>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vt:i4>
      </vt:variant>
    </vt:vector>
  </HeadingPairs>
  <TitlesOfParts>
    <vt:vector size="7" baseType="lpstr">
      <vt:lpstr>8_Památky</vt:lpstr>
      <vt:lpstr>8_Muzea</vt:lpstr>
      <vt:lpstr>8_Knihovny</vt:lpstr>
      <vt:lpstr>8_Infra CR</vt:lpstr>
      <vt:lpstr>Vytvořené soubory PZ pro ŘV </vt:lpstr>
      <vt:lpstr>'8_Muzea'!_Hlk86066583</vt:lpstr>
      <vt:lpstr>'8_Infra CR'!_Hlk86150324</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Heroutová Blanka</dc:creator>
  <cp:lastModifiedBy>riedlovám</cp:lastModifiedBy>
  <cp:lastPrinted>2022-11-29T09:26:28Z</cp:lastPrinted>
  <dcterms:created xsi:type="dcterms:W3CDTF">2022-09-29T07:08:03Z</dcterms:created>
  <dcterms:modified xsi:type="dcterms:W3CDTF">2022-12-27T09:33:26Z</dcterms:modified>
</cp:coreProperties>
</file>