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tuma\Desktop\2022.02.28 DATABÁZE ITIKA\"/>
    </mc:Choice>
  </mc:AlternateContent>
  <xr:revisionPtr revIDLastSave="0" documentId="13_ncr:1_{119F4705-1D25-4894-AA81-F845A7591F27}" xr6:coauthVersionLast="47" xr6:coauthVersionMax="47" xr10:uidLastSave="{00000000-0000-0000-0000-000000000000}"/>
  <bookViews>
    <workbookView xWindow="-120" yWindow="-120" windowWidth="29040" windowHeight="17640" tabRatio="785" firstSheet="1" activeTab="1" xr2:uid="{00000000-000D-0000-FFFF-FFFF00000000}"/>
  </bookViews>
  <sheets>
    <sheet name="vzor vyplňování" sheetId="3" state="hidden" r:id="rId1"/>
    <sheet name="Finální tabulka" sheetId="2" r:id="rId2"/>
    <sheet name="List2" sheetId="8" r:id="rId3"/>
    <sheet name="List3" sheetId="9" r:id="rId4"/>
    <sheet name="List1" sheetId="7" r:id="rId5"/>
    <sheet name="SC" sheetId="6" r:id="rId6"/>
    <sheet name="alokace dle typů projektů" sheetId="5" r:id="rId7"/>
    <sheet name="RAP" sheetId="4" state="hidden" r:id="rId8"/>
  </sheets>
  <definedNames>
    <definedName name="_xlnm._FilterDatabase" localSheetId="1" hidden="1">'Finální tabulka'!$A$2:$O$143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 l="1"/>
  <c r="G43" i="4" l="1"/>
  <c r="G42" i="4"/>
  <c r="H41" i="4"/>
  <c r="I41" i="4" s="1"/>
  <c r="J41" i="4" s="1"/>
  <c r="K41" i="4" s="1"/>
  <c r="G41" i="4"/>
  <c r="G40" i="4"/>
  <c r="G39" i="4"/>
  <c r="G38" i="4"/>
  <c r="J37" i="4"/>
  <c r="K37" i="4" s="1"/>
  <c r="G36" i="4"/>
  <c r="H35" i="4"/>
  <c r="I35" i="4" s="1"/>
  <c r="G35" i="4"/>
  <c r="G34" i="4"/>
  <c r="G33" i="4"/>
  <c r="G32" i="4"/>
  <c r="G31" i="4"/>
  <c r="G30" i="4"/>
  <c r="J29" i="4"/>
  <c r="K29" i="4" s="1"/>
  <c r="G28" i="4"/>
  <c r="J27" i="4"/>
  <c r="K27" i="4" s="1"/>
  <c r="L27" i="4" s="1"/>
  <c r="H26" i="4"/>
  <c r="G26" i="4"/>
  <c r="H25" i="4"/>
  <c r="G25" i="4"/>
  <c r="G24" i="4"/>
  <c r="G23" i="4"/>
  <c r="G22" i="4"/>
  <c r="G21" i="4"/>
  <c r="G20" i="4"/>
  <c r="G19" i="4"/>
  <c r="G18" i="4"/>
  <c r="H18" i="4" s="1"/>
  <c r="I18" i="4" s="1"/>
  <c r="J18" i="4" s="1"/>
  <c r="J17" i="4"/>
  <c r="G17" i="4"/>
  <c r="G16" i="4"/>
  <c r="H15" i="4"/>
  <c r="G15" i="4"/>
  <c r="H14" i="4"/>
  <c r="G14" i="4"/>
  <c r="I13" i="4"/>
  <c r="H13" i="4"/>
  <c r="G13" i="4"/>
  <c r="H12" i="4"/>
  <c r="I12" i="4" s="1"/>
  <c r="G12" i="4"/>
  <c r="L11" i="4"/>
  <c r="K11" i="4"/>
  <c r="J11" i="4"/>
  <c r="I11" i="4"/>
  <c r="H11" i="4"/>
  <c r="G11" i="4"/>
  <c r="J10" i="4"/>
  <c r="I10" i="4"/>
  <c r="H10" i="4"/>
  <c r="G10" i="4"/>
  <c r="G9" i="4"/>
  <c r="I8" i="4"/>
  <c r="H8" i="4"/>
  <c r="G8" i="4"/>
  <c r="I7" i="4"/>
  <c r="H7" i="4"/>
  <c r="G7" i="4"/>
  <c r="H5" i="4"/>
  <c r="I5" i="4" s="1"/>
  <c r="G5" i="4"/>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Potencová Nikola, Ing.</author>
  </authors>
  <commentList>
    <comment ref="G4" authorId="0" shapeId="0" xr:uid="{00000000-0006-0000-0700-000001000000}">
      <text>
        <r>
          <rPr>
            <b/>
            <sz val="9"/>
            <color indexed="81"/>
            <rFont val="Tahoma"/>
            <family val="2"/>
            <charset val="238"/>
          </rPr>
          <t>Potencová Nikola, Ing.:</t>
        </r>
        <r>
          <rPr>
            <sz val="9"/>
            <color indexed="81"/>
            <rFont val="Tahoma"/>
            <family val="2"/>
            <charset val="238"/>
          </rPr>
          <t xml:space="preserve">
Za období 2019-2020</t>
        </r>
      </text>
    </comment>
    <comment ref="G5" authorId="0" shapeId="0" xr:uid="{00000000-0006-0000-0700-000002000000}">
      <text>
        <r>
          <rPr>
            <b/>
            <sz val="9"/>
            <color indexed="81"/>
            <rFont val="Tahoma"/>
            <family val="2"/>
            <charset val="238"/>
          </rPr>
          <t>Potencová Nikola, Ing.:</t>
        </r>
        <r>
          <rPr>
            <sz val="9"/>
            <color indexed="81"/>
            <rFont val="Tahoma"/>
            <family val="2"/>
            <charset val="238"/>
          </rPr>
          <t xml:space="preserve">
Za období 2019
</t>
        </r>
      </text>
    </comment>
    <comment ref="G6" authorId="0" shapeId="0" xr:uid="{00000000-0006-0000-0700-000003000000}">
      <text>
        <r>
          <rPr>
            <b/>
            <sz val="9"/>
            <color indexed="81"/>
            <rFont val="Tahoma"/>
            <family val="2"/>
            <charset val="238"/>
          </rPr>
          <t>Potencová Nikola, Ing.:</t>
        </r>
        <r>
          <rPr>
            <sz val="9"/>
            <color indexed="81"/>
            <rFont val="Tahoma"/>
            <family val="2"/>
            <charset val="238"/>
          </rPr>
          <t xml:space="preserve">
Za rok 2018-2020
</t>
        </r>
      </text>
    </comment>
    <comment ref="G7" authorId="0" shapeId="0" xr:uid="{00000000-0006-0000-0700-000004000000}">
      <text>
        <r>
          <rPr>
            <b/>
            <sz val="9"/>
            <color indexed="81"/>
            <rFont val="Tahoma"/>
            <family val="2"/>
            <charset val="238"/>
          </rPr>
          <t>Potencová Nikola, Ing.:</t>
        </r>
        <r>
          <rPr>
            <sz val="9"/>
            <color indexed="81"/>
            <rFont val="Tahoma"/>
            <family val="2"/>
            <charset val="238"/>
          </rPr>
          <t xml:space="preserve">
od roku 2020
</t>
        </r>
      </text>
    </comment>
    <comment ref="G8" authorId="0" shapeId="0" xr:uid="{00000000-0006-0000-0700-000005000000}">
      <text>
        <r>
          <rPr>
            <b/>
            <sz val="9"/>
            <color indexed="81"/>
            <rFont val="Tahoma"/>
            <family val="2"/>
            <charset val="238"/>
          </rPr>
          <t>Potencová Nikola, Ing.:</t>
        </r>
        <r>
          <rPr>
            <sz val="9"/>
            <color indexed="81"/>
            <rFont val="Tahoma"/>
            <family val="2"/>
            <charset val="238"/>
          </rPr>
          <t xml:space="preserve">
Od roku 2020
</t>
        </r>
      </text>
    </comment>
    <comment ref="G11" authorId="0" shapeId="0" xr:uid="{00000000-0006-0000-0700-000006000000}">
      <text>
        <r>
          <rPr>
            <b/>
            <sz val="9"/>
            <color indexed="81"/>
            <rFont val="Tahoma"/>
            <family val="2"/>
            <charset val="238"/>
          </rPr>
          <t>Potencová Nikola, Ing.:</t>
        </r>
        <r>
          <rPr>
            <sz val="9"/>
            <color indexed="81"/>
            <rFont val="Tahoma"/>
            <family val="2"/>
            <charset val="238"/>
          </rPr>
          <t xml:space="preserve">
za roky 2020</t>
        </r>
      </text>
    </comment>
    <comment ref="G12" authorId="0" shapeId="0" xr:uid="{00000000-0006-0000-0700-000007000000}">
      <text>
        <r>
          <rPr>
            <b/>
            <sz val="9"/>
            <color indexed="81"/>
            <rFont val="Tahoma"/>
            <family val="2"/>
            <charset val="238"/>
          </rPr>
          <t>Potencová Nikola, Ing.:</t>
        </r>
        <r>
          <rPr>
            <sz val="9"/>
            <color indexed="81"/>
            <rFont val="Tahoma"/>
            <family val="2"/>
            <charset val="238"/>
          </rPr>
          <t xml:space="preserve">
Za roky 2019</t>
        </r>
      </text>
    </comment>
    <comment ref="G13" authorId="0" shapeId="0" xr:uid="{00000000-0006-0000-0700-000008000000}">
      <text>
        <r>
          <rPr>
            <b/>
            <sz val="9"/>
            <color indexed="81"/>
            <rFont val="Tahoma"/>
            <family val="2"/>
            <charset val="238"/>
          </rPr>
          <t>Potencová Nikola, Ing.:</t>
        </r>
        <r>
          <rPr>
            <sz val="9"/>
            <color indexed="81"/>
            <rFont val="Tahoma"/>
            <family val="2"/>
            <charset val="238"/>
          </rPr>
          <t xml:space="preserve">
za rok 2020</t>
        </r>
      </text>
    </comment>
    <comment ref="G14" authorId="0" shapeId="0" xr:uid="{00000000-0006-0000-0700-000009000000}">
      <text>
        <r>
          <rPr>
            <b/>
            <sz val="9"/>
            <color indexed="81"/>
            <rFont val="Tahoma"/>
            <family val="2"/>
            <charset val="238"/>
          </rPr>
          <t>Potencová Nikola, Ing.:</t>
        </r>
        <r>
          <rPr>
            <sz val="9"/>
            <color indexed="81"/>
            <rFont val="Tahoma"/>
            <family val="2"/>
            <charset val="238"/>
          </rPr>
          <t xml:space="preserve">
od roku 2019</t>
        </r>
      </text>
    </comment>
    <comment ref="G15" authorId="0" shapeId="0" xr:uid="{00000000-0006-0000-0700-00000A000000}">
      <text>
        <r>
          <rPr>
            <b/>
            <sz val="9"/>
            <color indexed="81"/>
            <rFont val="Tahoma"/>
            <family val="2"/>
            <charset val="238"/>
          </rPr>
          <t>Potencová Nikola, Ing.:</t>
        </r>
        <r>
          <rPr>
            <sz val="9"/>
            <color indexed="81"/>
            <rFont val="Tahoma"/>
            <family val="2"/>
            <charset val="238"/>
          </rPr>
          <t xml:space="preserve">
Od roku 2019</t>
        </r>
      </text>
    </comment>
    <comment ref="G16" authorId="0" shapeId="0" xr:uid="{00000000-0006-0000-0700-00000B000000}">
      <text>
        <r>
          <rPr>
            <b/>
            <sz val="9"/>
            <color indexed="81"/>
            <rFont val="Tahoma"/>
            <family val="2"/>
            <charset val="238"/>
          </rPr>
          <t>Potencová Nikola, Ing.:</t>
        </r>
        <r>
          <rPr>
            <sz val="9"/>
            <color indexed="81"/>
            <rFont val="Tahoma"/>
            <family val="2"/>
            <charset val="238"/>
          </rPr>
          <t xml:space="preserve">
od roku 2020</t>
        </r>
      </text>
    </comment>
    <comment ref="G17" authorId="0" shapeId="0" xr:uid="{00000000-0006-0000-0700-00000C000000}">
      <text>
        <r>
          <rPr>
            <b/>
            <sz val="9"/>
            <color indexed="81"/>
            <rFont val="Tahoma"/>
            <family val="2"/>
            <charset val="238"/>
          </rPr>
          <t>Potencová Nikola, Ing.:</t>
        </r>
        <r>
          <rPr>
            <sz val="9"/>
            <color indexed="81"/>
            <rFont val="Tahoma"/>
            <family val="2"/>
            <charset val="238"/>
          </rPr>
          <t xml:space="preserve">
za rok 2019-2020</t>
        </r>
      </text>
    </comment>
    <comment ref="G19" authorId="0" shapeId="0" xr:uid="{00000000-0006-0000-0700-00000D000000}">
      <text>
        <r>
          <rPr>
            <b/>
            <sz val="9"/>
            <color indexed="81"/>
            <rFont val="Tahoma"/>
            <family val="2"/>
            <charset val="238"/>
          </rPr>
          <t>Potencová Nikola, Ing.:</t>
        </r>
        <r>
          <rPr>
            <sz val="9"/>
            <color indexed="81"/>
            <rFont val="Tahoma"/>
            <family val="2"/>
            <charset val="238"/>
          </rPr>
          <t xml:space="preserve">
za rok 2019-2021</t>
        </r>
      </text>
    </comment>
    <comment ref="G20" authorId="0" shapeId="0" xr:uid="{00000000-0006-0000-0700-00000E000000}">
      <text>
        <r>
          <rPr>
            <b/>
            <sz val="9"/>
            <color indexed="81"/>
            <rFont val="Tahoma"/>
            <family val="2"/>
            <charset val="238"/>
          </rPr>
          <t>Potencová Nikola, Ing.:</t>
        </r>
        <r>
          <rPr>
            <sz val="9"/>
            <color indexed="81"/>
            <rFont val="Tahoma"/>
            <family val="2"/>
            <charset val="238"/>
          </rPr>
          <t xml:space="preserve">
za rok 2019-2020</t>
        </r>
      </text>
    </comment>
    <comment ref="G21" authorId="0" shapeId="0" xr:uid="{00000000-0006-0000-0700-00000F000000}">
      <text>
        <r>
          <rPr>
            <b/>
            <sz val="9"/>
            <color indexed="81"/>
            <rFont val="Tahoma"/>
            <family val="2"/>
            <charset val="238"/>
          </rPr>
          <t>Potencová Nikola, Ing.:</t>
        </r>
        <r>
          <rPr>
            <sz val="9"/>
            <color indexed="81"/>
            <rFont val="Tahoma"/>
            <family val="2"/>
            <charset val="238"/>
          </rPr>
          <t xml:space="preserve">
Za roky 2019-2020</t>
        </r>
      </text>
    </comment>
    <comment ref="G22" authorId="0" shapeId="0" xr:uid="{00000000-0006-0000-0700-000010000000}">
      <text>
        <r>
          <rPr>
            <b/>
            <sz val="9"/>
            <color indexed="81"/>
            <rFont val="Tahoma"/>
            <family val="2"/>
            <charset val="238"/>
          </rPr>
          <t>Potencová Nikola, Ing.:</t>
        </r>
        <r>
          <rPr>
            <sz val="9"/>
            <color indexed="81"/>
            <rFont val="Tahoma"/>
            <family val="2"/>
            <charset val="238"/>
          </rPr>
          <t xml:space="preserve">
za roky 2019-2020</t>
        </r>
      </text>
    </comment>
    <comment ref="G23" authorId="0" shapeId="0" xr:uid="{00000000-0006-0000-0700-000011000000}">
      <text>
        <r>
          <rPr>
            <b/>
            <sz val="9"/>
            <color indexed="81"/>
            <rFont val="Tahoma"/>
            <family val="2"/>
            <charset val="238"/>
          </rPr>
          <t>Potencová Nikola, Ing.:</t>
        </r>
        <r>
          <rPr>
            <sz val="9"/>
            <color indexed="81"/>
            <rFont val="Tahoma"/>
            <family val="2"/>
            <charset val="238"/>
          </rPr>
          <t xml:space="preserve">
za rok 2019-2021</t>
        </r>
      </text>
    </comment>
    <comment ref="G24" authorId="0" shapeId="0" xr:uid="{00000000-0006-0000-0700-000012000000}">
      <text>
        <r>
          <rPr>
            <b/>
            <sz val="9"/>
            <color indexed="81"/>
            <rFont val="Tahoma"/>
            <family val="2"/>
            <charset val="238"/>
          </rPr>
          <t>Potencová Nikola, Ing.:</t>
        </r>
        <r>
          <rPr>
            <sz val="9"/>
            <color indexed="81"/>
            <rFont val="Tahoma"/>
            <family val="2"/>
            <charset val="238"/>
          </rPr>
          <t xml:space="preserve">
za rok 2019-2021</t>
        </r>
      </text>
    </comment>
    <comment ref="G25" authorId="0" shapeId="0" xr:uid="{00000000-0006-0000-0700-000013000000}">
      <text>
        <r>
          <rPr>
            <b/>
            <sz val="9"/>
            <color indexed="81"/>
            <rFont val="Tahoma"/>
            <family val="2"/>
            <charset val="238"/>
          </rPr>
          <t>Potencová Nikola, Ing.:</t>
        </r>
        <r>
          <rPr>
            <sz val="9"/>
            <color indexed="81"/>
            <rFont val="Tahoma"/>
            <family val="2"/>
            <charset val="238"/>
          </rPr>
          <t xml:space="preserve">
za rok 2019-2021</t>
        </r>
      </text>
    </comment>
    <comment ref="G26" authorId="0" shapeId="0" xr:uid="{00000000-0006-0000-0700-000014000000}">
      <text>
        <r>
          <rPr>
            <b/>
            <sz val="9"/>
            <color indexed="81"/>
            <rFont val="Tahoma"/>
            <family val="2"/>
            <charset val="238"/>
          </rPr>
          <t>Potencová Nikola, Ing.:</t>
        </r>
        <r>
          <rPr>
            <sz val="9"/>
            <color indexed="81"/>
            <rFont val="Tahoma"/>
            <family val="2"/>
            <charset val="238"/>
          </rPr>
          <t xml:space="preserve">
za rok 2020 a 2021
</t>
        </r>
      </text>
    </comment>
    <comment ref="G28" authorId="0" shapeId="0" xr:uid="{00000000-0006-0000-0700-000015000000}">
      <text>
        <r>
          <rPr>
            <b/>
            <sz val="9"/>
            <color indexed="81"/>
            <rFont val="Tahoma"/>
            <family val="2"/>
            <charset val="238"/>
          </rPr>
          <t>Potencová Nikola, Ing.:</t>
        </r>
        <r>
          <rPr>
            <sz val="9"/>
            <color indexed="81"/>
            <rFont val="Tahoma"/>
            <family val="2"/>
            <charset val="238"/>
          </rPr>
          <t xml:space="preserve">
za rok 2019-2021</t>
        </r>
      </text>
    </comment>
    <comment ref="G30" authorId="0" shapeId="0" xr:uid="{00000000-0006-0000-0700-000016000000}">
      <text>
        <r>
          <rPr>
            <b/>
            <sz val="9"/>
            <color indexed="81"/>
            <rFont val="Tahoma"/>
            <family val="2"/>
            <charset val="238"/>
          </rPr>
          <t>Potencová Nikola, Ing.:</t>
        </r>
        <r>
          <rPr>
            <sz val="9"/>
            <color indexed="81"/>
            <rFont val="Tahoma"/>
            <family val="2"/>
            <charset val="238"/>
          </rPr>
          <t xml:space="preserve">
za roky 2019-2020</t>
        </r>
      </text>
    </comment>
    <comment ref="G31" authorId="0" shapeId="0" xr:uid="{00000000-0006-0000-0700-000017000000}">
      <text>
        <r>
          <rPr>
            <b/>
            <sz val="9"/>
            <color indexed="81"/>
            <rFont val="Tahoma"/>
            <family val="2"/>
            <charset val="238"/>
          </rPr>
          <t>Potencová Nikola, Ing.:</t>
        </r>
        <r>
          <rPr>
            <sz val="9"/>
            <color indexed="81"/>
            <rFont val="Tahoma"/>
            <family val="2"/>
            <charset val="238"/>
          </rPr>
          <t xml:space="preserve">
za roky 2019-2020</t>
        </r>
      </text>
    </comment>
    <comment ref="G32" authorId="0" shapeId="0" xr:uid="{00000000-0006-0000-0700-000018000000}">
      <text>
        <r>
          <rPr>
            <b/>
            <sz val="9"/>
            <color indexed="81"/>
            <rFont val="Tahoma"/>
            <family val="2"/>
            <charset val="238"/>
          </rPr>
          <t>Potencová Nikola, Ing.:</t>
        </r>
        <r>
          <rPr>
            <sz val="9"/>
            <color indexed="81"/>
            <rFont val="Tahoma"/>
            <family val="2"/>
            <charset val="238"/>
          </rPr>
          <t xml:space="preserve">
za roky 2019-2020
</t>
        </r>
      </text>
    </comment>
    <comment ref="G33" authorId="0" shapeId="0" xr:uid="{00000000-0006-0000-0700-000019000000}">
      <text>
        <r>
          <rPr>
            <b/>
            <sz val="9"/>
            <color indexed="81"/>
            <rFont val="Tahoma"/>
            <family val="2"/>
            <charset val="238"/>
          </rPr>
          <t>Potencová Nikola, Ing.:</t>
        </r>
        <r>
          <rPr>
            <sz val="9"/>
            <color indexed="81"/>
            <rFont val="Tahoma"/>
            <family val="2"/>
            <charset val="238"/>
          </rPr>
          <t xml:space="preserve">
za rok 2019-2020</t>
        </r>
      </text>
    </comment>
    <comment ref="G34" authorId="0" shapeId="0" xr:uid="{00000000-0006-0000-0700-00001A000000}">
      <text>
        <r>
          <rPr>
            <b/>
            <sz val="9"/>
            <color indexed="81"/>
            <rFont val="Tahoma"/>
            <family val="2"/>
            <charset val="238"/>
          </rPr>
          <t>Potencová Nikola, Ing.:</t>
        </r>
        <r>
          <rPr>
            <sz val="9"/>
            <color indexed="81"/>
            <rFont val="Tahoma"/>
            <family val="2"/>
            <charset val="238"/>
          </rPr>
          <t xml:space="preserve">
za rok 2019-2021
</t>
        </r>
      </text>
    </comment>
    <comment ref="G36" authorId="0" shapeId="0" xr:uid="{00000000-0006-0000-0700-00001B000000}">
      <text>
        <r>
          <rPr>
            <b/>
            <sz val="9"/>
            <color indexed="81"/>
            <rFont val="Tahoma"/>
            <family val="2"/>
            <charset val="238"/>
          </rPr>
          <t>Potencová Nikola, Ing.:</t>
        </r>
        <r>
          <rPr>
            <sz val="9"/>
            <color indexed="81"/>
            <rFont val="Tahoma"/>
            <family val="2"/>
            <charset val="238"/>
          </rPr>
          <t xml:space="preserve">
za rok 2017-2018</t>
        </r>
      </text>
    </comment>
    <comment ref="G38" authorId="0" shapeId="0" xr:uid="{00000000-0006-0000-0700-00001C000000}">
      <text>
        <r>
          <rPr>
            <b/>
            <sz val="9"/>
            <color indexed="81"/>
            <rFont val="Tahoma"/>
            <family val="2"/>
            <charset val="238"/>
          </rPr>
          <t>Potencová Nikola, Ing.:</t>
        </r>
        <r>
          <rPr>
            <sz val="9"/>
            <color indexed="81"/>
            <rFont val="Tahoma"/>
            <family val="2"/>
            <charset val="238"/>
          </rPr>
          <t xml:space="preserve">
za rok 2020-2021
</t>
        </r>
      </text>
    </comment>
    <comment ref="G39" authorId="0" shapeId="0" xr:uid="{00000000-0006-0000-0700-00001D000000}">
      <text>
        <r>
          <rPr>
            <b/>
            <sz val="9"/>
            <color indexed="81"/>
            <rFont val="Tahoma"/>
            <family val="2"/>
            <charset val="238"/>
          </rPr>
          <t>Potencová Nikola, Ing.:</t>
        </r>
        <r>
          <rPr>
            <sz val="9"/>
            <color indexed="81"/>
            <rFont val="Tahoma"/>
            <family val="2"/>
            <charset val="238"/>
          </rPr>
          <t xml:space="preserve">
za rok 2019-2019</t>
        </r>
      </text>
    </comment>
    <comment ref="G40" authorId="0" shapeId="0" xr:uid="{00000000-0006-0000-0700-00001E000000}">
      <text>
        <r>
          <rPr>
            <b/>
            <sz val="9"/>
            <color indexed="81"/>
            <rFont val="Tahoma"/>
            <family val="2"/>
            <charset val="238"/>
          </rPr>
          <t>Potencová Nikola, Ing.:</t>
        </r>
        <r>
          <rPr>
            <sz val="9"/>
            <color indexed="81"/>
            <rFont val="Tahoma"/>
            <family val="2"/>
            <charset val="238"/>
          </rPr>
          <t xml:space="preserve">
za rok 2019-2020</t>
        </r>
      </text>
    </comment>
    <comment ref="G42" authorId="0" shapeId="0" xr:uid="{00000000-0006-0000-0700-00001F000000}">
      <text>
        <r>
          <rPr>
            <b/>
            <sz val="9"/>
            <color indexed="81"/>
            <rFont val="Tahoma"/>
            <family val="2"/>
            <charset val="238"/>
          </rPr>
          <t>Potencová Nikola, Ing.:</t>
        </r>
        <r>
          <rPr>
            <sz val="9"/>
            <color indexed="81"/>
            <rFont val="Tahoma"/>
            <family val="2"/>
            <charset val="238"/>
          </rPr>
          <t xml:space="preserve">
jen za rok 2020
</t>
        </r>
      </text>
    </comment>
    <comment ref="G43" authorId="0" shapeId="0" xr:uid="{00000000-0006-0000-0700-000020000000}">
      <text>
        <r>
          <rPr>
            <b/>
            <sz val="9"/>
            <color indexed="81"/>
            <rFont val="Tahoma"/>
            <family val="2"/>
            <charset val="238"/>
          </rPr>
          <t>Potencová Nikola, Ing.:</t>
        </r>
        <r>
          <rPr>
            <sz val="9"/>
            <color indexed="81"/>
            <rFont val="Tahoma"/>
            <family val="2"/>
            <charset val="238"/>
          </rPr>
          <t xml:space="preserve">
i za rok 2020
</t>
        </r>
      </text>
    </comment>
  </commentList>
</comments>
</file>

<file path=xl/sharedStrings.xml><?xml version="1.0" encoding="utf-8"?>
<sst xmlns="http://schemas.openxmlformats.org/spreadsheetml/2006/main" count="1339" uniqueCount="618">
  <si>
    <t xml:space="preserve">REKO silnice II/265 Krásná Lípa - Velký Šenov </t>
  </si>
  <si>
    <t>Rekonstrukce páteřní komunikace</t>
  </si>
  <si>
    <t xml:space="preserve">REKO silnice II/266 Šluknov - Lobendava </t>
  </si>
  <si>
    <t>REKO úseku I/13 - Podbořany - Petrohrad, silnice II224 - 2. etapa Očihov - Kryry- Petrohrad - HÚK    (HÚK - hranice Ústeckého kraje)</t>
  </si>
  <si>
    <t xml:space="preserve">REKO silnice II/262 Starý Šachov - Děčín </t>
  </si>
  <si>
    <t>Nový dopravní podnik - nákup vozů</t>
  </si>
  <si>
    <t>Jedná se o nákup dopravních prostředků pro nový dopravní podnik ÚK</t>
  </si>
  <si>
    <t>Dostavba COS, JIP, kardiochirurgie, lůžková oddělení</t>
  </si>
  <si>
    <t>Nový pavilon centrálních operačních sálů</t>
  </si>
  <si>
    <t>Renovace budovy T MNUL</t>
  </si>
  <si>
    <t>Postupná revitalizace objektu (reko střechy, obvodové pláště, výměna výplní otvorů, rozvody ZTI a elektro, vnitřní úpravy)</t>
  </si>
  <si>
    <t>Nový pavilon ONP Ryjice</t>
  </si>
  <si>
    <t xml:space="preserve">Výstavba nového lůžkového pavilonu </t>
  </si>
  <si>
    <t>Emergentní příjem (ARO) vč. úpravy spojovací chodby k pavilonu C a krytý spojovací koridor Krajská zdravotní, a.s. - Nemocnice Chomutov, o.z.</t>
  </si>
  <si>
    <t>Parkovací dům v Masarykově nemocnici v Ústí nad Labem, o.z.</t>
  </si>
  <si>
    <t>Přístavba operačních sálů DC vč. Emergency a centrální sterilizace</t>
  </si>
  <si>
    <t>Výstavba 4 operačních sálů a centrální sterilizace Teplice</t>
  </si>
  <si>
    <t>Nový pavilon</t>
  </si>
  <si>
    <t>Nástavba 3. NP nového objektu operačních sálů pro ARO a JIP vč. rekonstrukce energocentra</t>
  </si>
  <si>
    <t>Nástavba nového objektu operačních sálů</t>
  </si>
  <si>
    <t>Rekonstrukce interiérů budovy D</t>
  </si>
  <si>
    <t>Postupná rekonstrukce oddělení v budově D - Dětský pavilon</t>
  </si>
  <si>
    <t>Rekonstrukce energocentra vč. umíštění nového DAG</t>
  </si>
  <si>
    <t>Obnova vozového parku - vozidla ZDS (sanitní vozidla)</t>
  </si>
  <si>
    <t>Postupná obměna vozového parku sanitních vozidel zdravotní dopravní služby KZ</t>
  </si>
  <si>
    <t>Modernizace a zateplení Objektu "D" Krajské zdravotní, a.s. - Masarykovy nemocnice v Ústí nad Labem, o.z.</t>
  </si>
  <si>
    <t xml:space="preserve">Zateplení obvodového pláště, výměna výplní otvorů, nástavby podalží v části objektu </t>
  </si>
  <si>
    <t>Rekonstrukce  vnitřních prostor oddělení Nemocnice Most, o.z.</t>
  </si>
  <si>
    <t>Postupná rekonstrukce zdravotnických pracovišť vč. všech technických rozvodů.</t>
  </si>
  <si>
    <t>Rekonstrukce původní budovy nemocnice (chirurgie, ortopedie, operačních sálů)</t>
  </si>
  <si>
    <t>Modernizace a optimalizace dětského a dorostového oddělení budova C</t>
  </si>
  <si>
    <t>Rekonstrukce stravovacího porovozu vč. gastrotechnologie</t>
  </si>
  <si>
    <t>Rekonstrukce střech Nemocnice Teplice, o.z.</t>
  </si>
  <si>
    <t>Výstavba 2 zařízení pro cílovou skupinu osob s poruchou autistického spektra</t>
  </si>
  <si>
    <t>Krajská zdravotní, a.s.</t>
  </si>
  <si>
    <t>Zvýšení počtu parkovacích míst v areálu nemocnice v souvislosti s stávajícím nedostatkem park. Míst</t>
  </si>
  <si>
    <t>Úpravy spojivací chodby - Nemocnice Chomutov</t>
  </si>
  <si>
    <t xml:space="preserve">Rekonstrukce </t>
  </si>
  <si>
    <t>Přístavba sálů</t>
  </si>
  <si>
    <t>Rekonstrukce nemocnice</t>
  </si>
  <si>
    <t>Modernizace oddělení</t>
  </si>
  <si>
    <t>Rekonstrukce střech</t>
  </si>
  <si>
    <t>Staba zařízení pro osoby po závistosti</t>
  </si>
  <si>
    <t>Zařízení pro osoby s autistickou poruchou</t>
  </si>
  <si>
    <t>Výstavba zařízení pro osoby po závislostech na alkoholu, návykových látkách, psychiatrcké diagnózy</t>
  </si>
  <si>
    <t xml:space="preserve"> </t>
  </si>
  <si>
    <t>eGovernment</t>
  </si>
  <si>
    <t>Tabulka strategických projektů ITI aglomerací/metropolitních oblastí v období 2021+</t>
  </si>
  <si>
    <t>aglomerace</t>
  </si>
  <si>
    <t>název projektu</t>
  </si>
  <si>
    <t>typ strategického projektu (1/2/3)</t>
  </si>
  <si>
    <t>popis projektu (max. 250 znaků)</t>
  </si>
  <si>
    <t>nositel(é) projektu</t>
  </si>
  <si>
    <t>čerpání v letech</t>
  </si>
  <si>
    <t>stav přípravy (max. 100 znaků)</t>
  </si>
  <si>
    <t>BMO</t>
  </si>
  <si>
    <t>Znovuzprovoznění tramvajové tratě Stránská skála-Líšeň, Holzova - příklad</t>
  </si>
  <si>
    <t>Terminál Starý Lískovec (Prodloužení trolejbusové trati Osová – žst. Starý Lískovec, terminál, vlaková zastávka) - příklad</t>
  </si>
  <si>
    <t>Výstavba tramvajové trati v severovýchodní části města sloužící převážně k bydlení, tramvajová trať bude obsluhovat oblasti s rozsáhlou bytovou zástavbou i oblasti s předměstským bydlením.</t>
  </si>
  <si>
    <t>Pasivní střechy na veřejných budovách, zateplení veřejných budov - příklad</t>
  </si>
  <si>
    <t>MMB, další veřejné instituce (kraj, nemocnice)</t>
  </si>
  <si>
    <t>Rekonstrukce  střech veřejných budov (tepelná izolace, energeticky úsporné prvky, zelené střechy, solární panely) a eliminace tepelných úniků zateplením veřejných budov.</t>
  </si>
  <si>
    <t>2019 - vytipování vhodných objektů, 2020 příprava projektové dokumentace</t>
  </si>
  <si>
    <t>DPMB</t>
  </si>
  <si>
    <t>MMB, BKOM, DPMB, SŽDC</t>
  </si>
  <si>
    <t>v řešení jsou majetkoprávní vztahy, následně se začne vyhotovovat projektová dokumentace</t>
  </si>
  <si>
    <t>Vybudování terminálu v m.č. Starý Lískovec, vč. doprovodné dopravní infrastruktury, které bude sloužit pro obyvatele této městské části a přilehlých obcí.</t>
  </si>
  <si>
    <t>rozpočet v tis. Kč (napočítává se automaticky dle čerpání v letech)</t>
  </si>
  <si>
    <t>vydáno územní rozhodnutí</t>
  </si>
  <si>
    <t>cíl politiky dle návrhů nařízení EK (je-li relevantní)</t>
  </si>
  <si>
    <t>ITI ÚChA</t>
  </si>
  <si>
    <t>Vyšší odborná škola a Střední odborná škola, Roudnice nad Labem, p. o. - výstavba nové tělocvičny (Špindlerova 690)</t>
  </si>
  <si>
    <t xml:space="preserve">Výstavbou nové Tělocvičny se zkvalitní průběh výuky včetně úspory finančních prostředků za pronájem prostor v cizích objektech a vyřeší se závady zjištěné KHS a energetickým auditem. </t>
  </si>
  <si>
    <t>ÚK</t>
  </si>
  <si>
    <t>Gymnázium a Střední odborná škola dr. Václava Šmejkala, Ústí nad Labem, p. o. - stavební úpravy a dostavba areálu (Stará 99)</t>
  </si>
  <si>
    <t>Jde o stavební úpravy a dostavbu areálu.. Ekonomičtější využití přízemí, řešení denního osvětlení v učebnách. V atriu - terasa. Dostavba v ulici Stará bude zde umístěna aula (160 míst), školní klub aj. Dále rekonstrukce hřišť</t>
  </si>
  <si>
    <t>Konzervatoř, Teplice, p. o. - stavební úpravy na objektu Diplomat (Chelčického 3)</t>
  </si>
  <si>
    <t>Nová fasáda a rekonstrukce balkónů, nové klempířské prvky, střecha a venkovní úpravy. Odstranění havarijního stavu opěrné zdi, venkovního schodiště, oplocení objektu. Odstranění zatékání venkovním schodištěm, havarijního stavu prostor ve 2.PP.</t>
  </si>
  <si>
    <t>Vyšší odborná škola a Střední průmyslová škola strojní, stavební a dopravní, Děčín, p. o. - rekonstrukce objektu (Slovanská 55)</t>
  </si>
  <si>
    <t>Náprava špatného technického, hygienického i ekonomického stavu. Obsahem  akce je rekonstrukce elektroinstalace, vytápění, střechy a vnitřních instalací, vyměněna oken, fasády, vybudování jídelny, revitalizace hřiště, bezbariérový přístup.</t>
  </si>
  <si>
    <t>PZ</t>
  </si>
  <si>
    <t>Oblastní muzeum v Děčíně, p. o. - stavební úpravy muzea (Poštovní č. p. 415, Varnsdorf)</t>
  </si>
  <si>
    <t>Odstranění dřevomorky, rekonstrukce a úpravy objektu</t>
  </si>
  <si>
    <t>Oblastní muzeum v Mostě, p. o. - centrální archeologický depozitář s laboratořemi a dílnami (Velebudice)</t>
  </si>
  <si>
    <t>Zateplení a izolace objektu, rekonstrukce vnitřních rozvodů</t>
  </si>
  <si>
    <t>Galerie Benedikta Rejta v Lounech, p. o. - dostavba galerie (Pivovarská 29)</t>
  </si>
  <si>
    <t>Rekonstrukce historického podzemí, úprava hydrogeologických poměrů a revitalizace kulturní památky.</t>
  </si>
  <si>
    <t>SŠ stavební a technická, Ústí nad Labem - Kampus řemesel</t>
  </si>
  <si>
    <t>Rekonstrukci stávajících pavilónů školy U Panského Dvora a přístavbu jídelny a tělocvičny. Dostavba objektu pro autodílny, jehož financování se předpokládá z dotačního titulu, bude vybudován ucelený  studijní komplex - Kampus řemesel.</t>
  </si>
  <si>
    <t>SŠ stavební, Teplice - dostavba areálu školy, 1. etapa</t>
  </si>
  <si>
    <t>Jedná se dostavbu areálu školy, kdy budou vybudovány  dvě nové školní budovy pro učňovské obory vč. oplocení a vnitřních komunikací. Bude vybudován objekt odborného výcviku 1.</t>
  </si>
  <si>
    <t xml:space="preserve">Centrum sociální pomoci Litoměřice - Výstavba nového objektu pro pobytovou sociální službu s cílovou skupinou senioři (osoby  se stařeckou a Alzheimerovou demencí) </t>
  </si>
  <si>
    <t>Náhrada za stávající zařízení Domov důchodců Milešov. Jedná se o výstavbu objektu za účelem poskytování pobytových sociálních služeb pro cca 80 klientů, a to včetně zázemí pro provoz těchto sociálních služeb.</t>
  </si>
  <si>
    <t>Podkrušnohorské domovy sociálních služeb Dubí - Teplice - Revitalizace Domova důchodců Dubí</t>
  </si>
  <si>
    <t>Stavební úpravy prostor, bezbarierové přístupy, dostavba technické části a uvolnění prostor pro vznik dalších jednolůžkových pokojů (30 pokojů v přízemí), vybudování toalet a koupelen, úprava plochých střech na terasy s přístupem pro imobilní klienty, vybudování zázemí pro personál, výstavba skleníku (zimní zahrady) napojeného na vnitřní prostory budovy, úprava okolí a pláště budovy.</t>
  </si>
  <si>
    <t>III/25013 Rekonstrukce mostního objektu 25013 – 3 Dobroměřice</t>
  </si>
  <si>
    <t>Rekonstrukce mostního objektu o  délce 280 m</t>
  </si>
  <si>
    <t>?</t>
  </si>
  <si>
    <t>II/613 - Rekonstrukce mostu E. Beneše</t>
  </si>
  <si>
    <t>Zpracovaná diagnostika stavu most, nutná projektová dokumentace</t>
  </si>
  <si>
    <t>II/240 - Rekonstrukce mostního objektu 240 - 031, 031A Roudnice n.L.</t>
  </si>
  <si>
    <t>Most je ve špatném technickém stavu, na základě poslední mostní prohlídky byla snížena nosnost na 12t (vyšší pouze pro jednotlivé vozidlo), vyžaduje celkovou rekonstrukci.</t>
  </si>
  <si>
    <t xml:space="preserve">Komunikace III/24049 - Obchvat obce Předonín </t>
  </si>
  <si>
    <t>Dojde k odstranění konstrukce vozovky a železobetonové desky mostovky,sanace spodní stavby, zesílení závěsů a protikorozní ochrana. Dále se jedná o přeložky inženýrských sítí,izolaci a konstrukci vozovky, osvětlení a samohybné revizní zařízení.</t>
  </si>
  <si>
    <t>Přeložení  silnice III/24049 do polohy jižního obchvatu obce Předonín. Bude vybudována nová komunikace v kategorii S 9,5/60, podél silnice budou vsakovací silniční příkopy. V trase přeložky silnice.</t>
  </si>
  <si>
    <t>Cyklostezka Ohře</t>
  </si>
  <si>
    <t>Cílem projektu bude výstavba páteřní cyklostezky Ohře, která naváže na další páteřní cyklostezku Ústeckého kraje a to Labskou stezku č. 2</t>
  </si>
  <si>
    <t>IROP2</t>
  </si>
  <si>
    <t>OPŽP2</t>
  </si>
  <si>
    <t>Typ strategického projektu</t>
  </si>
  <si>
    <t>1 - unikátní samostatný projekt</t>
  </si>
  <si>
    <t>2 - unikátní projekt složený z navazujících projektů v příslušném území</t>
  </si>
  <si>
    <t>3 - síťový projekt</t>
  </si>
  <si>
    <t>Požadovaná alokace 
(v tis. Kč)</t>
  </si>
  <si>
    <t>Celkem IROP</t>
  </si>
  <si>
    <t>SC 1.1</t>
  </si>
  <si>
    <t xml:space="preserve">Využití přínosů digitalizace pro občany, podniky a vlády </t>
  </si>
  <si>
    <t>SC 2.1</t>
  </si>
  <si>
    <t xml:space="preserve">Podpora udržitelné multimodální městské mobility </t>
  </si>
  <si>
    <t xml:space="preserve">SC 2.2 </t>
  </si>
  <si>
    <t xml:space="preserve">Posílení ochrany přírody, biologické rozmanitosti, zelené infrastruktury v městském prostředí a snížení znečištění </t>
  </si>
  <si>
    <t>SC 2.3</t>
  </si>
  <si>
    <t xml:space="preserve">SC 3.1 </t>
  </si>
  <si>
    <t>Podpora přizpůsobení se změnám klimatu, prevence rizik a odolnosti vůči katastrofám</t>
  </si>
  <si>
    <t>Rozvoj udržitelné, inteligentní a intermodální celostátní, regionální a místní mobility, včetně zlepšeného přístupu k TEN-T a přeshraniční mobilitě</t>
  </si>
  <si>
    <t>SC 4.1</t>
  </si>
  <si>
    <t>Marketingový název</t>
  </si>
  <si>
    <t>Oficiální název</t>
  </si>
  <si>
    <t>Doprava</t>
  </si>
  <si>
    <t>Veřejná prostranství</t>
  </si>
  <si>
    <t>IZS</t>
  </si>
  <si>
    <t>Silnice II. třídy</t>
  </si>
  <si>
    <t>Zlepšení přístupu k inkluzivním a kvalitním službám v oblasti vzdělávání, odborné přípravy a celoživotního učení pomoci rozvoje infrastruktury</t>
  </si>
  <si>
    <t>Vzdělávání</t>
  </si>
  <si>
    <t>SC 4.2</t>
  </si>
  <si>
    <t>Sociální infrastruktura</t>
  </si>
  <si>
    <t xml:space="preserve">Posílení sociálně-ekonomické integrace marginalizovaných komunit, migrantů a znevýhodněných skupin pomocí integrovaných opatření včetně bydlení a sociálních služeb </t>
  </si>
  <si>
    <t xml:space="preserve">SC 4.3 </t>
  </si>
  <si>
    <t>Zdravotnictví</t>
  </si>
  <si>
    <t>Zajištění rovného přístupu ke zdravotní péči pomocí rozvoje infrastruktury, včetně primární péče</t>
  </si>
  <si>
    <t xml:space="preserve">SC 5.2 </t>
  </si>
  <si>
    <t xml:space="preserve">Podpora integrovaného, sociálního, hospodářského a environmentálního rozvoje a kulturního dědictví, cestovního ruchu a bezpečnosti v městských oblastech </t>
  </si>
  <si>
    <t>Kultura a cestovní ruch</t>
  </si>
  <si>
    <t>*SC</t>
  </si>
  <si>
    <r>
      <t xml:space="preserve">**z uvedených informací zařazeno do jedné z následujících kategorií stavu přípravy: </t>
    </r>
    <r>
      <rPr>
        <sz val="10"/>
        <color rgb="FFFF0000"/>
        <rFont val="Calibri"/>
        <family val="2"/>
        <charset val="238"/>
        <scheme val="minor"/>
      </rPr>
      <t>záměr</t>
    </r>
    <r>
      <rPr>
        <sz val="10"/>
        <color indexed="8"/>
        <rFont val="Calibri"/>
        <family val="2"/>
        <charset val="238"/>
        <scheme val="minor"/>
      </rPr>
      <t>/</t>
    </r>
    <r>
      <rPr>
        <sz val="10"/>
        <color rgb="FF0070C0"/>
        <rFont val="Calibri"/>
        <family val="2"/>
        <charset val="238"/>
        <scheme val="minor"/>
      </rPr>
      <t>rozpracované</t>
    </r>
    <r>
      <rPr>
        <sz val="10"/>
        <color indexed="8"/>
        <rFont val="Calibri"/>
        <family val="2"/>
        <charset val="238"/>
        <scheme val="minor"/>
      </rPr>
      <t>/</t>
    </r>
    <r>
      <rPr>
        <sz val="10"/>
        <color rgb="FF00B050"/>
        <rFont val="Calibri"/>
        <family val="2"/>
        <charset val="238"/>
        <scheme val="minor"/>
      </rPr>
      <t>v pokročilé přípravě - případně upravte</t>
    </r>
    <r>
      <rPr>
        <sz val="10"/>
        <color indexed="8"/>
        <rFont val="Calibri"/>
        <family val="2"/>
        <charset val="238"/>
        <scheme val="minor"/>
      </rPr>
      <t xml:space="preserve"> a pokud není ve sloupci O upřesněno, tak doplňte, k jaké fázi se aktuální stav přípravy přibližuje: záměr/studie/územní rozhodnutí/projektová dokumentace/vyřešené (vykoupené) všechny dotčené pozemky/stavební povolení/zahájení výběrového řízení/vysoutěženy hlavní aktivity projektu</t>
    </r>
  </si>
  <si>
    <t>Město Bečov nad Teplou</t>
  </si>
  <si>
    <t>Rekonstrukce náměstí 5.května a přiléhajících komunikací včetně prvků parteru obce Bečov nad Teplou</t>
  </si>
  <si>
    <t>Karlovarský kraj</t>
  </si>
  <si>
    <t>Revitalizace náměstí Loket</t>
  </si>
  <si>
    <t>Profesionalizace IC města Loket</t>
  </si>
  <si>
    <t>Rekonstrukce městského úřadu Loket</t>
  </si>
  <si>
    <t>Rekonstrukce vybraných částí - hrad Loket - kulturní památka</t>
  </si>
  <si>
    <t>Město Loket</t>
  </si>
  <si>
    <t>PD</t>
  </si>
  <si>
    <t>Plocha pro parkovací stání, ulice Nádražní, Sokolov</t>
  </si>
  <si>
    <t>Revitalizace veřejného prostranství náměstí Budovatelů</t>
  </si>
  <si>
    <t>Město Sokolov</t>
  </si>
  <si>
    <t>Město Chodov</t>
  </si>
  <si>
    <t>DPS</t>
  </si>
  <si>
    <t>Propojení obce Vintířov s okolními obcemi.</t>
  </si>
  <si>
    <t>Obec Jenišov</t>
  </si>
  <si>
    <t>Projektový záměr</t>
  </si>
  <si>
    <t>OPZ+</t>
  </si>
  <si>
    <t>Zateplení haly sběrného dvora Nové Sedlo</t>
  </si>
  <si>
    <t>Město Nové Sedlo</t>
  </si>
  <si>
    <t>PD + SP</t>
  </si>
  <si>
    <t>Zateplení bytového domu č.p. 133</t>
  </si>
  <si>
    <t>Zateplení bytového domu pro seniory č.p. 149</t>
  </si>
  <si>
    <t>Zateplení ZŠ č.p. 425 Nové Sedlo</t>
  </si>
  <si>
    <t>Obec Dalovice</t>
  </si>
  <si>
    <t>Obec Andělská hora</t>
  </si>
  <si>
    <t>NÁZEV PROJEKTU</t>
  </si>
  <si>
    <t>ČÍSLO FIŠE</t>
  </si>
  <si>
    <t>NOSITEL(É) PROJEKTU</t>
  </si>
  <si>
    <t>TABULKA STRATEGICKÝCH PROJEKTŮ ITI KARLOVARSKÉ AGLOMERACE V OBDOBÍ 2021+</t>
  </si>
  <si>
    <t>Statutární město Karlovy Vary</t>
  </si>
  <si>
    <t>Obec Vintířov</t>
  </si>
  <si>
    <r>
      <t xml:space="preserve">ROZPOČET V KČ     </t>
    </r>
    <r>
      <rPr>
        <b/>
        <sz val="9"/>
        <color rgb="FF000000"/>
        <rFont val="Calibri"/>
        <family val="2"/>
        <charset val="238"/>
      </rPr>
      <t>(VČETNĚ DPH)</t>
    </r>
  </si>
  <si>
    <t>Areál OÁZA</t>
  </si>
  <si>
    <t>MDK Sokolov - oprava fasády</t>
  </si>
  <si>
    <t>Farní charita KV</t>
  </si>
  <si>
    <t>KÓD  SPECIFICKÉHO                                                                                                                                                                                                                                                                            CÍLE A OPATŘENÍ</t>
  </si>
  <si>
    <t>TERMÍN   ZAHÁJENÍ REALIZACE PROJEKTU</t>
  </si>
  <si>
    <t>Zateplení bytového domu pro seniory č.p. 149.</t>
  </si>
  <si>
    <t>Zateplení ZŠ č.p. 425 Nové Sedlo.</t>
  </si>
  <si>
    <t>Město Nejdek</t>
  </si>
  <si>
    <t>Muzeum Nejdek</t>
  </si>
  <si>
    <t>Chráněné bydlení v Karlových Varech</t>
  </si>
  <si>
    <t>Rekonstrukce, rozšíření a změna Týdenního stacionáře na DZR v Karlových Varech</t>
  </si>
  <si>
    <t>Společnost Dolmen, z.ú.</t>
  </si>
  <si>
    <t>Dopravní podnik Karlovy Vary, a.s.</t>
  </si>
  <si>
    <t>Hrad Loket, o.p.s.</t>
  </si>
  <si>
    <t>Denní stacionář a sociálně terapeutické dílny Ostrov</t>
  </si>
  <si>
    <t>Rekonstrukce bývalého sídla Komerční banky a.s. v Ostrově pro účely pracoviště denního stacionáře a sociálně terapeutických dílen pro děti, mládež a dospělé s mentálním a kombinovaným postižením a pro ososby s poruchou autistického spektra.</t>
  </si>
  <si>
    <t>Denní centrum Mateřídouška, o.p.s.</t>
  </si>
  <si>
    <t>Rozšíření služby chráněného bydlení pro osoby se závažným duševním onemocněním na území aglomerace ITI KV</t>
  </si>
  <si>
    <t>Fokus Mladá Boleslav, z.s.</t>
  </si>
  <si>
    <t>Město Ostrov</t>
  </si>
  <si>
    <t>Investiční záměr
Studie a odborný odhad nákladů
Zajištěny majetkoprávní vztahy</t>
  </si>
  <si>
    <t>Rozšíření kapacity školní družiny ZŠ Májová</t>
  </si>
  <si>
    <t>Rekonstrukce Loveckého zámečku u Moříčova jako dokladu barokní krajiny
v okolí Ostrova</t>
  </si>
  <si>
    <t>Realizace úspor energií
na vytápění (zateplení) objektů v majetku města</t>
  </si>
  <si>
    <t>Investiční záměr
PD pro SP
Vydaná SP-zastaralá
Zajištěny majetkoprávní vztahy</t>
  </si>
  <si>
    <t>Revitalizace zeleně Hlavní třídy</t>
  </si>
  <si>
    <t>Záměr</t>
  </si>
  <si>
    <t>Oživení veřejného prostoru centra města jako ekologického a sociálního stabilizačního prvku demokracie</t>
  </si>
  <si>
    <t>Město Nová Role</t>
  </si>
  <si>
    <t>Parkoviště u nádraží ČD Nová Role</t>
  </si>
  <si>
    <t>Revitalizace areálu Sokolovského zámku</t>
  </si>
  <si>
    <t>Architektonická studie</t>
  </si>
  <si>
    <t>Probíhá přípravná fáze</t>
  </si>
  <si>
    <t>Muzejní expozice v Císařských Lázních
v Karlových Varech – přípravná fáze a realizace</t>
  </si>
  <si>
    <t>Hlavním cílem projektu je vytvoření přitažlivé expozice lázeňství v NKP Císařské lázně.
V rámci přípravné fáze bude vytvořen koncept expozice a realizační dokumentace. 
Součástí realizační fáze bude nákup a uskupení muzejního mobiliáře, práce se sbírkovými předměty, pořízení vhodného muzejního mobiliáře, realizace efektových projekcí a nasvícení v nové expozici, realizace multimediálního obsahu vč. obslužného softwaru potřebného pro provoz obsahu. Budou vytvořeny scénáře programů, grafika, animace, dabing, naprogramování atd.</t>
  </si>
  <si>
    <t>Otevřený úřad</t>
  </si>
  <si>
    <t>Dopravní navigační systém Karlovy Vary</t>
  </si>
  <si>
    <t>Rozšíření kapacit parkování</t>
  </si>
  <si>
    <t>Rozšíření systému dispečinku MHD</t>
  </si>
  <si>
    <r>
      <t xml:space="preserve">POPIS PROJEKTU
</t>
    </r>
    <r>
      <rPr>
        <b/>
        <sz val="9"/>
        <color rgb="FF000000"/>
        <rFont val="Calibri"/>
        <family val="2"/>
        <charset val="238"/>
      </rPr>
      <t>(MAX 250 ZNAKŮ)</t>
    </r>
  </si>
  <si>
    <r>
      <t xml:space="preserve">STAV PŘÍPRAVY
</t>
    </r>
    <r>
      <rPr>
        <b/>
        <sz val="9"/>
        <color rgb="FF000000"/>
        <rFont val="Calibri"/>
        <family val="2"/>
        <charset val="238"/>
      </rPr>
      <t>(MAX. 100 ZNAKŮ)</t>
    </r>
  </si>
  <si>
    <t>STAV PŘÍPRAVY
ROZDĚLENÍ
KATEGORIÍ</t>
  </si>
  <si>
    <t>Projekt nástavby (ne ke SP)
Studie rekonstrukce a rozšíření počtu lůžek ve stávající budově</t>
  </si>
  <si>
    <t>Zateplení bytového domu č.p. 382, Nové Sedlo</t>
  </si>
  <si>
    <t xml:space="preserve">Zajištění velké – centrální pakovací plochy města v exponovaném dále se rozvíjejícím centru dopravy osob v místě významných regionálních zaměstnavatelů, uzle veřejné dopravy i kulturního, společenského a sportovně-rekreačního života.   </t>
  </si>
  <si>
    <t>Projekt dokončí modernizaci vozového parku DPKV pořízením nových nízkopodlažních autobusů s pohonem CNG a stará vozidla vyřadí z provozu. Pro bezemisní obslužnost LÚ pořídí elektrobus včetně nezbytné infrastruktury.</t>
  </si>
  <si>
    <t>Snížení energetické náročnosti budovy. Oprava střechy, fasáda, zateplení, odvodnění.</t>
  </si>
  <si>
    <t>Pravomocné SP, energetické posouzení</t>
  </si>
  <si>
    <t>Studie</t>
  </si>
  <si>
    <t>Studie Dalovice-Vysoká volnočasový areál
Zpracovává se pasport vodního díla</t>
  </si>
  <si>
    <t>PD pro SP, SP</t>
  </si>
  <si>
    <t>Záměr, příprava studie
Jednání o odkupu pozemku</t>
  </si>
  <si>
    <t>Vyhledávací studie</t>
  </si>
  <si>
    <t>Přípravy projektu</t>
  </si>
  <si>
    <t>Restaurátorské záměry
Závazné stanovisko orgánů památkové péče
Poptávky a odhady nákladů</t>
  </si>
  <si>
    <t>Projektový záměr v souladu se strategickým rozvojovým plánem města</t>
  </si>
  <si>
    <t>Statutární město Karlovy Vary / KAM KV, p.o.</t>
  </si>
  <si>
    <t>Augmentovaná realita</t>
  </si>
  <si>
    <t>FINANČNÍ
ZDROJ OPERAČNÍ PROGRAM</t>
  </si>
  <si>
    <t>SPECIFICKÝ¨CÍL
PŘÍSLUŠNÉHO
OPERAČNÍHO
PROGRAMU</t>
  </si>
  <si>
    <t>INTEGRAČNÍ POTENCIÁL
NÁVAZNOSTI
NA DALŠÍ PROJEKTY</t>
  </si>
  <si>
    <t>NÁVRH NA VYŘAZENÍ PROJEKTU Z PROGRAMOVÉHO RÁMCE ITI PRO NESPLNĚNÍ KRITÉRIÍ
1 : PŘIPRAVENOST PROJEKTU
2  : STRATEGICKÉ ZAMĚŘENÍ 
3 : MOŽNÁ PODPORA Z ITI</t>
  </si>
  <si>
    <t>Obec Kyselka</t>
  </si>
  <si>
    <t>Víceúčelový objekt č.p. 178</t>
  </si>
  <si>
    <t>Záměr, doporučené řešení</t>
  </si>
  <si>
    <t>Cyklostezka Ohře Radošov, nová lávka - ostrov - nová lávka k hřišti</t>
  </si>
  <si>
    <t xml:space="preserve">Vybudování části cyklostezky ve formě dvou lávek spojující pravý břeh Ohře - ostrůvek na Ohři a levý břeh Ohře  </t>
  </si>
  <si>
    <t>Cyklostezka Ohře - hlavní trasa Dubina - Kyselka - Radošov</t>
  </si>
  <si>
    <t>Radošovský most- technická památka</t>
  </si>
  <si>
    <t>Volnočasový areál u Radošovského mostu</t>
  </si>
  <si>
    <t>Chodník k ZŠ a MŠ Kyselka</t>
  </si>
  <si>
    <t xml:space="preserve">Chodník v úseku u  kostela </t>
  </si>
  <si>
    <t>Studie a geodetické zaměření</t>
  </si>
  <si>
    <t>Zateplení obecního objektu občanské vybavenosti a úprava přilehlého prostranství.</t>
  </si>
  <si>
    <t>PD + SP, rozpočet</t>
  </si>
  <si>
    <t>Ocelová lávka pro pěší
v Kyselce</t>
  </si>
  <si>
    <t>Rekonstrukce ocelové lávky pro pěší, spojující turisticky frekventovanou oblast. Souvisí s probíhající obnovou bývalých lázeňských budov.</t>
  </si>
  <si>
    <t>Vyhledávací studie
Podrobný návrh
Geodetické zaměření
Hydrotechnické posouzení
probíhá jednání s DOSS</t>
  </si>
  <si>
    <t>Vybudování části cyklostezky Ohře v úseku Dubina - Kyselka - Radošov. Budování trasy cyklostezky je možné dělit na etapy výstavby skládající se z jednoho nebo více úseků. Etapy jsou navrženy tak, aby začátek a konec vždy logicky navazoval na okolní území a cyklostezka byla napojena do stávající komunikační sítě např. místních komunikací.</t>
  </si>
  <si>
    <t>Oprava havarijního stavu střešní konstrukce, výměna krytiny, odvodnění, fasáda, restaurátorské práce.</t>
  </si>
  <si>
    <t>PD krovu
Restaurátorské záměry
Průzkumy
Závazné stanovisko, ohlášení stavby</t>
  </si>
  <si>
    <t>Oprava konstrukce, opláštění a výměna šindelové střešní krytiny</t>
  </si>
  <si>
    <t xml:space="preserve">Vybudování volnočasového areálu v blízkosti Radošovského mostu a fotbalového hřiště pro všechny věkové kategorie. Vybudování nábřeží vhodné pro širokou veřejnost i vodní turistiku.
Úzce souvisí s cyklostezkou Ohře. </t>
  </si>
  <si>
    <t xml:space="preserve">Vybudování chodníků v části od Restaurace Na Špici k areálu ZŠ a M, zajištění bezpečnosti chodců. Součástí projektu je i rozšíření parkovacích ploch v blízkosti ZŠ a MŠ Kyselka. Možno etapizovat. </t>
  </si>
  <si>
    <t>PD pro provádění stavby 
Geodetické zaměření</t>
  </si>
  <si>
    <t xml:space="preserve">Vybudování chodníku v části od Radošovoského mostu směrem na Velichov zajištění bezpečnosti chodců. </t>
  </si>
  <si>
    <t>Římskokatolická farnost Ostrov</t>
  </si>
  <si>
    <t>Obnova kulturní památky - kostel sv. Michaela arch.
a Panny Marie Věrné Ostrov</t>
  </si>
  <si>
    <t>Odstranění vlhkosti z podloží, injektáž, statické zajištění kleneb, restaurátorské práce, obnova výplní, oken, vitráže.</t>
  </si>
  <si>
    <t>PD - odvodnění a injektáže
Restaurátorský průzkum a záměr
Statický posudek a návrh zajištění trhlin</t>
  </si>
  <si>
    <t>Obnova kulturní památky-Kostel sv. Michaela arch. Bochov</t>
  </si>
  <si>
    <t>Obnova kříže na kostelní věži, restaurátorské práce - hlavní i postranní oltáře, obnova schodiště a podest, výmalby interiéru</t>
  </si>
  <si>
    <t>Římskokatolická farnost Bochov</t>
  </si>
  <si>
    <t>PD obnovy schodiště
a podest
Dokum. návrhu nového kříže
Restaurátorský průzkum a záměr</t>
  </si>
  <si>
    <t>Obec Velichov</t>
  </si>
  <si>
    <t>Rekonstrukce střechy mateřské školy</t>
  </si>
  <si>
    <t>Cyklostezka Ohře v k.ú. Velichov</t>
  </si>
  <si>
    <t>Studie, podrobný návrh jedné z etap</t>
  </si>
  <si>
    <t>Výstavba nové cyklostezky s napojením na páteřní cyklosteku Ohře. Návrh rozdělení do 3 etap.</t>
  </si>
  <si>
    <t>1.2</t>
  </si>
  <si>
    <t>4.2</t>
  </si>
  <si>
    <t>4.4</t>
  </si>
  <si>
    <t>4.1</t>
  </si>
  <si>
    <t>2.2</t>
  </si>
  <si>
    <t>1.1</t>
  </si>
  <si>
    <t>2.1</t>
  </si>
  <si>
    <t>1.3</t>
  </si>
  <si>
    <t>Rostoucí zatížení dopravou se negativně projevuje na podmínkách ve městě – od zvýšené hlukové a imisní zátěže až po omezení dopravní obslužnosti nebo možností parkování. Hlavní příčinou je zejména IAD, např. jen v oblasti parkování je podle různých studií generováno až 30 % provozu řidiči hledajícími vhodné parkování. Dle zpracované SWOT analýzy v rámci PUM jsou slabou stránkou města mj. nedostatečný informační systém, absence dispečerského systému řízení (IAD), nedostatečná kvalita dynamického řízení provozu IAD, včetně detekce vozidel a absence naváděcího a informačního systému dopravy v klidu.</t>
  </si>
  <si>
    <t>PD pro SP
Vydáno SP
PD pro provádění stavby</t>
  </si>
  <si>
    <t>Umístění 3 SMART autobusových zastávek na frekventovaných místech v Sokolově.</t>
  </si>
  <si>
    <t>Probíhá projektová příprava, poptávka SMART zastávek</t>
  </si>
  <si>
    <t>Komplexní řešení problematiky sociálně patologických jevů -
- asistenti prevence kriminality</t>
  </si>
  <si>
    <t>Připravený projektový záměr
Zkušenosti s podobně zaměřenými projekty</t>
  </si>
  <si>
    <t>Studie a ideové záměry</t>
  </si>
  <si>
    <t>TYP
STRATEGICKÉHO
PROJEKTU (1/2/3)</t>
  </si>
  <si>
    <t>SMART autobusové zastávky -ul. Rokycanova, Jednoty, Závodu míru</t>
  </si>
  <si>
    <t>Statutární město Karlovy Vary / Infocentrum Karlovy Vary, o.p.s.</t>
  </si>
  <si>
    <t>Rekonstrukce náměstí – zpevněných ploch pro pěší a pojízdné plochy, odvodnění, veřejné osvětlení, parkovací plocha. Odvodnění dešťové vody, zkvalitnění povrchu historického náměstí, vliv na parkování a kulturní památku, revitalizace centra.</t>
  </si>
  <si>
    <t>Projektová dokumentace před schválením</t>
  </si>
  <si>
    <t>Cyklostezka Teplá Bečov nad Teplou – okolí vodárny</t>
  </si>
  <si>
    <t>Propojení Bečovské botanické zahrady s městem, zahájení projektu cyklostezka Karlovy Vary- Bečov nad Teplou, Vytvoření parkovacích míst</t>
  </si>
  <si>
    <t>Výměna šindele na trojbokém kostelu Nejsvětějsí Trojice - kulturní památka</t>
  </si>
  <si>
    <t xml:space="preserve">Cykostezka Vintířov - Nové Sedlo </t>
  </si>
  <si>
    <t>A12</t>
  </si>
  <si>
    <t>A13</t>
  </si>
  <si>
    <t>A11</t>
  </si>
  <si>
    <t>A31</t>
  </si>
  <si>
    <t>A32</t>
  </si>
  <si>
    <t>D11</t>
  </si>
  <si>
    <t>C11</t>
  </si>
  <si>
    <t>D22</t>
  </si>
  <si>
    <t>D21</t>
  </si>
  <si>
    <t>Zlepšení tepelně technických vlastností objektu a odstranění zatékání do střešní konstrukce - nová sedlová střecha na stávajícím plochém zastřešení.</t>
  </si>
  <si>
    <t>Rekonstrukce Tovární ulice</t>
  </si>
  <si>
    <t>PD připravená k podání
na stavební povolení 
V současné době se řeší majetkoprávní vztahy</t>
  </si>
  <si>
    <t>Obec Kolová</t>
  </si>
  <si>
    <t xml:space="preserve">Demontáž staré šindele a instalace nové na střeše kostela a bočních kaplí. Záchrana rekonstruovaného interiéru kulturní památky.  </t>
  </si>
  <si>
    <t>1. Vznik dosud neexistujícího Chráněného bydlení v Sokolově pro 10 osob s duševním onemocněním
- nákup nemovitosti (6měsíců)
- stavební úpravy a rekonstrukce nemovitosti (6měsíců)
- nákup vybavení nemovitosti  v souladu s účelem 
  užívání, včetně zázemí pro pracovníky služby (6 
  měsíců)
- poskytování služby Chráněného bydlení 
2. Nákup 12 bytových jednotek různé   velikosti v rámci aglomerace ITI s kapacitou  18 – 24 osob s duševním onemocněním:
- nákup bytových jednotek (6 měsíců)
- nákup vybavení (6 měsíců)
- lokality: Karlovy Vary, Sokolov, Chodov, Nejdek, 
  Ostrov.
Celkem tak vznikne v dané lokalitě nové bydlení pro 28 – 34 osob s duševním onemocněním, což umožní více naplňovat principy reformy psychiatrické péče – zkvalitnění a zpřístupnění péče a snížení kapacitních nároků na velké institucionální poskytovatele.</t>
  </si>
  <si>
    <t>Stavebně technický průzkum zámku čp. 2 , budovy čp. 160 a čp. 161.
Zaměření zámku čp. 2, budovy čp. 160 a čp. 161.
Architektonická studie 
a projekt pro stavební povolení  - prostory bývalé knihovny v 1. patře zámku čp. 2</t>
  </si>
  <si>
    <t>Cílem projektu je vybudovat (zvýšit kapacitu služby CHB) v okrese Karlovy Vary skupinové chráněné bydlení pro osoby s mentálním postižením a poruchami autistického spektra v kapacitě 10 klientů.  Nákup nemovitosti, stavební úpravy, vybavení.</t>
  </si>
  <si>
    <t>Prostranství před Městským úřadem Nová Role</t>
  </si>
  <si>
    <t>Přívětivý úřad Karlovy Vary</t>
  </si>
  <si>
    <t xml:space="preserve">Zefektivnění poskytování informací občanům,
zmapování potřeb zdravotně postižených osob ve městě
KA 1 dokument Komunikační strategie města Karlovy Vary
KA 2 Modernizace webových stránek MMKV + mapový portál
KA 3 Analýza a mapování potřeb zdravotně postižených osob + mobilní aplikace </t>
  </si>
  <si>
    <t xml:space="preserve">Projekt je kompletně zpracován pro podání žádosti </t>
  </si>
  <si>
    <t>Mikroregion Sokolov – východ</t>
  </si>
  <si>
    <t>Městská policie Karlovy Vary</t>
  </si>
  <si>
    <t>Automatizovaná kontrola parkování</t>
  </si>
  <si>
    <t>ZŠ Křižíkova -  učebna dílen pro polytechnické vzdělávání</t>
  </si>
  <si>
    <t>Kompletní rekonstrukce učebny dílen v 1.NP pro bezbariérový přístup, včetně souvisejícího sociálního vybavení - stavební úpravy a vybavení</t>
  </si>
  <si>
    <t>ZŠ Pionýrů - bezbariérové zpřístupnění 2 .stupně včetně zřízení 2 bezbariérových učeben - multimediální a fyzikálně přírodovědné</t>
  </si>
  <si>
    <t>Úpravy schodišť a instalace nového výtahu uvnitř budovy (nyní výtah není), bezbariérová úprava učeben, kompletní rekonstrukce 2 učeben v přízemí = vybudování multimediální a fyzikálně přírodovědné bezbariérové učebny včetně odpovídajícího vybavení</t>
  </si>
  <si>
    <t>PD+SP pro část projektu</t>
  </si>
  <si>
    <t>ZŠ Pionýrů - bezbariérové zpřístupnění vstupu, jídelny a školní družiny</t>
  </si>
  <si>
    <t>Úpravy schodišť a instalace nového výtahu uvnitř budovy (nyní výtah není), bezbariérová úprava místností, jídelny a vstupů</t>
  </si>
  <si>
    <t>Projektová dokumentace
Vydané SP</t>
  </si>
  <si>
    <t>ZŠ Pionýrů - bezbariérové zpřístupnění a úprava šaten 1.a 2. stupně</t>
  </si>
  <si>
    <t>Kompletní rekonstrukce šaten v pavilonech 1.i 2.stupně ZŠ včetně bezbariérového zpřístupnění = vstupy, podlahy, mobiliář - skřínky, včetně návaznosti na další bezbariérové úpravy této ZŠ</t>
  </si>
  <si>
    <t>Projektová dokumentace
Nevyžaduje SP</t>
  </si>
  <si>
    <t>ZŠ Rokycanova -  učebna dílen pro polytechnické vzdělávání</t>
  </si>
  <si>
    <t>Kompletní rekonstrukce učebny dílen v 1.NP pro bezbariérový přístup, včetně související šatny a zázemí učitele - stavební úpravy učebny a vybavení</t>
  </si>
  <si>
    <t>ZŠ Rokycanova -  učebna přírodovědných předmětů</t>
  </si>
  <si>
    <t>Kompletní rekonstrukce učebny přírodovědných předmětů v 3.NP pro bezbariérový přístup, včetně kabinetu - stavební úpravy a vybavení učebny i kabinetu</t>
  </si>
  <si>
    <t>ZŠ Švabinského – multimediální jazyková učebna pro žáky 2.stupně</t>
  </si>
  <si>
    <t xml:space="preserve">Rekonstrukce multimediální jazykové učebny v 1.NP pro bezbariérový přístup - stavební úpravy a vybavení učebny </t>
  </si>
  <si>
    <t xml:space="preserve">ZŠ Švabinského – odborná učebna přírodovědných předmětů pro žáky 2. stupně </t>
  </si>
  <si>
    <t xml:space="preserve">Kompletní rekonstrukce učebny přírodovědných předmětů ve 2.NP pro bezbariérový přístup, včetně kabinetu - stavební úpravy a vybavení učebny i kabinetu </t>
  </si>
  <si>
    <t>Cyklostezka podél silnice 209 Chodov – Božičany – Nová Role. Počítá se i s propojkou na Bílou vodu.
Cílem projektu je bezpečná cyklodoprava podél frekventované silnice. Propojení sousedních obcí cyklostezkou, napojení na Karlovu cyklostezku vedoucí z Zwickau do K. Varů, dojíždění do práce.</t>
  </si>
  <si>
    <t>Studie pro zadání technické připravenosti stavby</t>
  </si>
  <si>
    <t>Změna tváře středu města, upravení centrální plochy do podoby náměstí, spojení bezpečného pohybu osob s objekty služeb, obchodů, MÚ a základní školou a využití plochy za účelem shromažďování např. ke kulturním a podobným akcím.
Jedná se o změnu a úpravu stávajících ploch a nové stavby objektů (stánky, vodní plocha, pergola, podloubí, veřejné WC). 
I. etapa – u ZŠ – pobytová plocha mezi přechody pro chodce, odsazení od provozu aut (záhony), hrací prvky (šachovnice), lavice, vývěsky pro prezentaci školy, místo pro vánoční strom – část. realizována
II. etapa – před MÚ – hlavní shromažďovací prostor, krytý prostor před vstupy (podloubí), vodní plocha a zeleň se sezením, informační tabule (úřední deska) 
III. etapa – před OD Rolava – prostor pro tržní aktivity – stánky či přístřešky pro příležitostný prodej, trafika, veřejné WC, místo pro pojízdnou prodejnu, místa pro posezení a zeleň</t>
  </si>
  <si>
    <t>Zatraktivnění veřejných prostor a veřejných objektů občanské vybavenosti: náměstí Dr. Horákové</t>
  </si>
  <si>
    <t xml:space="preserve">Primárním cílem projektu je zvýšit nabídku možných aktivit a kvalitu života obyvatel města stejně jako zvýšit atraktivitu pro krátkodobé návštěvníky města. Zvýšením atraktivity klíčových veřejných prostranství je cílem také iniciace ekonomických aktivit v těsné blízkosti řešených prostranství. Jedním z cílů je rovněž zlepšení celkové image města jako města příjemného pro život a atraktivního pro návštěvníky a příprava na nastávající klimatické změny, tedy důsledné hospodaření
s dešťovou vodou, výsadba zeleně, apod.
Nová podoba náměstí, která prostor lépe vybaví a zapojí do okolní struktury, by měla mít za cíl náměstí povýšit do role těžiště místního komunitního života. Velkorysý prostor náměstí, který zkombinuje parkový charakter a flexibilitu, může dobře absorbovat méně formální sousedské funkce (dětské hřiště, sport, prostor pro setkávání, klidné posezení seniorů apod.), ale i větší či menší společenské akce jako bleší trhy, apod.). Přestože má prostor spíše lokální význam, atraktor, např. v podobě určité kulturní náplně sem může příležitostně přitáhnout i lidi z dalších lokalit včetně návštěvníků města. </t>
  </si>
  <si>
    <t>DETAIL</t>
  </si>
  <si>
    <t>CYKLO</t>
  </si>
  <si>
    <t>BEZP</t>
  </si>
  <si>
    <t>MULTI</t>
  </si>
  <si>
    <t>PAM</t>
  </si>
  <si>
    <t>MUZEA
KNIHOVNY</t>
  </si>
  <si>
    <t>BUS</t>
  </si>
  <si>
    <t>TELEMATIKA</t>
  </si>
  <si>
    <t>ZŠ</t>
  </si>
  <si>
    <t>Zvýšení atraktivity území a Sokolovského zámku, vytvoření nové atraktivní muzejní expozice, vytvoření nového okruhu prohlídek uvedené významné památky. 
Projektem by mělo dojít k opravě části dosud nezrekonstruovaných prostor areálu sokolovského zámku, k zatraktivnění a rozšíření muzejní expozice a k vytvoření kulturního a  návštěvnického centra.
1. Rekonstrukce areálu  Sokolovského zámku:
- stavební úpravy části objektu zámku  čp. 2 v 1 a  2. NP   včetně elektroinstalace a  podlah,  
- odborné restaurování zachovaných původních uměleckých prvků. 
2. Vytvoření zcela nové  muzejní expozice – dokončení muzejního okruhu v 2. NP zámku – místnosti v zámeckém stylu a dále expozice Sokolovsko v 20. století 
3. Vytvoření kulturního a návštěvnického centra  - přestěhování muzejní knihovny do prostor bývalého dětského oddělení a zde I vytvoření badatelského centra a vytvoření muzejní kavárny  a muzejního infocentra v bývalé čítárně . V části prostor vzniknou I prostory depozitární a technické zázemí.</t>
  </si>
  <si>
    <t>Provoz chráněného bydlení v Karlových Varech</t>
  </si>
  <si>
    <t>Cyklostezka Chodov - Božičany - Nová Role</t>
  </si>
  <si>
    <t xml:space="preserve">Oprava fasády kulturní památky.
Vyspravení fasády, nátěry, výměna štukových fasádních prvků, lokální vysprávky krytina a oplechování. </t>
  </si>
  <si>
    <t xml:space="preserve">Vybudování bezplatného parkoviště v blízkosti vlakového a autobus. nádraží, na místě bývalého brownfieldu.
Podpora udržitelné multimodální městské dopravy -zvýšení počtu parkovacích míst ve městě Sokolov, které mají vazbu na blízké autobusové zastávky. V rámci projektu bude vybudována parkovací plocha včetně veřejného osvětlení. V rámci projektu bude také řešeno nakládání s dešťovou vodou (zasakovací plocha).  </t>
  </si>
  <si>
    <t xml:space="preserve">Stavební úpravy plochy náměstí Budovatelů, úprava parkovacích ploch, výměna povrchů, doplnění zeleně a vodních prvků, případná výměna podzemního vedení. Doplnění laviček, informačních panelů. Před domem kultury volná plocha pro konání akcí, trhů, koncertů a pod. Cílem projektu je i vytvoření adekvátního předprostoru domu kultury a jeho zapojení do náměstí a zároveň prodloužení pěší třídy a její návaznost na náměstí. </t>
  </si>
  <si>
    <t>Obnova kulturní památky kostel sv. Václava 
v Radošově</t>
  </si>
  <si>
    <t>Obnova kostela svatého Vavřince</t>
  </si>
  <si>
    <t>Celková obnova interiéru kostela svatého Vavřince: restaurování hlavního oltáře, restaurování oltáře Panny Marie a sv. Jana, restaurování oltáře Panny Marie Karmelské, restaurování oltáře sv. Aloise Gonzagy, restaurování oltáře Nejsvětějšího Srdce Páně, restaurování kazatelny, restaurování fresky v presbytáři, restaurování lavic a vybudování topení, oprava vnější terasy a přístupového schodiště, ozvučení kostela, výmalba kostela a obnova původní polychromie, oprava podlahy kostela, repasování dřevěného vybavení kostela, restaurování varhan.</t>
  </si>
  <si>
    <t>Obnova evangelického kostela v Chodově</t>
  </si>
  <si>
    <t>Primárně jde o záchranné práce na vlastní mase stavby, která vyžaduje renovaci fasády do původní podoby, včetně návratu původních secesních prvků: restaurování varhan, repasování dřevěného vybavení kostela, obnova vnější fasády kostela, návrat původních secesních a ozdobných prvků      na vnější fasádu kostela, oprava střechy kostela         a revize krovů, obnova zvonové stolice a zvonového fondu kostela.</t>
  </si>
  <si>
    <t>Byl zpracován plán na restaurování a komplexní obnovu varhan a varhanního stroje v interiéru kostela
Proběhla jednání s pracovníky památkové péče ohledně obnovy exteriéru.</t>
  </si>
  <si>
    <t>Farní sbor Českobratrské církve evangelické                  v Chodově</t>
  </si>
  <si>
    <t>PD stavby</t>
  </si>
  <si>
    <t xml:space="preserve">Výstavba veřejného objektu (pavilonu ZŠ a tělocvičny)  jako přístavby stávající základní školy     s parametry pasivní budovy, který bude sloužit nejen pro potřeby základního vzdělávání, ale také jako komunitní centrum volnočasových aktivit dětí, mládeže, rodin s dětmi a seniorů. </t>
  </si>
  <si>
    <t>Komunitní objekt Kolová – přístavba ZŠ</t>
  </si>
  <si>
    <t>Modernizace expozic hradu Loket</t>
  </si>
  <si>
    <t>Revitalizace veřejných prostranství ulice Kollárova, Ostrov</t>
  </si>
  <si>
    <t>Vybudování zázemí pro školní družiny a školní kluby umožňující zvyšování kvality poskytovaných služeb,
budování zázemí pro pedagogické i nepedagogické pracovníky škol vedoucí k vyšší kvalitě vzdělávání ve školách.
Cílem je zkvalitnění neformálního vzdělávání,
zvýšení uplatnitelnosti absolventů na trhu práce a jejich adaptabilita na potřeby trhu práce, vytvoření zázemí pro komunitní aktivity ve vzdělávacích zařízeních vedoucích k sociální inkluzi.</t>
  </si>
  <si>
    <t>Realizace nové multimediální městské expozice ve Dvoraně Ostrovského zámku</t>
  </si>
  <si>
    <t>Realizace nové městské expozice ve Dvoraně Ostrovského zámku věnovaná historii města, významným osobnostem a událostem. 
Součástí projektu je realizace expozice, návštěvnického centra v památkově chráněném objektu zámku, vybudování technického a technologického zázemí, zřízení edukačního centra, vše s využitím moderních technologií,
ochrana a zabezpečení památek.</t>
  </si>
  <si>
    <t>Zateplení následujících objektů v majetku města:
- objekt MDDM</t>
  </si>
  <si>
    <t>Revitalizace veřejného prostoru v centru města jako ekologického a sociálního stabilizačního prvku města. Vybudování pěších komunikací, realizace technických prvků umožňujících hospodaření se srážkovou vodou a její využití pro městskou zeleň, realizace výsadeb, vybavení prostoru mobiliářem.
Cílem projektu je:
plošný i kvalitativní rozvoj zelené infrastruktury ve stavbách krajinářské architektury pro dlouhodobý udržitelný rozvoj města, zlepšení kvality života a zvýšení volnočasového potenciálu v sídelním veřejném prostoru ve městě za pomoci zkvalitňování veřejných prostranství investicemi do stávajících veřejných prostranství a do nevyužívaných ploch pro jejich nové využití.</t>
  </si>
  <si>
    <t>Bílý Dvůr – nová expozice ostrovského porcelánu a kreativní centrum</t>
  </si>
  <si>
    <t>Revitalizace veřejných prostranství ulice Šafaříkova, Ostrov</t>
  </si>
  <si>
    <t xml:space="preserve">Cílem projektu je vybudování lokálního terminálu veřejné dopravy, nejen pro lepší spojení lidnatých městských částí Stará Role, Rybáře, Dvory a Tuhnice s centrem města Karlovy Vary, ale také pro možnost přímého vzájemného propojení těchto čtvrtí navzájem, a to včetně dalších přilehlých okrajových částí města. Půjde o podstatný příspěvek pro organizaci sítě veřejné dopravy, vedoucí ke zlepšení časových návazností spojů, k systémovým úsporám najetých kilometrů a v neposlední řadě ke zvýšení bezpečnosti cestujících při přestupech mezi linkami.
Jedná se o vybudování lokálního terminálu veřejné dopravy v městské části Rybáře, v lokalitě ulice Sokolovské, s místním názvem U koníčka. Přebudováním půdorysu komunikace dojde k vytvoření kompaktního bezpečného přestupního místa veřejné dopravy, s možností široké škály přestupů pro cestující. 
Projekt řeší rekonstrukci ulice Sokolovská v úseku mezi okružní křižovatkou (Sokolovská ul., Nejdecká ul.) a mostem přes řeku Rolava. Hlavním účelem je úprava zastávek a nástupišť, aby jejich parametry odpovídaly platným předpisům a normám. Zároveň budou splněny požadavky na přepravní kapacity a délky nástupišť v přestupním uzlu. Součástí stavby budou přeložky inženýrských sítí a nový mobiliář zastávek. </t>
  </si>
  <si>
    <t>Dokumentace pro územní řízení</t>
  </si>
  <si>
    <t xml:space="preserve">Revitalizace objektu Městské knihovny Karlovy Vary, I. P. Pavlova 891/7
</t>
  </si>
  <si>
    <t>Revitalizace objektu spočívající ve snížení vysoké energetické náročnosti budovy knihovny, úspora provozních nákladů v oblasti energií.
Vylepšení vzhledu budovy s ohledem na lokalitu (lázeňské území).
Zateplení střechy – dle energetického auditu navrženo zateplení půdy – náklady cca 300.000,- Kč, délka realizace 2 měsíce.
Výměna oken – náklady cca 1.200.000,- Kč, délka realizace 2 měsíce.</t>
  </si>
  <si>
    <t>MZSS – zkvalitňování a rozšíření pečovatelské službu vč. zázemí v aglomeraci</t>
  </si>
  <si>
    <t>Městské zařízení sociálních služeb, p.o.</t>
  </si>
  <si>
    <t>V současné době je po městě rozmístěno 5 středisek (zázemí) pro pečovatelky v terénní službě. Tyto prostory se nachází v městských objektech. V rámci zkvalitňování a rozšiřování poskytování služeb jsou však již zastaralé a stísněné.
V okolních obcích není v dostatečné míře poskytována sociální terénní služba.
Nově přebudovaná místa pro pečovatelskou službu umožní kvalitní přípravu materiálu a činností ve vhodných prostorách (nikoli v autě či u klienta). Nabídnou možnost sociálních služeb i v jednotlivých obcích aglomerace, tak aby potřební občané v rámci čerpání sociálních služeb mohli co nejvíce zůstávat ve svém prostředí.
Dojde k rekonstrukci stávajících prostorů vč. dodávky nového mobiliáře s rozšířením zázemí (sociálního, pracovního, skladovacího).
 Po dohodě se starosty okolních obcí jsou z jejich strany vytipovány, resp. poskytnuty prostory pro zázemí – středisko pečovatelek. Následně dojde k jejich úpravě a vybavení. Nejen mobiliářem, ale především nutným pro poskytování sociálních služeb (auto, PC, zdrav. pomůcky např. defibrilátor)</t>
  </si>
  <si>
    <t>Došlo k vytvoření efektivního systému poskytování sociálních terénních služeb, tj. nastavení rajonů jednotlivých pečovatelek, vhodného teritoriálního rozmístění středisek po městě. Vydefinování požadavků úprav stávajících prostor. 
Je dohoda se starosty obcí. Jsou určeny vhodné prostory. Došlo k vytvoření efektivního systému poskytování sociálních terénních služeb. Vydefinování požadavků úprav stávajících prostor, rozsahu dodávky mobiliáře, pomůcek apod.</t>
  </si>
  <si>
    <t>MZSS – nákup automobilů pro sociální služby</t>
  </si>
  <si>
    <t>Dojde k nákupu 5 ks osobních vozidel (malé, základní provedení), které budou využívat pečovatelky k dopravě ke klientům v rámci svého rajonu.
Dojde k nákupu 5 ks osobních vozidel (van, základní provedení), rovněž budou sloužit k efektivnějšímu využívání času a práce pečovatelské činnosti a pro převoz kompenzačních pomůcek, hygienického a zdravotnického materiálu používaného v rámci sociální služby po aglomeraci KV.
Zvýšením operativnosti (vlastní automobil, nikoli MHD) bude enormně zvýšena produktivní část práce pečovatel. V rámci optimálnějšího využití pracovní doby dojde i ke zvýšení kvality služeb.</t>
  </si>
  <si>
    <t xml:space="preserve">Na základě již realizovaných nákupů předmětných vozidel jsou vydefinovány technické a provozní požadavky. Dále je připravena kompletní zadávací dokumentace výběrového řízení na dodavatele požadovaných vozidel.
</t>
  </si>
  <si>
    <t>MZSS – vybudování komunitní zahrady v rámci domova pro seniory</t>
  </si>
  <si>
    <t>V areálu městského domova pro seniory se nachází park. Jeho potenciál není zcela klienty využit pro odpočinek, tvůrčí činnost, pohyb či setkávání.
Úpravou daného prostoru parku umožnit jeho plné využívání (prostorové i časové) nejen klienty domova, ale i jejich rodin a stejně tak občany města. V rámci úprav parku by vznikla klidová zóna pro setkávání, četbu apod. Dále dojde k vybudování altánu pro pořádání společenských akcí (kulturní vystoupení, terapeutický cvičení – fyzických i duševních). 
Projekt zahrnuje úpravu stávajícího parku (nové pěšiny, doplnění zeleně, vybudování altánu, dodávku mobiliáře).</t>
  </si>
  <si>
    <t>Jsou vydefinovány potřeby a činnosti klientů domova a jejich vhodná provazba na vytvoření komunitního „stánku“.</t>
  </si>
  <si>
    <t>MZSS – rozšíření terapeutických služeb Východní</t>
  </si>
  <si>
    <t>V budově městského zařízení je ne zcela využívaná kuchyň společně s jídelnou a terasou. Úpravou daných prostorů dojde k rozšíření terapeutických služeb (kulturní, tvůrčí, společenské) a umožní plné využívání (prostorové i časové) pro cca 170 obyvatel budovy (byty se zvláštním určením). Dále dojde k vybudování vhodných společenských prostor pro komunitní život (v bezprostřední blízkosti sídlí Klub seniorů KV (cca 400 členů), dále značná zahrádkářská kolonie a rozsáhlé sídliště s obyvateli vyššího věkového průměru. 
Projekt zahrnuje úpravu stávajícího prostoru jídelny a terasy pro komunitně / společenskou činnost. Dodávku vhodného mobiliáře.</t>
  </si>
  <si>
    <t>Jsou vydefinovány potřeby a činnosti a jejich vhodná provazba na vytvoření komunitního místa.</t>
  </si>
  <si>
    <t>Studie pro variantu podzemního parkingu, nutno zpracovat novou studii a PD pro povrchové řešení parkingu</t>
  </si>
  <si>
    <t>PD
Vyřizuje se SP</t>
  </si>
  <si>
    <t>Revitalizace stromořadí na Hlavní třídě se zajištěním optimálních podmínek pro rozvoj městské vegetace azkvlitnění vzhledu města: odstranění stávajícího porostu, pěstební opatření zachovávaného porostu, zlepšení stanovištních podmínek, realizace závlahového systému a nové výsadby, rozvojová údržba.</t>
  </si>
  <si>
    <t>Studie
Dokumentace pro stavební povolení</t>
  </si>
  <si>
    <t>Zpracován generel dopravy v klidu
Analýza stavu parkovacích automatů</t>
  </si>
  <si>
    <t>Statutární město Karlovy Vary / SLP, p.o.</t>
  </si>
  <si>
    <t>Projektová dokumentace
Podaná žádost o stavební povolení</t>
  </si>
  <si>
    <t>Lesopark Na Šlemu</t>
  </si>
  <si>
    <t>V blízkosti sídlišť Sedlec a Čankovská se nachází lokalita Na Šlemu,která je zanedbaná po dřívější těžbě kaolinu a využívání rybích sádek.Část byla obhospodařovaná jako louka.Tyto pozemky zarůstají sukcesní vegetací,jsou zde různá podmáčená místa a vznikají zde černé skládky.Na sousedních sídlištích je pouze minimum pozemků,které by byly vhodné pro sport,rekreaci,venčení psů apod.tento projekt by měl vyřešit prostor pro krátkodobou rekreaci místních obyvatelů se vdělávácí přidanou hodnotou v rámci naučných tabulí.
Cílem projektu je využití lokality Na Šlemu pro pobyt občanů z okolních sídlišť (Sedlec, Čankovská) -vybudování cestní sítě včetně odpočinkových míst a mobiliáře, vybudování přírodního dětského hřiště, agility hřiště, pochozích a pobytových mol, instalaci naučných tabulí využití mokřadů a sukcesní vegetace s maximálním využití hodnot území s respektem vazeb na okolní krajinu.</t>
  </si>
  <si>
    <t>Projekt Divadelního náměstí je součástí širšího projektu tzv. Divadelního korza, tedy veřejného prostranství na pravém břehu řeky Teplé vedoucího od kostela sv. Petra a Pavla po Vřídelní kolonádu.
Cílem celkového projektu je revitalizace zmíněného veřejného prostranství vstříc pobytovým kvalitám, upřednostněním pěších před vozidlovou dopravou, optimalizace dopravního prostoru, maximální vymístění parkovacích ploch mimo lokalitu do alternativních prostor (např. parkovací dům u galerie, který je součástí jiného projektu)
Součástí projektu je také revitalizace zeleně v prostoru náměstí, doplnění nového stromořadí, nahrazení nemocných stromů novými a na místo asfaltových ploch využít v maximální možné míře mlatové plochy pro lepší hospodaření s dešťovými vodami.</t>
  </si>
  <si>
    <t xml:space="preserve"> Divadelní náměstí</t>
  </si>
  <si>
    <t>Cílem projektu je vytvoření směrovaných a cílených tras městem a přilehlou krajinou. Zavedení jednotného smart informačního a reklamního systému, sloužícího jako komunikační prostředek mezi městem a jeho návštěvníky. Cílem je vytvořit jednotnou grafickou identitu města s vhodně určeným mobiliářem. Pro koncepční řešení níže vypsaných prvků je důležité nejprve zpracovat manuál informačního a orientačního systému.
Klíčové aktivity:
1/ Manuál IOS
Účelem manuálu IOS je stanovit zásady pro design a umisťování jednotlivých prvků městského orientačního systému tak, aby tyto prvky napomáhaly dotvářet identitu města a zároveň aby ctily charakter daného prostranství, měřítko, typ zástavby, historické, kulturní a krajinné souvislosti.
2/ Prvky orientačního systému
Směrovky, mapy, stojany pro augmentovanou realitu, vitríny,  velkoformátové CLV (City Light Vitríny)</t>
  </si>
  <si>
    <t>Strategie koncepčního přístupu k veřejným prostranstvím města Karlovy Vary
Manuál koncepčního přístupu k veřejným prostranstvím města Karlovy Vary</t>
  </si>
  <si>
    <t>Infrastruktura pro cestovní ruch v rámci vstupu města KV do UNESCO - Městské infocentrum</t>
  </si>
  <si>
    <t>Infrastruktura pro cestovní ruch v rámci vstupu města KV do UNESCO -  Městský informační systém</t>
  </si>
  <si>
    <t xml:space="preserve">Cílem projektu je realizace městského informačního centra, které bude společně s krajským infocentrem zajišťovat obsluhu turistů v lázeňské zóně Karlových Varů.
Společně s realizací nového městského informačního systému a prezentace prostřednictvím augmentované reality má realizace nové pobočky městkého infocentra za cíl vytvořit efektivní informační infrastrukturu.
</t>
  </si>
  <si>
    <t>Návrh pobočky nového infocentra</t>
  </si>
  <si>
    <t>Statutární město Karlovy Vary / KAM KV, p.o. / Infocentrum města Karlovy Vary, o.p.s.</t>
  </si>
  <si>
    <t>Sady Karla IV. a přímé okolí Císařských Lázní</t>
  </si>
  <si>
    <t>Koncepce krajin Karlových Varů</t>
  </si>
  <si>
    <t>Hrubá koncepční studie KAMKV</t>
  </si>
  <si>
    <t>Svahy v ulici Moravská, Karlovy Vary</t>
  </si>
  <si>
    <t>Ulice Moravská je v centrální části historického lázeňského centra Karlových Varů a představuje v dané lokalitě důležitou dopravní i pěší spojnici ústící do lázeňského území. V roce 2020 byla dokončena komplexní rekonstrukce vozovky ulice Moravská.
Revitalizace svahů vyžaduje, aby byly vegetační úpravy reprezentující významnost dané lokality a aby byla zajištěna jak bezpečnost, tak volnočasové zázemí k přilehlé základní škole.
Chybí zde dlouhodobě koncepční práce se zelení a hospodařením s dešťovou vodou. 
Cílem projektu je vytvořit z ulice Moravské atraktivní část historické zóny lázeňského území – revitalizovat svahy lemující nově rekonstruovanou vozovku, částečně svahy zpřístupnit pro žáky, těsně sousedící, základní školy a upravit městskou zeleň do formy esteticky zajímavé a zároveň efektivní v následné údržbě.
Klíčové aktivity:
Terénní úpravy, matové povrchy, dětské hřiště, výsadby.</t>
  </si>
  <si>
    <t>Revitalizace Vřídelní ulice</t>
  </si>
  <si>
    <t>Cílem projektu je opětovně vytvořit z ulice Vřídelní plnohodnotnou část města – obnovit tržní krámky, historicky umístěné pod kostelem a s nimi nabídku obchodního parteru, v rámci rekonstrukce řešit také předprostor Vřídelní kolonády a její lepší zapojení do veřejného prostranství města, materiálové řešení povrchů řešit adekvátně k lokalitě, doplnění mobiliáře a zapojení zelenomodré infrastruktury ve formě výsadby nových stromů a zahradních úprav okolo Vřídla včetně zasakování dešťových vod do podloží.
Revitalizace ulice Vřídelní je součástí širšího projektu tzv. Divadelního korza řešící revitalizaci veřejných prostranství na pravém břehu řeky Teplé od prostoru kostela sv. Petra a Pavla po okolí Vřídelní kolonády a s tím souvisejících dalších projektů, např. výstavbou parkovacího domu u galerie.</t>
  </si>
  <si>
    <t>Revitalizace Nové Louky</t>
  </si>
  <si>
    <t>Revitalizace veřejného prostranství – části širšího projektu tzv. Divadelního korza, tedy revitalizace celého pravého břehu řeky Teplé od kostela sv. Petra a Pavla po okolí Vřídelní kolonády. Cílem je znovu obnovit pěší korzo se zaměřením na pěšky se pohybující lázeňské hosty před motorovou dopravou. Projekt úzce souvisí i s omezením dopravy v klidu v prostoru Divadelního náměstí a jejím vymístěním do alternativních prostorů, např. parkovacího domu u galerie. Omezený prostor Nové louky bude řešen formou sdíleného prostoru obytné zóny, kde mají přednost především pěší. V projektu se počítá i s výsadbou nových stromů.</t>
  </si>
  <si>
    <t>Strategie a manuál koncepčního přístupu k veřejným prostranstvím města Karlovy Vary
Studie divadelního korza KAM KV</t>
  </si>
  <si>
    <t>Strategie a Manuál koncepčního přístupu k k veřejným prostranstvím města Karlovy Vary
Studie Divadelního korza KAM KV</t>
  </si>
  <si>
    <t>Cyklostezky Karlovy Vary, úsek B4, Tuhnice</t>
  </si>
  <si>
    <t xml:space="preserve">Plán udržitelné městské mobility, generel dopravy 
Generel cyklodopravy
PD do 31.3.2021
</t>
  </si>
  <si>
    <t>Cyklostezky Karlovy Vary - cyklotrasa E, úsek E1 v k. ú. Rybáře</t>
  </si>
  <si>
    <t>Obsahem projektu je výstavba a zprovoznění nového úseku cyklotrasy resp. cyklostezky: Jedná se o úsek Karlovy Vary, cyklotrasa B, úsek B4, Tuhnice, vč. související úpravy křižovatky Západní ul. a Šumavská ul., délka cca 500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</si>
  <si>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Obsahem projektu je výstavba a zprovoznění nového úseku cyklotrasy E, úseku E1, v k. ú. Rybáře, při ul. Nejdecké, v délce úseku cca 400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</si>
  <si>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je zpracovaná
Do 30.4.2021 bude podána žádost o SP</t>
  </si>
  <si>
    <t xml:space="preserve">Cyklostezky Karlovy Vary - cyklotrasa A, úsek A6, Karlovy Vary - centrum
</t>
  </si>
  <si>
    <t>Obsahem projektu je výstavba a zprovoznění nového úseku cyklostezky v rámci cyklotrasy A, a to úseku A6, K. Vary centrum, v pravobřežní trase podél řeky Ohře od loděnice u Chebského mostu k Solivárně, cca délka cca 450 m.
Cílem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</si>
  <si>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bude v letech 2021-2022</t>
  </si>
  <si>
    <t xml:space="preserve">Na základě zpracovaného generelu dopravy v klidu specifikovat městské části s rezidentním parkováním, s obslužným krátkodobým parkováním a jejich vzájemné prolínání. Kontrolu parkování zajišťuje vozidlo, na které je instalováno zařízení zařízením pro vyhodnocování a identifikaci neoprávněného parkování. Systém je přenositelný na jiné vozidlo a funguje v režimu on-line. Zajištění systematické průběžné kontroly s maximální efektivností. 
Klíčové aktivity:
Tvorba polygonů pro detekci dopravního značení.  
Instalace a nastavení modulu pro informační systém MP Manager ke správě dat z automatizovaného zařízení (Cam-Car).
Implementace správy dat ze systému MP Manager na přestupkovou agendu MM, včetně nastavení automatických procesů. 
Instalace a nastavení modulu pro informační systém MP Manager pro správu parkovacích karet 
Vytvoření modulu pro informační systém MP Manager pro správu vjezdových karet do LÚ.
Implementace a nastavení platebního portálu města v prostředí MPM Manager. 
Analýza počtu a lokalizace parkovacích automatů s využitím tzv. totemů. 
Nákup speciálního zařízení k instalaci na vozidlo (Cam-Car) pro zajištění dohledu a kontroly parkování. </t>
  </si>
  <si>
    <t>Volnočasový areál Vysoká</t>
  </si>
  <si>
    <t>Cílem projektu je revitalizovat okolí bývalé požární nádrže, vytvořit chybějící místo pro odpočinek v části obce Vysoká, v návaznosti na úpravy bývalé požární nádrže.
Součástí projektu je revitalizace okolí nádrže, obnova zeleně, vybudování zóny pro aktivní odpočinek, vytvoření místa pro setkávání lidí.</t>
  </si>
  <si>
    <t xml:space="preserve">Revitalizace městské zeleně – amfiteátr
</t>
  </si>
  <si>
    <t>Mobiliář, cestní síť a zeleň v přírodním amfiteátru Loket a v přilehlých parcích jsou velmi ovlivněné intenzivním využíváním a turistickým ruchem. Je třeba provést rozsáhlou rekonstrukci těchto prvků, tak aby byla přizpůsobena užívání tohoto prostoru.
Cílem projektu je zlepšení stavu cestní sítě, zeleně a mobiliáře a vytvoření místa pro setkávání občanů města a turistů a zvýšení biodiverzity a ekologické funkce městské zeleně.
Převážná část opatření bude spočívat v realizaci cestních sítí, opravách malých opěrných zídek a mobiliáře (lavičky, koše, altány, herní a cvičební prvky), menší část pak spočívá v opatřeních související se zelení provedení bezpečnostních, zdravotních a výchovných řezů dřevin, dosadbě živých plotů, regeneraci trávníků a případné výsadby cibulovin a trvalek.. Předpokládaný poměr nákladů 
Odhadované náklady cca 6 mil. Kč (cca 65 % cestní síť, stavební práce, mobiliář; cca 35 % zeleň)</t>
  </si>
  <si>
    <t>Revitalizace městské zeleně – Nádražní ulice</t>
  </si>
  <si>
    <t>Cílem projektu je zlepšení stavu zeleně,  zeleně a mobiliáře a vytvoření místa pro setkávání občanů města a turistů a zvýšení biodiverzity a ekologické funkce městské zeleněPřevážná část opatření spočívá v provedení bezpečnostních, zdravotních a výchovných řezů dřevin, dosadbě živých plotů, regeneraci trávníků a případné výsadby cibulovin a trvalek. Dále drobné úpravy parkových cest a doplnění mobiliáře v počtu jednotek ks (lavičky, koše).
Převážná část opatření se týká opatření na zeleni (předpoklad 80 % nákladů), zbytek mobiliář a cestní síť – odhadované náklady cca 2 mil Kč</t>
  </si>
  <si>
    <t xml:space="preserve">Cílem projektu je kompletní rekonstrukce stávající komunikace, vybudování komunikací pro pěší a nového veřejného osvětlení čímž dojde ke zvýšení bezpečnosti v této ulici a výraznému zlepšení stavu veřejných prostranství v této ulici. Dále dojde k vybudování nové dešťové kanalizace. Díky propojení s projektem Sokolovské vodárenské s. r. o., která chce v této ulici vybudovat splaškovou kanalizaci a v části vodovod, dojde k zásadnímu zlepšení stavu životního prostředí a kvality života pro obyvatele nejen této ulice, ale také k zlepšení kvality vypouštěných vod, které jsou dnes pomocí smíšené kanalizace sváděny do řeky Ohře.
Jedná se o ulici, která má v souvislosti se svým umístěním velký význam z hlediska turistického ruchu. Jedná se u významné nástupní místo vodácké turistiky, která v posledních letech významně narůstá na svém významu a ovlivňuje život obyvatel v celém městě, ale v této části ještě výrazněji. 
Tlak turistického ruchu má na tuto část města několik zásadních projevů, které má připravovaná rekonstrukce řešit: 
1) zvýšení bezpečnosti dopravy
2) regulace parkování
3) životní prostředí </t>
  </si>
  <si>
    <t>Zlepšení stavu místních komunikací, mobilní zeleně, mobiliáře a parkování a vytvoření místa pro setkávání občanů města a turistů a umožnění konání kulturních a společenských akcí na náměstí. 
Realizace projektu úzce navazuje na projekt dopravního terminálu, který bude realizován z IROP a jeho cílem je vymístění parkovacích kapacit pro turisty mimo centrum města a snížení tlaku turismu na obyvatele žijící v historickém centru (městská památková rezervace) a přilehlých částech města.</t>
  </si>
  <si>
    <t>Jednoduchá architektonická studie
PD na předláždění náměstí
Vydané SP na předláždění náměstí a zahájená stavba</t>
  </si>
  <si>
    <t>Vybudování parkovacích kapacit – Sportovní ulice</t>
  </si>
  <si>
    <t>Jedná se o další etapu budování parkovacích ploch v městě Loket, navazující na již zrealizované projekty.
Hlavním cílem budování parkovacích ploch v dochozí vzdálenosti do historického centra a do atraktivních částí města je zajištění komfortu pro návštěvníky města, kteří k návštěvě města využívají osobní dopravy. Sekundárním pozitivním vlivem by pak mělo být zklidnění dopravy ve městě a snížení tlaku souvisejícího s problémy s tzv. overturismem na občany města.
Postupné budování parkovacích ploch je dlouhodobou strategií města a je zaneseno i ve strategických dokumentech města jako je územně plánovací dokumentace a Strategický plán města Lokte.
Cílem projektu je vybudování infrastruktury pro stále se zvyšující počty návštěvníků turisticky atraktivního města a snížení tlaku turistů na obyvatele města - ve Sportovní ulici.</t>
  </si>
  <si>
    <t>Změna ÚP, plocha je vedena dle stavebního úřadu MÚ Sokolov jako parkoviště, není potřeba stavební povolení</t>
  </si>
  <si>
    <t xml:space="preserve">Předmětem řešení projektu je výstavba chodníku podél komunikace II/220 v úseku Nejdek – Pozorka, včetně odvedení povrchových vod, nového a rekonstrukce stávajícího veřejného osvětlení, nově vybudovaných autobusových zastávek a změny dopravního značení. 
Dle výsledků sčítání dopravy z roku 2016 je průměr intenzity vozidel 5106 vozidel/den. V takovém provozu se chodec může pohybovat jen velmi těžko. </t>
  </si>
  <si>
    <t>Chodník Nejdek – Pozorka, podél II/220, I. etapa</t>
  </si>
  <si>
    <t>ZŠ Karlovarská – školní jídelna, družina a knihovna – snížení energetické náročnosti</t>
  </si>
  <si>
    <t>Základní škola Karlovarská spolu se zázemím (tedy i budovou školní jídelny) byla v Nejdku postavena v 60. letech minulého století. Od té doby neprošla zásadnějšími úpravami. Objet má vysokou energetickou náročnost. Nejsou zde také vytvořeny vhodné a dostatečné podmínky pro nucené větrání v souladu se zákonnými požadavky. Umístění knihovny v budově, kde není dobře vyřešené proudění vzduchu a neinvestuje se do udržování stálých klimatických podmínek v budově, je nešťastné. Město však jiné, lepší prostory pro knihovnu nemá.  
Rozsah rekonstrukce – zateplení vnější obálky budovy, výměna dveří, oken, rekonstrukce střechy včetně krovu, výměna systému vytápění včetně otopných těles</t>
  </si>
  <si>
    <t xml:space="preserve">Revitalizace prostor pro expozice muzea spolu s recepcí. 
Problémem je stávající špatná statika stropů v budově, nevyhovující dispozice, havarijní stav budovy. Současné muzeum není uzpůsobení pro přístup hendikepovaných návštěvníků.  
Cílem je zvýšení kvality péče o kulturní dědictví. Kompletní rekonstrukce nevyhovujícího stavu budovy muzea, uzpůsobení prvků pro hendikepované a vytvoření zázemí pro recepci. </t>
  </si>
  <si>
    <t>ZŠ nám. Karla IV., Nejdek – snížení energetické náročnosti</t>
  </si>
  <si>
    <t>Cílem projektu je snížení energetické náročnosti budov, snížení emisí, snížení finanční náročnosti na vytápění.
Klíčovými aktivitami projektu je snížení energetické náročnosti budov, rekonstrukce střechy na budově I. stupně, rozvody VZT včetně nové jednotky a rekuperace, výměna systému vytápění včetně otopných těles.</t>
  </si>
  <si>
    <t>MŠ Lipová – snížení energetické náročnosti</t>
  </si>
  <si>
    <t>Cílem projektu je snížení energetické náročnosti budov mateřské školy, snížení emisí, snížení finanční náročnosti na vytápění.
Rozsah rekonstrukce – zateplení vnější obálky budovy, výměna dveří, nová sedlová střecha včetně krovu, výměna systému vytápění včetně otopných těles, rozvody VZT včetně nové jednotky a rekuperace, měření a regulace.</t>
  </si>
  <si>
    <t>Cílem projektu je snížení energetické náročnosti budovy stávající polikliniky, snížení emisí, snížení finanční náročnosti na provoz budovy, zachování dobrého stavu budovy
Rozsah rekonstrukce – zateplení vnější obálky budovy, výměna dveří, oken, rekonstrukce střechy včetně krovu, výměna systému vytápění včetně otopných těles</t>
  </si>
  <si>
    <t>Rekonstrukce objektu občanské vybavenosti č.p. 636</t>
  </si>
  <si>
    <t>Studie stavební úpravy budovy</t>
  </si>
  <si>
    <t>Dokončena PD
Zažádáno o SP</t>
  </si>
  <si>
    <t>Rozpracovaná studie území</t>
  </si>
  <si>
    <t>Zateplení budovy, střechy, výměna výplní, odvlhčení, napojení na centrální dodávku TUV.</t>
  </si>
  <si>
    <t>Zateplení budovy, střechy, výměna výplní, výměna elektrické energie a svítidel. Vybudování zázemní pro zaměstnance, tj. sociální zázemí.</t>
  </si>
  <si>
    <t>Regenerace panelového sídliště mezi ulicí Husova-Okružní v Chodově</t>
  </si>
  <si>
    <t>Postupná regenerace panelového sídliště mezi ulicemi Husova a Okružní v Chodově. Cílem projektu je úprava veřejných prostranství panelových sídlišť. Obnova zeleně, mobiliáře, chodníků, dětských hřišť a herních prvků, dopravy v klidu.
Klíčové aktivity: 
Zjednodušit a specifikovat náplň dětských hřišť,
zvýšit bezpečnost chodců, doplnit pěší trasy chodník, dořešit pohyb cyklistů a navázat na celoměstskou koncepci, vyřešit povrchové úpravy zpevněných ploch, snížit deficit parkovacích míst,
doplnit městský mobiliář, rekonstruovat zeleň, dokončit započatou rekonstrukci veřejného osvětlení.</t>
  </si>
  <si>
    <t xml:space="preserve">Celková studie na regeneraci sídliště
</t>
  </si>
  <si>
    <t>Koncentrace zázemí pečovatelské služby do jednoho místa. Rekonstrukce nevyužívaných prostor domu č.p. 1238 pro potřeby sociálně terapeutických dílen. 
Cílem projektu je vybudovat zázemí pečovatelské služby na jednom místě, v jedné budově, komplexně. Rekonstrukce nevyužívaných prostor v přízemí je plánována pro vybudování zázemí a potřeb sociálně terapeutických dílen. Tím by mělo dojít k prohloubení spolupráce s Denním centrem Mateřídouška, o.p.s., které v Chodově působí už 25 le, je rovněž poskytovatelem sociálních služeb pro osoby s mentálním postižením i osoby s poruchou autistického spektra a s ním po celou dobu probíhá v rámci města Chodova neustálá podpora, komunikace a kooperace.</t>
  </si>
  <si>
    <t>Zpracovává se PD a podklady pro SP
Vydáno SP</t>
  </si>
  <si>
    <t>Strategie koncepčního přístupu k veřejným prostranstvím města Karlovy Vary
Manuál koncepčního přístupu k veřejným prostranstvím města Karlovy Vary
Ideový záměr
Architektonická studie KAM KV</t>
  </si>
  <si>
    <t>Jde o vysoce inovační a moderní řešení, které nemá obdobu ve světě. Klíčovým prvkem je nasazení fyzického orientačního systému (infopanely) spojeného s aplikací
pro virtuální a augmentovanou realitu s pokročilými prvky predikce (předpovídání) a budoucí, či okamžitou optimalizací návštěvníků města s úzkým propojením 
na koncept Smart City.</t>
  </si>
  <si>
    <t>Koncept využití moderních technologií – augmentovaná a virtuální realita
Úspěšný pilotní projekt pro Mlýnskou kolonádu s rozsáhlým testováním, zpracovaný Průvodce architekturou Karlových Varů
Zpracovaný návrh informačních stojanů pro 3D aplikaci</t>
  </si>
  <si>
    <t>Strategie koncepčního přístupu k veřejným prostranstvím města Karlovy Vary
Manuál koncepčního přístupu k veřejným prostranstvím města Karlovy Vary
Architektonická studie KAMKV - Divadelní korzo</t>
  </si>
  <si>
    <t>Karlovy Vary, Rozcestí u Koníčka – úpravy komunikací</t>
  </si>
  <si>
    <t>A41</t>
  </si>
  <si>
    <t>B22</t>
  </si>
  <si>
    <t xml:space="preserve">Oprava pláště, střechy a okenních výplní budovy radnice, oprava vnitřních prostor a modernizace úřadu a městské knihovny a expozice knižní vazby. Příprava prostor pro veřejné expozice sbírkových předmětů z movité kulturní památky Loketské sbírky. </t>
  </si>
  <si>
    <t>Rekultivace a rekonstrukce kulturního a volnočasového areálu Oáza v extravilánu obce, získání prostoru pro rekreaci a společenské aktivity občanů. Revitalizace veřejného prostranství, městský mobiliář, workout hřiště (jen prvky), zelená infrastruktura.</t>
  </si>
  <si>
    <t xml:space="preserve"> Záměrem projektu je vytvořit robustní prostředí pro poskytování digitálních služeb s výhledem na plnění povinností úřadu dle zák. 12/2020 Sb. o právu na digitální služby (a dalších digitálních služeb vyžadovaných občany), provést integraci klíčových informačních systémů úřadu a zároveň vybudovat komplexní systém elektronického oběhu dokumentů včetně zajištění bezpečné interní digitální komunikace pro případ omezení mobility (včetně práce z domova a dalších míst mimo úřad). 
Jádrem navrhovaného řešení je vybudování portálu občana a využití nových možností elektronické identifikace. Pro řádné a efektivní fungování digitálních služeb bude nutné provést modernizaci agendových systémů včetně spisové služby a provést komplexní integraci portálu občana s agendovými systémy. Elektronický oběh dokumentů bude podpořen systémem elektronického schvalování dokladů. Pro vybrané datové sady bude vybudováno vhodné rozhraní pro poskytování OpenData služeb do centrální databáze dat ČR.
1. Modernizace vybraných agendových systémů 
     včetně integrací,
2. Vybudování portálu občana,
3. Vybudování systému pro poskytování 
     OpenData služeb.</t>
  </si>
  <si>
    <t>Návrh lokalit pro využití akumulovaných vod na území města Karlov Vary – část II. 
Vodní plochy, zadržení vody v krajině</t>
  </si>
  <si>
    <t xml:space="preserve">Cílem projektu je zadržení vody v krajině, krajinotvorné prvky – zpomalení odtoku z povodí, následné využívání akumulované vody pro potřeby zálivky městské zeleně a parkových ploch.
Vyhledání vhodných lokalit a revitalizace,  obnova nebo oprava stávajících lokalit 
</t>
  </si>
  <si>
    <t>1)	Studie - Návrh lokalit pro využití akumulovaných vod na území města K. Vary – část II. Vodní plochy, zadržení vody v krajině  - vč. odhadu investičních nákladů a časového harmonogramu
2)	Projektová dokumentace – K.Vary – Tuhnice – louka I – těsně před vyskladněním projektu
3)	Projektová dokumentace – K. Vary – Tuhnice – Vrázova – rozpracovaná dokumentace
4)	Projektová dokumentace K. Vary – Drahovice – louka – tůň</t>
  </si>
  <si>
    <t xml:space="preserve">Cyklostezky Karlovy Vary, alej Bohatice </t>
  </si>
  <si>
    <t>Cyklostezky Doubí – 
k Přehradě Březová</t>
  </si>
  <si>
    <t>Výstavba cyklostezky v úseku Kaštanové aleje v Bohaticích cca 600 m, která z obou stran navazuje na cyklostezky – směr Dalovice a směr Drahovice a centrum.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</si>
  <si>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Výstavba cyklostezky Teplá – Karlovy Vary, úsek procházející katastrálním územím města Karlovy Vary z Doubí k přehradě Březová, 2 alternativní trasy, viz příloha
Úsek od VaK KV až po zahrádkářskou kolonii (v blízkosti přehrady Březová).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</si>
  <si>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Náplavka řeky Ohře, Karlovy Vary</t>
  </si>
  <si>
    <t xml:space="preserve">Cílem projektu je urbanistická kultivace potenciálně hodnotného, avšak doposud málo využitého veřejného prostoru při řece Ohři v blízkosti centra města, s nosnou ideou provazby s řekou Ohří, nejen pohledově, ale především  funkčně. Vznikne nové atraktivní a funkční zařízení pro každodenní rekreaci a aktivní využití volného času pro obyvatele a návštěvníky města.Obsahem projektu je výstavba pravobřežní náplavky řeky Ohře v Karlových Varech v pobřežním pásu území při jižním břehu řeky Ohře V Karlových Varech, mezi Chebským mostem a Tuhnickou lávkou. Proměna tohoto prostoru umožní využití pro celou škálu volnočasových rekreačně sportovních a odpočinkových aktivit pro obyvatele a návštěvníky města ve všech věkových kategoriích. Břeh řeky bude plně zpřístupněn a dojde ke kultivaci veškeré zeleně. Stavební program počítá s využitím zpevněných a upravených povrchů, veřejné zeleně, objektů vybavení a městského mobiliáře, osvětlení a doplňujících prvků. Témata jsou hřiště, přístav pro lodičky, mobilní půjčovny sportovního vybavení, mobilní kiosky s občerstvením, břehová mola, písečné pláže, pískoviště a hřiště pro děti, na petanque a zřízení přípojných bodů na inženýrské sítě pro pořádání akcí. Území bude zpřístupněno pěším a cyklo propojením. Bude zde i plocha pro psí agility. Sestava průtočných vodních prvků a odpařovací jezírko bude v podobě regulovaného toku. Budou zde lavičky, odpadkové koše, pítka, venkovní sprchy, stojany na kola apod. </t>
  </si>
  <si>
    <t>Pořízena a kladně veřejnoprávně projednána ideová achitektonická studie, jako podklad pro pořízení dalších stupňů projektové dokumentace.</t>
  </si>
  <si>
    <t>Strategie koncepčního přístupu k veřejným prostranstvím města Karlovy Vary, Manuál koncepčního přístupu k veřejným prostranstvím města Karlovy Vary
Architektonická studie KAM KV°</t>
  </si>
  <si>
    <t>Předprostor obřadní síně Růžový vrch</t>
  </si>
  <si>
    <t xml:space="preserve">Cílem je zatraktivnění veřejných prostranství , hospodárné a efektivní uspořádání prostoru, zejména parkovacích ploch, komunikací a technické infrastruktury, výsadba stromů, budování prvků pro hospodaření s dešťovou vodou a dalších prvků pro přípravu na změny klimatu.  
Revitalizace stávající neutěšené asfaltové plochy využívané pouze jako parkoviště na kultivovaný předprostor se vzrostlými stromy odpovídající charakteru a potřebám provozu obřadní síně. Koncepce výsadby stromů v kombinaci s propustnými povrchy a travnatými pásy pro zabránění přehřívání prostoru a lepší hospodaření s dešťovou vodou.
Konkrétní kroky, které projekt obsahuje:
- nové zahradní úpravy v předzahrádce objektu, zpřístupnění prostoru mezi budovami veřejnosti (revitalizace zpevněných povrchů, dílčí úpravy),
vymezení vstupu do areálu novou dlažbou, stromořadím a mobiliářem, nový vstupní prostor pro smuteční hosty, obřadní zahrada pro obřady pod širým nebem, organizované parkoviště se vzrostlými stromy a systémem pro zasakování dešťových vod, nový přístupový koridor s jednotnou dlažbou.
</t>
  </si>
  <si>
    <t xml:space="preserve">Cílem je vytvořit strategický dokument, který bude mít charakter územně-analytického podkladu pro budoucí plánování rozvoje města. Koncepční přístup je při správě veřejné zeleně žádoucí jak z hlediska tvorby propracované funkční sítě městské zeleně tak příměstských parků a krajin. S jasnou vizí lze úspěšně navázat na již začleněné prvky ÚSES, NATURA 2000 apod. Nově vybudované zelené plochy by tak přirozeně navázaly na stávající a vytvořily by stabilní síť přírodních společenstev s ohledem na faunu, flóru, ale i s ohledem na aktuální téma změny klimatu (např. retence vody v krajině). Aktuální přístup neoperuje s databází jednotlivých odvětví, které určují dané podmínky lokalit a hrozí tak marné investice při zakládání či při revitalizaci zelených ploch na místech s nízkým potenciálem. Kvalitní podklad by usnadnil plánování a rozhodování rozvoje městské a příměstské krajiny v řadě odvětví (plánování zeleně, revitalizace zeleně, tvorba sítě cyklostezek, vybudování informačního systému města včetně značení-směrových tabulí, ochranu významných památek aj.) </t>
  </si>
  <si>
    <t xml:space="preserve">V souvislosti s rekonstrukcí objektu Císařských lázní je záměr města zatraktivnit také přímé okolí samotného objektu včetně rekonstruovaného Rašelinového pavilonu, který má potenciál v této lokalitě poskytnout širší nabídku vyžití obyvatelům města i návštěvníkům. Zvýšením pobytové kvality prostoru je záměr podpořit nejen jeho každodenní využívání, ale i řadu kulturních a společenských akcí a s tím spojenou ekonomickou aktivitu a posílení brandu města v povědomí široké veřejnosti. Park – Sady Karla IV. před objektem vyžaduje revitalizaci, dendrologický průzkum a ošetření vzrostlých stromů stejně jako ostatní zeleně. Povrchy v okolí objektu budou koncipovány s ohledem na hospodaření s dešťovou vodou – výsadba nových stromů a jiné zeleně, zasakovací travnaté pásy, vsakovací dlažba, atd.
Cílem úprav v Sadech Karla IV. je revidovat kvalitu již existujících dřevin, pročištění neprostupných křovin, případně výsadba nových, bude-li to vzhledem k nevyhovujícímu zdraví těch stávajících nutné. Zvýšením pobytových kvalit parku vhodným mobiliářem a koncepčním rozvržením travnatých a mlatových ploch je v plánu pozvednout i atraktivit lokality a podpořit atraktivitu vysoce kvalitních objektů v jeho okolí. </t>
  </si>
  <si>
    <t>Studie (bude se upravovat)</t>
  </si>
  <si>
    <t xml:space="preserve">Strategie koncepčního přístupu k veřejným prostranstvím města Karlovy Vary, Manuál koncepčního přístupu k veřejným prostranstvím města Karlovy Vary
Nám. Dr. M. Horákové - zadání KAM KV° (ověřovací studie)
Náměstí 17. listopadu – ideový záměr
Divadelní náměstí – analýza a principy prostoru, MCA ateliér
</t>
  </si>
  <si>
    <t>Technologické centrum ORP – umístění výpočetní infrastruktury MMKV
Metropolitní síť – propojení objektů MMKV a části příspěvkových organizací</t>
  </si>
  <si>
    <t>B11</t>
  </si>
  <si>
    <t>Výzkumné a vzdělávací centrum Bečovská botanická zahrada</t>
  </si>
  <si>
    <t xml:space="preserve">Bečovská botanická zahrada </t>
  </si>
  <si>
    <t xml:space="preserve">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Cílem je spojování dovedností z různých navazujících oborů a jejich vzájemné propojování a aplikace v praxi. Jedním z cílů je také vytvořit a upevnit vztah k přírodě, životnímu prostředí, trvale udržitelnému způsobu života, k domovu i ke každodenní lidské práci. Rozvíjet vztah ke Karlovarské aglomeraci jako k atraktivnímu místu nejen na žití, ale i pro osobnostní rozvoj. Cílem je i doplnění chybějící nabídky tohoto typu vzdělávání v zájmovém území 
a potenciální rozvoj území jak po stránce materiální tak i lidské (přistěhování odborníků, zvýšení počtu obyvatel, zatraktivnění aglomerace pro život i profesní růst). </t>
  </si>
  <si>
    <t>Jednoznačná představa o směřování Bečovské botanické zahrady, její obnova a navázání na předchozí významný přírodovědný výzkum 
v 1.pol.20. století.
Bečovská botanická zahrada je fakultním objektem Pedagogické fakulty Univerzity Karlovy v Praze</t>
  </si>
  <si>
    <t>NEFORMÁLNÍ 
A ZÁJMOVÉ VZDĚLÁVÁNÍ</t>
  </si>
  <si>
    <t>OPJAK</t>
  </si>
  <si>
    <t>Vydáno SP</t>
  </si>
  <si>
    <t>Lávka přes řeku Ohři</t>
  </si>
  <si>
    <t xml:space="preserve">Zvýšení atraktivity a zejména bezpečnosti pohybu po městě zejména pro pěší, zlepšení prostupnosti města a lepší strategické propojení vlakového nádraží s centrem města. 
Lávka navazující na dnešní překlenutí rychlostní silnice v místě vodáckého klubu napojující území Dolního nádraží.
</t>
  </si>
  <si>
    <t>BENELIFE, z.s.</t>
  </si>
  <si>
    <t>Zpracován „logický rámec projektu“ ve standardní struktuře: identifikace a analýza problémů a potřebnosti realizace, definování záměru a cílů, stanovení konkrétních činností k řešení těchto problémů – klíčových aktivit a jejich provázanost, stanovení indikátorů, výstupů a rizik projektu, harmonogram a rozpočet projektu</t>
  </si>
  <si>
    <t>Multifunkční relaxační park Nová Role</t>
  </si>
  <si>
    <t>Jedná se o novou veřejně přístupnou stavbu multifunkčního relaxačního parku. Stavba připravovaného areálu se nachází mezi centrem města a v blízkosti sportovně rekreačního areálu města Nová Role. Areál vytváří vyhovující prostředí, neboť jeho realizace zajištuje vybudování kvalitních a funkčních prvků zelené infrastruktury ve veřejném prostranství města Nová Role a hospodaření s dešťovými vodami. Prvky vybudované v areálu budou sloužit zejména k odpočinku a volnočasovým aktivitám.
Cílem projektu je revitalizace nevyužívaného prostoru, zlepšení kvality života a zvýšení volnočasového potenciálu v sídelním veřejném prostoru ve městě za pomoci zkvalitňování veřejných prostranství investicemi do nevyužívaných ploch pro jejich nové využití, vybudování kvalitních a funkčních prvků zelené infrastruktury</t>
  </si>
  <si>
    <t>Investiční záměr, studie a odborný odhad nákladů 
Zajištěny majetko – právní vztahy Jednostupňová dokumentace pro stavební povolení a realizaci stavby</t>
  </si>
  <si>
    <t>Výstavba druhého bloku Domova pokojného stáří blahoslaveného Hroznaty v Hroznětíně</t>
  </si>
  <si>
    <t>Nákup zchátralého objektu, jeho rekonstrukce k rozšířšení služeb. Objekt bude bezbariérový a vybavený za účelem rozšíření stávajícího Domova podle současných trendů. Bude pak mnohem lépe sloužit nejen samotným dalším cca 12-15 klientům, kteří vyžadují naši nepřetržitou náročnou péči, ale i pečujícímu personálu. Současná kapacita je 19 lůžek.</t>
  </si>
  <si>
    <t>Oblastní charita Ostrov</t>
  </si>
  <si>
    <t>Předjednáno možné odkoupení objektu
Zajištěna podpora města Hroznětín</t>
  </si>
  <si>
    <t>ZŠ Křižíkova - přírodovědné učebny fyziky a chemie</t>
  </si>
  <si>
    <t>Kompletní rekonstrukce učeben fyziky a chemie. Realizace stavebních úprav vč. bezbariérového přístupu, včetně stavebních úprav kabinetu. Vybavení učeben  i kabinetu.</t>
  </si>
  <si>
    <t xml:space="preserve">Zpracován záměr, zahájena příprava zpracování projektové dokumentace. </t>
  </si>
  <si>
    <t xml:space="preserve">Snížení energetických nákladů objektu Alžbětiny Lázně </t>
  </si>
  <si>
    <t>Podrobný energetický audit
Generel komplexního využití objektu AL – ve zpracování
Studie celkové revitalizace a ekonomická bilance AL – nyní probíhá 
Výměna oken: PD, stavební povolení, prováděcí PD, rozpočet
Je vyhotovena DSP
Probíhá stavební řízení  Zpracovává se DPS a rozpočet</t>
  </si>
  <si>
    <t xml:space="preserve"> Kompletní rekonstrukce krovu a střešního pláště objektu včetně zateplení.</t>
  </si>
  <si>
    <t>Dokončená PD
Vydáno SP s nabytím právní moci</t>
  </si>
  <si>
    <t>Strategie koncepčního přístupu k veřejným prostranstvím města Karlovy Vary
Manuál koncepčního přístupu k veřejným prostranstvím města Karlovy Vary
Ideový záměr
Územní studie širšího centra Karlovy Vary</t>
  </si>
  <si>
    <t>Prostupné zaměstnání – cesta ke stálému zaměstnání</t>
  </si>
  <si>
    <t>Komplexní přístup k řešení prevence kriminality v Sokolově</t>
  </si>
  <si>
    <t>Připravený projektový záměr
Zpracována projektová žádost
Zkušenosti s podobně zaměřenými projekty
Připraveno zázemí a okruh vzdělávacích oblastí</t>
  </si>
  <si>
    <t>Informační systém pro cestující</t>
  </si>
  <si>
    <t>Ulice Mariánskolázeňská</t>
  </si>
  <si>
    <t>Revitalizace veřejného prostranství – části širšího projektu tzv. Divadelního korza, tedy revitalizace celého pravého břehu řeky Teplé od kostela sv. Petra a Pavla po okolí Vřídelní kolonády. Cílem je znovu obnovit pěší korzo se zaměřením na pěšky se pohybující lázeňské hosty před motorovou dopravou. Projekt úzce souvisí i s omezením dopravy v klidu v prostoru Divadelního náměstí a jejím vymístěním do alternativních prostorů, např. parkovacího domu u galerie. Ulice Mariánskolázeňská se stane důstojným vstupem do historické části města s využitím kvalitních trvanlivých materiálů, upřednostněním pěších a zapojením prvku modrozelené infrastruktury skrz vsakování dešťových vod.</t>
  </si>
  <si>
    <t>Strategie koncepčního přístupu k veřejným prostranstvím města Karlovy Vary, Manuál koncepčního přístupu k veřejným prostranstvím města Karlovy Vary, ideový záměr
Architektonická studie KAM KV</t>
  </si>
  <si>
    <t>Centrum pro transfer znalostí v oblasti lázeňství a balneologie</t>
  </si>
  <si>
    <t>Institut lázeňství a balneologie, v.v.i.</t>
  </si>
  <si>
    <t>Cyklostezka Chodov – Loket přes Nové Sedlo – II. etapa</t>
  </si>
  <si>
    <t>Projektová dokumentace pro územní řízení, dokumentace pro stavební řízení
Vydané platné územní rozhodnutí</t>
  </si>
  <si>
    <t>Cílem projektu je propojit železniční zastávku v obci Loučky a město Loket, cyklostezka je navržena jako cyklostezka a stezka pro pěší. Výchozí stav nenabízí žádnou možnost pro pěší a možnost pro cyklisty pouze po frekventované silnici.
Dokončení cyklostezky, která propojí Chodov přes Nové Sedlo s Loktem. V I. etapě se plánuje vybudovat část Chodov – Loučky. Bezpečná doprava do práce a do školy.</t>
  </si>
  <si>
    <t>Projektová dokumentace</t>
  </si>
  <si>
    <t>Stávající dopravní informační centrum – DIC DPKV
Stávající aplikace MojeDPKV
Studie proveditelnosti a PD budou zpracovány  do 12/2022</t>
  </si>
  <si>
    <t>Projekt rozšíří parkovací plochy v rámci města a jejich zapojení do systému P+R. Celkem bude rekonstruováno 5 parkovacích ploch, nový objemt zázemí na KOME, zaveden moderní systém pro řízení parkování, všechny parkoviště budou napojeny do (stávajícího) systému pro řízení parkování a dále napojeny do P+R.</t>
  </si>
  <si>
    <t>PD a vybraný zhotovitel pro 3 parkoviště
Stávající informační systém pro řízení parkování – CDA Stávající dopravní informační centrum – DIC DPKV
Stávající aplikace MojeDPKV
Vyhodnocení stávajícího stavu a definice potřebnosti – viz dokument PUM KV
Studie proveditelnosti a PD budou zpracovány  do 12/2022</t>
  </si>
  <si>
    <t>Obnova vozidel veřejné dopravy</t>
  </si>
  <si>
    <t>Technická specifikace vozidel 
Plnící stanice CNG v areálu DPKV
Studie proveditelnosti a PD budou zpracovány  do 12/2022</t>
  </si>
  <si>
    <t>Cílem projektu je dovybavení stávajících vozidel informačními panely pro cestující, včetně software pro správu informačních panelů a ovládání zobrazovaných informací. Dále dovybavení stávajících vozidel sčítacími bránami, včetně software pro správu a integrace do centrálního systému DIC.
Dále bude realizovaná další etapa budování inteligentních zastávek na vybraných místech města KV, cestující tak budou mít k dispozici aktuální jízdní a provozní informace.</t>
  </si>
  <si>
    <t>Stávající systém pro řízení IZ
Stávající dopravní informační centrum – DIC DPKV
Stávající aplikace MojeDPKV
Studie proveditelnosti a PD budou zpracovány  do 12/2022</t>
  </si>
  <si>
    <t>Cílem projektu je rozšíření informačního systému dispečinku o další funkce, které umožní DPKV pružněji reagovat na aktuální dopravní situaci a při přípravě a optimalizaci provozních režimů MHD. Dále rozšíření dopravního portálu a implementace datové analytiky (BI). Součástí je i odpovídající navýšení výpočetní kapacity stávající virtualizované infrastruktury včetně datového úložiště.</t>
  </si>
  <si>
    <t>Stávající informační systém pro řízení dopravy (dispečink)
Stávající dopravní informační centrum – DIC DPKV
Stávající aplikace MojeDPKV
Stávající virtualizovaná výpočetní infrastruktura
Stávající vozidla jsou vybavena kamerovým systémem se záznamem
Studie proveditelnosti a PD budou zpracovány  do 12/2022</t>
  </si>
  <si>
    <t>Zkušenosti s poskytováním služby, průzkum trhu, částečné využití PD z obdobné akce
Zajištění dostatečného finančního krytí</t>
  </si>
  <si>
    <t>ZŠ Běžecká - multimediální jazyková učebna a úpravy školní zahrady</t>
  </si>
  <si>
    <t>Rekonstrukce multimediální jazykové učebny ve 3.NP pro bezbariérový přístup - stavební úpravy a vybavení učebny a úpravy školní zahrady - terénní úpravy, výsadba a doplnění mobiliáře, aby vyhovovala současným požadavkům na environmentální a ekologickou výuku.</t>
  </si>
  <si>
    <t>Revitalizace ulice Kollárova a navazujících veřejných ploch v okolí bytových domů, úprava zpevněných ploch zmenšením podílu nepropustných ploch, vybudování zeleného pásu umožňující vsakování srážkové vody a kvalitní rozvoj nově vysazení zeleně, doplnění vybavenosti veřejných prostranství mobiliářem a drobnou architekturou.</t>
  </si>
  <si>
    <t>Studie a odborný odhad nákladů
Zajištěny majetkoprávní vztahy
Projektová dokumentace pro SP     ve zpracování, dokonč. 06/2022, včetně stavebního povolení</t>
  </si>
  <si>
    <t>2023-2024</t>
  </si>
  <si>
    <t>Studie
Zajištěny majetkoprávní vztahy,
Dokončuje se PD pro sloučené ÚR se SŘ, 
SP by mělo být vydáno v 06/2022</t>
  </si>
  <si>
    <t xml:space="preserve">
Studie a odborný odhad nákladů
V rozpracovanosti PD pro sloučené ÚR se SŘ, předpoklad vydání staveb. povolení v 06/2022.
V řešení majetkoprávní vztahy.</t>
  </si>
  <si>
    <t>2022-2023</t>
  </si>
  <si>
    <t>Předmětem projektu nejsou stavební úpravy, není vyzadována PD pro stavební povolení. Předmětem projektu budouu pouze instalace a montážní práce vybavení expozice.
Realizační dokumentace v rozpracovanosti.</t>
  </si>
  <si>
    <t>2022-2024</t>
  </si>
  <si>
    <t>Vyřešeny majetkoprávní vztahy
Dokončena PD na obnovu interierů, v rozpracovanosti PD na obnovu exterierů, dokončena bude v 06/2022</t>
  </si>
  <si>
    <t>Cílem projektu je zachování hodnoty kulturního dědictví v ČR: oživení památkového objektu – Myslivny – novými aktivitami a jeho zpřístupnění veřejnosti, zvýšení zájmu o kulturu a kulturní dědictví, zlepšení stavebního stavu nemovité památky, nová expozice pro potřeby prezentace a uchování kulturního dědictví a odkazu lokálních řemesel, rozvoj edukačních aktivit v oblasti kulturního a technického dědictví, zkvalitnění nabídky cestovního ruchu, zvýšení informovanosti    a komfortu účastníků cestovního ruchu.
Součástí projektu je:
revitalizace památky – vybraných prostor objektu Myslivny za účelem realizace expozice ostrovského porcelánu, realizace expozice, technické a technologické zázemí pro expozici a kreativní centrum, vybudování návštěvnického a edukačního centra, 
ochrana a zabezpečení památky, pořízení vybavení a interaktivních prvků.</t>
  </si>
  <si>
    <t>Zpacovaná PD pro stavební úpravy, stavební povolení vydáno. Pro instalaci expozice  a návštěvnické centrum zpracován záměr, realizační dokumentace bude zpracována do 06/2022</t>
  </si>
  <si>
    <t>2024-2025</t>
  </si>
  <si>
    <t>Výstavba I. etapy páteřní Cyklostezky Ohře Z Dalovic do osady Všeborovice, propojující stávající Cyklostezku Ohře končící na území Karlových Varů v ulici Bohatická nad přítokem Vitického potoka s - v roce 2020 dokončenou - II. etapou z osady Všeborovice do Šemnice.</t>
  </si>
  <si>
    <t>Územní rozhodnutí Aktuálnost prověřena 8-9/2021. Hotová projektová dokumentace</t>
  </si>
  <si>
    <t>Základní škola Krušnohorská 735/11, Karlovy Vary
Rekonstrukce odborných učeben dílen včetně bezbariérového přístupu</t>
  </si>
  <si>
    <t>Základní škola Krušnohorská 735/11, Karlovy Vary
Rekonstrukce družiny včetně venkovních prostor</t>
  </si>
  <si>
    <t>Základní škola J.A. Komenského, Karlovy Vary
Učebna IT+kabinety, včetně bezbariérového přístupu do budovy</t>
  </si>
  <si>
    <t>Základní škola J.A. Komenského, Karlovy Vary
Rekonstrukce učebny pro výuku cizích jazyků</t>
  </si>
  <si>
    <t>Základní škola Konečná 25, Karlovy Vary
Žákovská kuchyňka včetně modernizace výtahu</t>
  </si>
  <si>
    <t>Základní škola Konečná 25, Karlovy Vary
Rekonstrukce venkovního hřiště</t>
  </si>
  <si>
    <t>Základní škola Šmeralova 36, Karlovy Vary
Půdní vestavba podkroví 6-8 učeben</t>
  </si>
  <si>
    <t>Základní škola Truhlářská, Karlovy Vary
Učebna chemie a fyziky včetně kabinetů, WC a bezbariérového přístupu</t>
  </si>
  <si>
    <t>Základní škola jazyků
Jazyková učebna a kabinet</t>
  </si>
  <si>
    <t>Základní škola jazyků
Pracovní činnosti a kuchyňky</t>
  </si>
  <si>
    <t>Základní škola 1. Máje,
Karlovy Vary
Žákovská kuchyňka</t>
  </si>
  <si>
    <t>Základní škola 1. Máje,
Karlovy Vary
Učebna dílen včetně skladových prostor</t>
  </si>
  <si>
    <t>Základní škola Poštovní, Karlovy Vary
Učebna dílen a robotiky včetně kabinetu a skladu</t>
  </si>
  <si>
    <t>Cílem projektu je modernizace hradu Loket na návštěvnicky atraktivní vzdělávací a prezentační centrum. Modernizovaná památka bude současně plnit roli městského muzea prezentující historii města i hradu od založení až do současnosti. Bude využívat moderní prvky prezentace včetně imersivních technologií, bude postavena na novém konceptu edukace pro všechny věkové skupiny včetně seniorů a zapojení místní komunity. Projekt přispěje k ochraně a prezentaci sbírkového fondu a pro sbírku vytvořit podmínky zajišťující bezpečné uložení a prezentaci. Koncept počítá s využitím konceptu dynamických expozic a smart muzea. Současné expozice nemají jednotný příběh ani vývojovou linku, je nutný zásah ve formě ucelení výstavních vitrín a navázání jednotlivých expozic na sebe, což v současném stavu nelze. V expozici úplně chybí archeologie a prezentace založení města Loket a vývojová období hradu Loket.
Klíčové aktivity:
1.	PD a muzejní libreto 
2.	Vyčištění jednotlivých prostor – drobné stavební úpravy, elektroinstalace a rozvody, osvětlení příprava pro osazení vitrínami a sbírkovými předměty a zapojení multimediálních prvků 
3.	Multimediální prvky + audiovizuální vybavení + grafický vizuál + příprava popisků exponátů – výroba
4.	Nákup vitrín a osvětlení – VŘ, jejich dodávka a instalace bude průběžná dle připravenosti jednotlivých prostor</t>
  </si>
  <si>
    <t xml:space="preserve">Zrestaurována velká část sbírkových předmětů, ucelena a připravena archeologická sbírka a textové podklady pro expozice
Již se připravuje zadávací řízení na PD modernizace expozic.
</t>
  </si>
  <si>
    <t>Vybudování profesionálního infocentra, které bude poskytovat služby občanům města i návštěvníkům.
Stavební práce: odvlhčení skladovacích prostor, vybudování zázemí pro zaměstnancea školícího centra pro průvodce – úprava stávajících prostor 
Klíčové aktivity:
- Vybavení technologiemi (výpočetní technika, zabezpečovací systém, software atd.) a audiovizuálními prvky po městě (např. audioguide, multimediální panely atd.),
- Mobiliář provozovny IC včetně školícího centra průvodců,                                
- Grafický manuál na orientační značení města a okolí a výroba včetně osazení značení.</t>
  </si>
  <si>
    <t>Prostory pro vybudování, projektová dokumentace je zadána a čeká se na její vyhotovení, zadáno je též zpracování odborně informační koncepce IC, oba dokumenty budou k dispozici 3/2022</t>
  </si>
  <si>
    <t>Koncentrace zázemí pečovatelské služby do jednoho místa. Rekonstrukce nevyužívaných prostor domu č.p. 1238 pro potřeby sociálně terapeutických dílen. 
Cílem projektu je vybudovat zázemí pečovatelské služby na jednom místě, v jedné budově, komplexně. Rekon</t>
  </si>
  <si>
    <t>Zpracována celková studie stavebních úprav hradu
a dílčí projekty, některé budou revidovány a přepracovávány</t>
  </si>
  <si>
    <t>Zlepšení stavebního stavu hradu Loket, rozšíření průvodcovské trasy a vybudování moderního zázemí pro návštěvníky (hygienické/sociální zařízení, prostor pro čekání atd.)
Klíčové aktivity:
• Výměna střešního pláště na všech objektech hradu včetně ochozů;                     
• Dokončení restaurátorských a stavebních prací v objektu Severního paláce a zapojení tohoto objektu do prohlídkové trasy hradu, vytvoření zázemí pro vzdělávací a workshopové účely související s expozicemi hradu; rozšíření zabezpečovacího systému;      
• Stavební práce spojené s obnovou podlah, jejich konstrukcí a související práce na Rytířském sále a Obřadní síni a zároveň restaurátorské zásahy na vnitřních omítkách včetně výmalby v těchto místnostech objektu Východního křídla, Hejtmanství a Křídla při věži;                    
• Modernizace hygienického/sociálního zařízení pro návštěvníky, odpovídajícímu 21. století, a to v objektu Markrabství a Východního křídla;                                                                                                           
• Stavební práce objektu Markrabství (zřízení nového hygienického/sociálního zařízení pro návštěvníky, návštěvnického centra, pokladen, suvenýrshopu security zázemí a kancelářského zázemí zaměstnanců hradu);                      
• Stavební práce Křídla dolní bašty, Dolní bašty a věže.</t>
  </si>
  <si>
    <t>Císařské lázně - koncertní sál</t>
  </si>
  <si>
    <t>Projekt má rozšířit kulturní vyžití v Karlovarském kraji a přilákat návštěvníky do národní kulturní památky Císařské lázně. Zároveň poskytne zázemí pro Karlovarský symfonický orchestr a místo pro  uskutečňování pravidelných koncertů KSO.
Cílem projektu je poskytnout obyvatelům a návštěvníkům Karlovarského kraje sál na různorodé kulturní události. 
Klíčové aktivity:
1) Příprava atria na vestavbu
2) Zadávací řízení
3) Zpracování projektové dokumentace ve stupni pro provedení stavby
4) Realizace vestavby koncertního sálu</t>
  </si>
  <si>
    <t>Projektová dokumentace ve stupni pro stavební povolení</t>
  </si>
  <si>
    <t>Závazné stanovisko orgánů památkové péče
Rozpočet</t>
  </si>
  <si>
    <t>INSTAND, institut pro podporu vzdělávání a rozvoj kvality ve veřejných službách, z.ú.</t>
  </si>
  <si>
    <t xml:space="preserve">Komunitní a mezigenerační centrum Karlovy Vary </t>
  </si>
  <si>
    <t xml:space="preserve">Realizace podpory cílovým skupinám jako prevence jejich sociálního vyloučení skrze aktivity komunitního a mezigeneračního centra.
Projekt reaguje na potřebu zřídit v našem městě bezpečné místo, kde se budou moci lidé setkávat, realizovat společné aktivity, vzdělávat a kde jim bude poskytnutá případná prvotní sociální pomoc a nasměrování dál. 
Klíčové aktivity:
KA01 – nalezení vhodného prostoru pro činnost Komunitního a mezigeneračního centra, vybavení prostoru zařízením a vybavením, vytvoření realizačního týmu;
KA 02 – výzkumná analýza potřeb, vytvoření pracovní skupiny s cílem zmapování jaké aktivity je žádoucí v KC realizovat;
KA03 - realizace pravidelných dopoledních a odpoledních aktivit pro cílové skupiny s možnosti hlídání dětí 
KA04 - realizace jednorázových aktivit pro cílové skupiny, dobrovolníky, veřejnost 
KA05 – vzdělávací aktivity – odborné přednášky 
KA06 – Poradenství pro cílové skupiny s akcentem na neformální pečovatele </t>
  </si>
  <si>
    <t>Ze školy do práce</t>
  </si>
  <si>
    <t>Krajská hospodářská komora Karlovarského kraje</t>
  </si>
  <si>
    <t>Projekt je zaměřen na zvýšení zaměstnanosti mladých lidí do 25 let na území ITI. Studenty posledních ročníků středních a vysokých škol a absolventy připravuje na vstup na trh práce pro potřeby
místních zaměstnavatelů prostřednictvím řady aktivit jako jsou motivační workshopy, krátkodobá praktika a stáže u zaměstnavatelů, odborné kurzy, veletrhy pracovních příležitostí a náborové dny na školách. Absolventům škol pomůže najít uplatnění na trhu práce v oblasti ITI. Zároveň se projekt snaží preventivně předcházet předčasným odchodům ze vzdělávání a aktivně pracovat se studenty, kteří školu předčasně opustili.
Klíčové aktivity:
•	KA1 Výběr a vstup cílové skupiny
•	KA 2 Motivační workshopy pro studenty/žáky
•	KA 3 Prevence a intervence předčasných odchodů ze vzdělávání
•	KA 4 Exkurze studentů/žáků u zaměstnavatelů: osobní náklady, obsazení realizačního týmu
•	KA 5 Stáže studentů/žáků a absolventů u zaměstnavatelů
•	KA 6 Odborné kurzy pro zvýšení kvalifikace žáků a absolventů
•	KA 7 Veletrhy pracovních příležitostí
•	KA 8 Individuální poradenství pro absolventy 
•	KA 9 Zprostředkování zaměstnání pro absolventy škol</t>
  </si>
  <si>
    <t>Bludiště, z.s.</t>
  </si>
  <si>
    <t>Cílem projektu je podpořit účastníky v hledání zaměstnání, ve zvýšení jejich kreditu na trhu práce, provázat obsah vzdělávání účastníků s potřebami místního trhu práce, aktivizovat nezaměstnané nad 50 let a rodiče pečující o malé děti a nastartovat mezigenerační dialog. Cílem je dále zřízení min. pěti dotovaných pracovních míst na základě předběžné dohody se zaměstnavateli. Cílové skupiny mají specifické potřeby, které projekt saturuje individuálním přístupem.
Klíčové aktivity:
KA1. Oslovení účastníků a stanovení osobního plánu;
KA2. Motivační aktivity a rozvoj základních kompetencí za účelem snazšího uplatnění na trhu práce;
KA 3. Poradenské a informační činnosti;
KA4. Rekvalifikace;
KA5. Zprostředkování zaměstnání;
KA6. Náklady na řízení a administraci projektu.</t>
  </si>
  <si>
    <t>Realizační tým
Lektorský tým
Akreditace rekvalifikačních kurzů
Prostory
Vynikající znalost regionu 
Vynikající znalost cílové skupiny</t>
  </si>
  <si>
    <t>Cílem projektu je vytvoření podmínek zejména pro uplatnění žen, mladých lidí, starších osob a dalších osob znevýhodněných na trhu práce. Správnou realizací dojde k zásadní změně, která nastane u úspěšných účastníků projektu, jejichž osobnostní a kvalifikační růst přispěje k získání sebedůvěry a k lepšímu uplatnění na trhu práce – získání zaměstnání, případně zahájí samostatně výdělečnou činnost. Podstatou projektu je podpora vzájemné spolupráce subjektů veřejného, neziskového a soukromého sektoru na úrovni území ITI Sokolovsko s cílem pomoci cílovým skupinám při uplatnění na trhu práce s využitím nových a netradičních metod podporujících zaměstnanost. Zavedení systému prostupného zaměstnání s důrazem na individuální přístup ke klientovi s využitím case managementu přispěje k vyšší míře uplatnění znevýhodněných osob na trhu práce.  Realizace navržených aktivit, které směřují ke zvýšení kompetencí účastníků, je založena na cíleném vzdělávání a rekvalifikaci, dílčí oblast vzdělávání je zaměřena i na zvýšení úrovně finanční (řešení dluhů) a ICT gramotnosti.
Klíčové aktivity: přípravná fáze, nábor a oslovení účastníků projektu, individuální práce s klientem – poradenství, asistence, metodické vedení, motivační kurzy, vzdělávání a rekvalifikace, podpora pracovních míst pro účastníky projektu, evaluace, zpracování Koncepce prostupného zaměstnání a profesních kvalifikací na Sokolovsku koordinace, administrace a řízení projektu.</t>
  </si>
  <si>
    <t xml:space="preserve">Projekt je zaměřen na prevenci sociálně patologických jevů, kriminality a ochranu veřejného pořádku ve městě Sokolov prostřednictvím preventivních aktivit a nerepresivních metod práce osmi asistentů prevence kriminality a pěti domovníků – preventistů v sociálně vyloučených lokalitách (SVL) a jejich okolí. 
Klíčové aktivity:
KA 01 - Posílení systému prevence kriminality ve městě,
KA 02 - Posílení systému prevence kriminality při řešení sociálně patologických jevů v oblasti bydlení
KA 03 - Podpora při rozšiřování dovedností a kompetencí a APK a DP
KA 04 - Evaluace </t>
  </si>
  <si>
    <t xml:space="preserve">Předmětem projektu je zapojení osob z vybrané cílové skupiny do systému městské policie Karlovy Vary. Projekt navazuje na již osvědčené projekty realizované v minulosti v rámci prevence kriminality na území města. Je zaměřen na zajištění činnosti asistentů prevence kriminality, kteří jsou důležitou složkou v komplexním systému prevence kriminality, který je v Karlových Varech již řadu let nastaven. 
Klíčové aktivity:
1. Posílení kontaktní práce s obyvateli SVL (zaměstnání 14  asistentů prevence kriminality),
2. Zajištění pravidelné komunikace mezi obyvateli SVL 
a zástupci obce, budování důvěry a posilování spolupráce
3.Rozvoj kompetencí (vzdělávání asistentů prevence kriminality a mentora),
4.Vyhodnocení projektu (evaluační šetření). </t>
  </si>
  <si>
    <t>Předmětem projektu je zajištění provozu chráněného bydlení v Karlových Varech. Tento projekt navazuje na předcházející investiční, kterým se vybuduje zázemí pro službu chráněné bydlení v Karlových Varech pro cílovou skupinu osob s mentálním znevýhodněním a PAS
Služba bude mít vzhledem k počtu klientů komunitní charakter. Dalším cílem bude podpora profesního rozvoje soc. pracovníků a pracovníků v sociálních službách. Posílením profesních kompetencí pracovníků bude dosaženo zvýšení kvality výkonu přímé práce s klienty. Projektem bude podpořen vznik pracovních míst pro kvalifikované pracovníky v sociálních službách.
Klíčové aktivity:
1.	KA – poskytování sociální služby CHB a vznik nových pracovních míst, 15 - 17 pracovníků 
2.	KA – vzdělávání a supervize pracovníků; všichni pracovníci v přímé péči 12 -15,
3.	KA – příprava klientů na přechod do CHB (cestovné, právní pomoc, další služby)
4.	KA – vybavení zázemí (bude-li možnost v rámci křížového financování) 
5.	KA – zajištění administrace projektu, evaluace a metodiky (osobní náklady/nákup služeb)</t>
  </si>
  <si>
    <t>Předmětem projektu je vznik a rozvoj tzv. centra pro transfer znalostí a technologií (specializované pracoviště Institutu lázeňství a balneologie, v.v.i), což povede k posílení aplikační relevance instituce a zefektivnění spolupráce výzkumného a aplikačního sektoru v oblasti lázeňství a balneologie. Centrum pro transfer znalostí a technologií v oblasti lázeňství a balneologie bude mít ve své kompetenci následující činnosti:
•	prezentace výsledků VaV směrem k potenciálním investorům, výzkumným partnerům, laické i odborné veřejnosti, komercializace výsledků vědy a výzkumu;
•	koordinace aktivit v oblasti ochrany duševního vlastnictví;
•	pořádání mezioborových diskusí, kulatých stolů i neformálních setkání;
•	rozšíření mezinárodní spolupráce; 
•	vzdělávací workshopy, které se zaměří na různorodou problematiku transferu znalostí: ochrana duševního vlastnictví, patenty a vynálezy, zakládání společností, financování podnikatelských aktivit a spin-off firem, využití inovační infrastruktury;
•	zvyšování povědomí o přínosu inovací v oblasti lázeňství a balneologie – marketingový management (vč. PR);
•	konzultace a poradenství – centrum bude poskytovat konzultační a poradenskou činnost subjektům aplikační sféry.</t>
  </si>
  <si>
    <t>,</t>
  </si>
  <si>
    <t>INFRA SS</t>
  </si>
  <si>
    <t>INFRA CR</t>
  </si>
  <si>
    <t>OPD3</t>
  </si>
  <si>
    <t>ITS</t>
  </si>
  <si>
    <t>6.1</t>
  </si>
  <si>
    <t>Zpět do práce II</t>
  </si>
  <si>
    <t xml:space="preserve">Předmětem projektu je konzervace a revitalizace památkově chráněné ruiny bývalého barokního Loveckého zámečku u Moříčova. Příprava projektu, revitalizace památky, konzervace a statické zajištění, dobudování infrastruktury pro turisty (lavičky, infotabule, naváděcí systém, naučná stezka), osazení edukačních prvků.
Ruina zámečku je významným turistickým cílem oblasti ostrovska a je dokladem užívání krajiny v duchu barokních zásad na zdejším panství. </t>
  </si>
  <si>
    <t>Zachování hodnot původních interiérů a exteriérů památky ve stylu SORELY - Domu kultury 
a prezentace odkazu</t>
  </si>
  <si>
    <t>Citlivá renovace, restaurování a konzervace interiéru a části exterieru památkově chráněného Domu kultury, vytvoření jednoduché expozice o době vzniku Domu kultury a města, jeho odkazu a dopadech, ale i o SORELE jako komplexním výtvarném stylu
Projekt zahrnuje:
revitalizaci interieru památkového objektu Domu kultury, realizaci expozice s interaktivními prvky,
technické a technologické zázemí, modernizaci návštěvnického centra, realizaci edukačního centra, restaurování prvků interieru, ochranu a zabezpečení památky.</t>
  </si>
  <si>
    <t>Investiční záměr
Studie a odborný odhad nákladů
Vyřešeny majetkoprávní vztahy
Zpracovaná projektová dokumentace pro sloučené ÚŘ a SŘ, SŘ zahájeno, předpoklad vydání SP do 06/2022</t>
  </si>
  <si>
    <t>Revitalizace ulice Šafaříkova a navazujících veřejných ploch v okolí bytových domů, úprava zpevněných ploch zmenšením podílu nepropustných ploch, vybudování zeleného pásu s technickými prvky umožňující vsakování srážkové vody a kvalitní rozvoj nově vysazení zeleně, doplnění vybavenosti veřejných prostranství mobiliářem a drobnou architekturou.</t>
  </si>
  <si>
    <t>Investiční záměr
Studie a odborný odhad nákladů
Zajištěny majetko - právní vztahy
Projektová dokumentace pro stavební povolení (ve zpracování, dokončení  v 06/2022)</t>
  </si>
  <si>
    <t>Cyklostezka Ohře: Dalovice - Šemnice, I. etapa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</si>
</sst>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č_-;\-* #,##0.00\ _K_č_-;_-* &quot;-&quot;??\ _K_č_-;_-@_-"/>
    <numFmt numFmtId="165" formatCode="_-* #,##0\ _K_č_-;\-* #,##0\ _K_č_-;_-* &quot;-&quot;??\ _K_č_-;_-@_-"/>
    <numFmt numFmtId="166" formatCode="0_ ;\-0\ "/>
    <numFmt numFmtId="167" formatCode="#,##0_ ;\-#,##0\ "/>
    <numFmt numFmtId="168" formatCode="#,##0.00\ _K_č"/>
  </numFmts>
  <fonts count="27" x14ac:knownFonts="1">
    <font>
      <sz val="11"/>
      <color theme="1"/>
      <name val="Calibri"/>
      <family val="2"/>
      <charset val="238"/>
      <scheme val="minor"/>
    </font>
    <font>
      <b/>
      <sz val="11"/>
      <color indexed="8"/>
      <name val="Calibri"/>
      <family val="2"/>
      <charset val="238"/>
    </font>
    <font>
      <b/>
      <sz val="16"/>
      <color indexed="8"/>
      <name val="Calibri"/>
      <family val="2"/>
      <charset val="238"/>
    </font>
    <font>
      <sz val="11"/>
      <color indexed="8"/>
      <name val="Calibri"/>
      <family val="2"/>
      <charset val="238"/>
    </font>
    <font>
      <sz val="9"/>
      <color indexed="81"/>
      <name val="Tahoma"/>
      <family val="2"/>
      <charset val="238"/>
    </font>
    <font>
      <b/>
      <sz val="9"/>
      <color indexed="81"/>
      <name val="Tahoma"/>
      <family val="2"/>
      <charset val="238"/>
    </font>
    <font>
      <sz val="10"/>
      <color indexed="8"/>
      <name val="Calibri"/>
      <family val="2"/>
      <charset val="238"/>
    </font>
    <font>
      <sz val="10"/>
      <name val="Calibri"/>
      <family val="2"/>
      <charset val="238"/>
    </font>
    <font>
      <sz val="11"/>
      <color indexed="8"/>
      <name val="Calibri"/>
      <family val="2"/>
      <charset val="238"/>
    </font>
    <font>
      <sz val="11"/>
      <color theme="1"/>
      <name val="Calibri"/>
      <family val="2"/>
      <scheme val="minor"/>
    </font>
    <font>
      <sz val="10"/>
      <color theme="1"/>
      <name val="Calibri"/>
      <family val="2"/>
      <charset val="238"/>
      <scheme val="minor"/>
    </font>
    <font>
      <b/>
      <sz val="11"/>
      <color theme="1"/>
      <name val="Calibri"/>
      <family val="2"/>
      <charset val="238"/>
      <scheme val="minor"/>
    </font>
    <font>
      <sz val="10"/>
      <color indexed="8"/>
      <name val="Calibri"/>
      <family val="2"/>
      <charset val="238"/>
      <scheme val="minor"/>
    </font>
    <font>
      <b/>
      <sz val="10"/>
      <color indexed="8"/>
      <name val="Calibri"/>
      <family val="2"/>
      <charset val="238"/>
      <scheme val="minor"/>
    </font>
    <font>
      <b/>
      <sz val="10"/>
      <color theme="1"/>
      <name val="Calibri"/>
      <family val="2"/>
      <charset val="238"/>
      <scheme val="minor"/>
    </font>
    <font>
      <sz val="9"/>
      <color indexed="8"/>
      <name val="Calibri"/>
      <family val="2"/>
      <charset val="238"/>
      <scheme val="minor"/>
    </font>
    <font>
      <sz val="9"/>
      <color theme="1"/>
      <name val="Calibri"/>
      <family val="2"/>
      <charset val="238"/>
      <scheme val="minor"/>
    </font>
    <font>
      <sz val="10"/>
      <color rgb="FFFF0000"/>
      <name val="Calibri"/>
      <family val="2"/>
      <charset val="238"/>
      <scheme val="minor"/>
    </font>
    <font>
      <sz val="10"/>
      <color rgb="FF0070C0"/>
      <name val="Calibri"/>
      <family val="2"/>
      <charset val="238"/>
      <scheme val="minor"/>
    </font>
    <font>
      <sz val="10"/>
      <color rgb="FF00B050"/>
      <name val="Calibri"/>
      <family val="2"/>
      <charset val="238"/>
      <scheme val="minor"/>
    </font>
    <font>
      <sz val="11"/>
      <color theme="1"/>
      <name val="Calibri"/>
      <family val="2"/>
      <charset val="238"/>
      <scheme val="minor"/>
    </font>
    <font>
      <i/>
      <sz val="10"/>
      <color theme="1"/>
      <name val="Calibri"/>
      <family val="2"/>
      <charset val="238"/>
      <scheme val="minor"/>
    </font>
    <font>
      <i/>
      <sz val="10"/>
      <name val="Calibri"/>
      <family val="2"/>
      <charset val="238"/>
    </font>
    <font>
      <i/>
      <sz val="10"/>
      <name val="Calibri"/>
      <family val="2"/>
      <charset val="238"/>
      <scheme val="minor"/>
    </font>
    <font>
      <b/>
      <sz val="9"/>
      <color rgb="FF000000"/>
      <name val="Calibri"/>
      <family val="2"/>
      <charset val="238"/>
    </font>
    <font>
      <b/>
      <sz val="36"/>
      <color rgb="FF000000"/>
      <name val="Calibri"/>
      <family val="2"/>
      <charset val="238"/>
    </font>
    <font>
      <i/>
      <strike/>
      <sz val="10"/>
      <name val="Calibri"/>
      <family val="2"/>
      <charset val="238"/>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9"/>
        <bgColor indexed="64"/>
      </patternFill>
    </fill>
    <fill>
      <patternFill patternType="solid">
        <fgColor indexed="4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758AA7"/>
        <bgColor indexed="64"/>
      </patternFill>
    </fill>
    <fill>
      <patternFill patternType="solid">
        <fgColor theme="0" tint="-0.3499862666707357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10">
    <xf numFmtId="0" fontId="0" fillId="0" borderId="0"/>
    <xf numFmtId="164" fontId="3"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0" fontId="9" fillId="0" borderId="0"/>
    <xf numFmtId="43"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20" fillId="0" borderId="0" applyFont="0" applyFill="0" applyBorder="0" applyAlignment="0" applyProtection="0"/>
  </cellStyleXfs>
  <cellXfs count="125">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1" fillId="2" borderId="1" xfId="0" applyFont="1" applyFill="1" applyBorder="1" applyAlignment="1">
      <alignment wrapText="1"/>
    </xf>
    <xf numFmtId="165" fontId="0" fillId="0" borderId="1" xfId="3" applyNumberFormat="1" applyFont="1" applyBorder="1" applyAlignment="1">
      <alignment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165" fontId="0" fillId="0" borderId="1" xfId="3" applyNumberFormat="1" applyFont="1" applyBorder="1" applyAlignment="1">
      <alignment horizontal="center" vertical="center" wrapText="1"/>
    </xf>
    <xf numFmtId="165" fontId="0" fillId="3" borderId="1" xfId="3" applyNumberFormat="1" applyFont="1" applyFill="1" applyBorder="1" applyAlignment="1">
      <alignment horizontal="center" vertical="center" wrapText="1"/>
    </xf>
    <xf numFmtId="0" fontId="0" fillId="0" borderId="1" xfId="0" applyBorder="1" applyAlignment="1">
      <alignment horizontal="center" vertical="center" wrapText="1"/>
    </xf>
    <xf numFmtId="165" fontId="0" fillId="0" borderId="0" xfId="3" applyNumberFormat="1" applyFont="1" applyAlignment="1">
      <alignment horizontal="center" vertical="center"/>
    </xf>
    <xf numFmtId="165" fontId="0" fillId="4" borderId="1" xfId="3" applyNumberFormat="1" applyFont="1" applyFill="1" applyBorder="1" applyAlignment="1">
      <alignment horizontal="center" vertical="center" wrapText="1"/>
    </xf>
    <xf numFmtId="165" fontId="0" fillId="5" borderId="1" xfId="3" applyNumberFormat="1" applyFont="1" applyFill="1" applyBorder="1" applyAlignment="1">
      <alignment horizontal="center" vertical="center" wrapText="1"/>
    </xf>
    <xf numFmtId="3" fontId="0" fillId="5" borderId="1" xfId="0" applyNumberFormat="1" applyFont="1" applyFill="1" applyBorder="1" applyAlignment="1">
      <alignment horizontal="justify"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3" borderId="1" xfId="0" applyFill="1" applyBorder="1" applyAlignment="1">
      <alignment vertical="center" wrapText="1"/>
    </xf>
    <xf numFmtId="0" fontId="0" fillId="4" borderId="1" xfId="0"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1" xfId="0" applyFont="1"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3" fontId="0" fillId="5" borderId="1" xfId="0" applyNumberFormat="1" applyFont="1" applyFill="1" applyBorder="1" applyAlignment="1">
      <alignment horizontal="center" vertical="center"/>
    </xf>
    <xf numFmtId="0" fontId="0" fillId="4" borderId="2" xfId="0" applyFill="1" applyBorder="1" applyAlignment="1">
      <alignment horizontal="center" vertical="center" wrapText="1"/>
    </xf>
    <xf numFmtId="3" fontId="0" fillId="4" borderId="2"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0" fontId="0" fillId="4" borderId="3" xfId="0" applyFill="1" applyBorder="1" applyAlignment="1">
      <alignment horizontal="center" vertical="center" wrapText="1"/>
    </xf>
    <xf numFmtId="3" fontId="0" fillId="4" borderId="3"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6" fillId="0" borderId="0" xfId="0" applyFont="1"/>
    <xf numFmtId="166" fontId="6" fillId="0" borderId="0" xfId="3" applyNumberFormat="1" applyFont="1" applyAlignment="1">
      <alignment horizontal="center" vertical="center"/>
    </xf>
    <xf numFmtId="0" fontId="6" fillId="0" borderId="0" xfId="0" applyFont="1" applyAlignment="1">
      <alignment horizontal="left" vertical="center"/>
    </xf>
    <xf numFmtId="0" fontId="6" fillId="0" borderId="0" xfId="0" applyNumberFormat="1" applyFont="1" applyAlignment="1">
      <alignment horizontal="center" vertical="center"/>
    </xf>
    <xf numFmtId="167" fontId="6" fillId="0" borderId="0" xfId="3" applyNumberFormat="1" applyFont="1" applyAlignment="1">
      <alignment horizontal="center" vertical="center"/>
    </xf>
    <xf numFmtId="0" fontId="6" fillId="0" borderId="0" xfId="0" applyFont="1" applyAlignment="1">
      <alignment horizontal="left" wrapText="1"/>
    </xf>
    <xf numFmtId="0" fontId="12" fillId="0" borderId="4" xfId="0" applyFont="1" applyBorder="1" applyAlignment="1">
      <alignment vertical="center" wrapText="1"/>
    </xf>
    <xf numFmtId="3" fontId="12" fillId="0" borderId="10" xfId="0" applyNumberFormat="1" applyFont="1" applyBorder="1" applyAlignment="1">
      <alignment vertical="center"/>
    </xf>
    <xf numFmtId="0" fontId="13" fillId="0" borderId="5" xfId="0" applyFont="1" applyBorder="1" applyAlignment="1">
      <alignment vertical="center" wrapText="1"/>
    </xf>
    <xf numFmtId="3" fontId="14" fillId="0" borderId="11" xfId="0" applyNumberFormat="1" applyFont="1" applyBorder="1" applyAlignment="1">
      <alignment vertical="center"/>
    </xf>
    <xf numFmtId="0" fontId="13" fillId="0" borderId="8" xfId="0" applyFont="1" applyBorder="1" applyAlignment="1">
      <alignment vertical="center" wrapText="1"/>
    </xf>
    <xf numFmtId="0" fontId="13" fillId="0" borderId="9" xfId="0" applyFont="1" applyBorder="1" applyAlignment="1">
      <alignment vertical="center" wrapText="1"/>
    </xf>
    <xf numFmtId="0" fontId="12" fillId="6" borderId="4" xfId="0" applyFont="1" applyFill="1" applyBorder="1" applyAlignment="1">
      <alignment vertical="center" wrapText="1"/>
    </xf>
    <xf numFmtId="3" fontId="12" fillId="6" borderId="10" xfId="0" applyNumberFormat="1" applyFont="1" applyFill="1" applyBorder="1" applyAlignment="1">
      <alignment vertical="center"/>
    </xf>
    <xf numFmtId="0" fontId="14" fillId="7" borderId="8" xfId="0" applyFont="1" applyFill="1" applyBorder="1"/>
    <xf numFmtId="0" fontId="14" fillId="7" borderId="7" xfId="0" applyFont="1" applyFill="1" applyBorder="1"/>
    <xf numFmtId="0" fontId="14" fillId="7" borderId="9" xfId="0" applyFont="1" applyFill="1" applyBorder="1"/>
    <xf numFmtId="0" fontId="15" fillId="0" borderId="4" xfId="0" applyFont="1" applyBorder="1"/>
    <xf numFmtId="0" fontId="15" fillId="0" borderId="1" xfId="0" applyFont="1" applyBorder="1"/>
    <xf numFmtId="0" fontId="16" fillId="0" borderId="10" xfId="0" applyFont="1" applyBorder="1"/>
    <xf numFmtId="0" fontId="15" fillId="0" borderId="4" xfId="0" applyFont="1" applyBorder="1" applyAlignment="1">
      <alignment wrapText="1"/>
    </xf>
    <xf numFmtId="0" fontId="15" fillId="0" borderId="1" xfId="0" applyFont="1" applyBorder="1" applyAlignment="1">
      <alignment wrapText="1"/>
    </xf>
    <xf numFmtId="0" fontId="15" fillId="0" borderId="5" xfId="0" applyFont="1" applyBorder="1"/>
    <xf numFmtId="0" fontId="15" fillId="0" borderId="6" xfId="0" applyFont="1" applyBorder="1"/>
    <xf numFmtId="0" fontId="16" fillId="0" borderId="11" xfId="0" applyFont="1" applyBorder="1"/>
    <xf numFmtId="0" fontId="12" fillId="0" borderId="0" xfId="0" applyFont="1" applyBorder="1"/>
    <xf numFmtId="0" fontId="10" fillId="0" borderId="0" xfId="0" applyFont="1" applyBorder="1"/>
    <xf numFmtId="0" fontId="6" fillId="0" borderId="0" xfId="0" applyFont="1" applyBorder="1"/>
    <xf numFmtId="0" fontId="10" fillId="0" borderId="0" xfId="0" applyFont="1"/>
    <xf numFmtId="1" fontId="7" fillId="10" borderId="4"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23" fillId="0" borderId="1" xfId="0" applyFont="1" applyFill="1" applyBorder="1" applyAlignment="1">
      <alignment horizontal="left" vertical="center" wrapText="1"/>
    </xf>
    <xf numFmtId="168" fontId="23" fillId="0" borderId="1" xfId="3" applyNumberFormat="1" applyFont="1" applyFill="1" applyBorder="1" applyAlignment="1">
      <alignment vertical="center" wrapText="1"/>
    </xf>
    <xf numFmtId="1" fontId="22"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3"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168" fontId="23" fillId="0" borderId="1" xfId="5" applyNumberFormat="1" applyFont="1" applyFill="1" applyBorder="1" applyAlignment="1">
      <alignment vertical="center" wrapText="1"/>
    </xf>
    <xf numFmtId="0" fontId="6" fillId="0" borderId="0" xfId="0" applyFont="1" applyFill="1" applyAlignment="1">
      <alignment horizontal="left" vertical="center"/>
    </xf>
    <xf numFmtId="167" fontId="6" fillId="0" borderId="0" xfId="3" applyNumberFormat="1" applyFont="1" applyFill="1" applyAlignment="1">
      <alignment horizontal="center" vertical="center"/>
    </xf>
    <xf numFmtId="166" fontId="6" fillId="0" borderId="0" xfId="3" applyNumberFormat="1" applyFont="1" applyFill="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3" fontId="22" fillId="0" borderId="1" xfId="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1" fontId="22" fillId="11" borderId="1" xfId="0" applyNumberFormat="1" applyFont="1" applyFill="1" applyBorder="1" applyAlignment="1">
      <alignment horizontal="center" vertical="center"/>
    </xf>
    <xf numFmtId="0" fontId="22" fillId="11" borderId="1" xfId="0" applyNumberFormat="1" applyFont="1" applyFill="1" applyBorder="1" applyAlignment="1">
      <alignment horizontal="center" vertical="center" wrapText="1"/>
    </xf>
    <xf numFmtId="0" fontId="23" fillId="11" borderId="1" xfId="0" applyFont="1" applyFill="1" applyBorder="1" applyAlignment="1">
      <alignment horizontal="left" vertical="center" wrapText="1"/>
    </xf>
    <xf numFmtId="0" fontId="22" fillId="11" borderId="1" xfId="0" applyFont="1" applyFill="1" applyBorder="1" applyAlignment="1">
      <alignment horizontal="center" vertical="center" wrapText="1"/>
    </xf>
    <xf numFmtId="0" fontId="23" fillId="11" borderId="1" xfId="0" applyNumberFormat="1" applyFont="1" applyFill="1" applyBorder="1" applyAlignment="1">
      <alignment horizontal="center" vertical="center" wrapText="1"/>
    </xf>
    <xf numFmtId="168" fontId="23" fillId="11" borderId="1" xfId="3" applyNumberFormat="1" applyFont="1" applyFill="1" applyBorder="1" applyAlignment="1">
      <alignment vertical="center" wrapText="1"/>
    </xf>
    <xf numFmtId="0" fontId="22" fillId="11" borderId="1" xfId="3" applyNumberFormat="1" applyFont="1" applyFill="1" applyBorder="1" applyAlignment="1">
      <alignment horizontal="center" vertical="center" wrapText="1"/>
    </xf>
    <xf numFmtId="0" fontId="22" fillId="11" borderId="1" xfId="0" applyFont="1" applyFill="1" applyBorder="1" applyAlignment="1">
      <alignment horizontal="left" vertical="center" wrapText="1"/>
    </xf>
    <xf numFmtId="49" fontId="22" fillId="11" borderId="1" xfId="0" applyNumberFormat="1" applyFont="1" applyFill="1" applyBorder="1" applyAlignment="1">
      <alignment horizontal="center" vertical="center" wrapText="1"/>
    </xf>
    <xf numFmtId="0" fontId="22" fillId="11" borderId="1" xfId="3" applyNumberFormat="1" applyFont="1" applyFill="1" applyBorder="1" applyAlignment="1">
      <alignment horizontal="left" vertical="center" wrapText="1"/>
    </xf>
    <xf numFmtId="0" fontId="7" fillId="11" borderId="1" xfId="0" applyFont="1" applyFill="1" applyBorder="1" applyAlignment="1">
      <alignment horizontal="center" vertical="center" wrapText="1"/>
    </xf>
    <xf numFmtId="3" fontId="22" fillId="11" borderId="1" xfId="1" applyNumberFormat="1" applyFont="1" applyFill="1" applyBorder="1" applyAlignment="1">
      <alignment horizontal="center" vertical="center" wrapText="1"/>
    </xf>
    <xf numFmtId="0" fontId="22" fillId="11" borderId="1" xfId="0" applyFont="1" applyFill="1" applyBorder="1" applyAlignment="1">
      <alignment horizontal="center" vertical="center"/>
    </xf>
    <xf numFmtId="49" fontId="7" fillId="11" borderId="1" xfId="0" applyNumberFormat="1" applyFont="1" applyFill="1" applyBorder="1" applyAlignment="1">
      <alignment horizontal="center" vertical="center" wrapText="1"/>
    </xf>
    <xf numFmtId="49" fontId="22" fillId="11" borderId="1" xfId="1" applyNumberFormat="1" applyFont="1" applyFill="1" applyBorder="1" applyAlignment="1">
      <alignment horizontal="center" vertical="center" wrapText="1"/>
    </xf>
    <xf numFmtId="0" fontId="21" fillId="0" borderId="0" xfId="0" applyFont="1"/>
    <xf numFmtId="49" fontId="22" fillId="0" borderId="1" xfId="1"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6" fillId="0" borderId="0" xfId="0" applyFont="1"/>
    <xf numFmtId="0" fontId="7" fillId="0" borderId="1" xfId="0" applyNumberFormat="1" applyFont="1" applyFill="1" applyBorder="1" applyAlignment="1">
      <alignment horizontal="center" vertical="center" wrapText="1"/>
    </xf>
    <xf numFmtId="49" fontId="26" fillId="11" borderId="1" xfId="1" applyNumberFormat="1" applyFont="1" applyFill="1" applyBorder="1" applyAlignment="1">
      <alignment horizontal="center" vertical="center" wrapText="1"/>
    </xf>
    <xf numFmtId="3" fontId="22" fillId="11" borderId="1" xfId="1" applyNumberFormat="1" applyFont="1" applyFill="1" applyBorder="1" applyAlignment="1">
      <alignment horizontal="left" vertical="center" wrapText="1"/>
    </xf>
    <xf numFmtId="0" fontId="1" fillId="8" borderId="8" xfId="0" applyFont="1" applyFill="1" applyBorder="1" applyAlignment="1">
      <alignment horizontal="center" vertical="center" textRotation="90" wrapText="1"/>
    </xf>
    <xf numFmtId="0" fontId="1" fillId="8" borderId="7" xfId="0" applyFont="1" applyFill="1" applyBorder="1" applyAlignment="1">
      <alignment horizontal="center" vertical="center" textRotation="90" wrapText="1"/>
    </xf>
    <xf numFmtId="0" fontId="1" fillId="8" borderId="7" xfId="0" applyFont="1" applyFill="1" applyBorder="1" applyAlignment="1">
      <alignment horizontal="center" vertical="center" wrapText="1"/>
    </xf>
    <xf numFmtId="0" fontId="1" fillId="8" borderId="7" xfId="0" applyNumberFormat="1" applyFont="1" applyFill="1" applyBorder="1" applyAlignment="1">
      <alignment horizontal="center" vertical="center" textRotation="90" wrapText="1"/>
    </xf>
    <xf numFmtId="0" fontId="1" fillId="8" borderId="7" xfId="0" applyNumberFormat="1" applyFont="1" applyFill="1" applyBorder="1" applyAlignment="1">
      <alignment horizontal="center" vertical="center" wrapText="1"/>
    </xf>
    <xf numFmtId="0" fontId="11" fillId="8" borderId="7" xfId="0" applyFont="1" applyFill="1" applyBorder="1"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5" fillId="9" borderId="3" xfId="0" applyFont="1" applyFill="1" applyBorder="1" applyAlignment="1">
      <alignment horizontal="center"/>
    </xf>
    <xf numFmtId="0" fontId="12"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65" fontId="1" fillId="2" borderId="1" xfId="3"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6" fillId="0" borderId="0" xfId="0" applyFont="1" applyFill="1"/>
    <xf numFmtId="49" fontId="6" fillId="0" borderId="0" xfId="0" applyNumberFormat="1" applyFont="1" applyFill="1" applyAlignment="1">
      <alignment horizontal="center" vertical="center"/>
    </xf>
    <xf numFmtId="0" fontId="6" fillId="0" borderId="0" xfId="0" applyFont="1" applyFill="1" applyAlignment="1">
      <alignment horizontal="left" wrapText="1"/>
    </xf>
  </cellXfs>
  <cellStyles count="10">
    <cellStyle name="Čárka" xfId="3" builtinId="3"/>
    <cellStyle name="Čárka 2" xfId="1" xr:uid="{00000000-0005-0000-0000-000001000000}"/>
    <cellStyle name="Čárka 2 2" xfId="7" xr:uid="{00000000-0005-0000-0000-000002000000}"/>
    <cellStyle name="Čárka 3" xfId="2" xr:uid="{00000000-0005-0000-0000-000003000000}"/>
    <cellStyle name="Čárka 3 2" xfId="8" xr:uid="{00000000-0005-0000-0000-000004000000}"/>
    <cellStyle name="Čárka 4" xfId="5" xr:uid="{00000000-0005-0000-0000-000005000000}"/>
    <cellStyle name="Čárka 4 2" xfId="9" xr:uid="{B224721D-4FA0-41E7-AAB6-40DCA5D7234C}"/>
    <cellStyle name="Čárka 5" xfId="6" xr:uid="{00000000-0005-0000-0000-000006000000}"/>
    <cellStyle name="Normální" xfId="0" builtinId="0"/>
    <cellStyle name="Normální 2" xfId="4" xr:uid="{00000000-0005-0000-0000-000008000000}"/>
  </cellStyles>
  <dxfs count="0"/>
  <tableStyles count="0" defaultTableStyle="TableStyleMedium2" defaultPivotStyle="PivotStyleLight16"/>
  <colors>
    <mruColors>
      <color rgb="FFFF7453"/>
      <color rgb="FFFFCCFF"/>
      <color rgb="FFFF99FF"/>
      <color rgb="FFE8EBF0"/>
      <color rgb="FFD9DEE7"/>
      <color rgb="FF758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workbookViewId="0">
      <selection activeCell="C10" sqref="C10"/>
    </sheetView>
  </sheetViews>
  <sheetFormatPr defaultRowHeight="15" x14ac:dyDescent="0.25"/>
  <cols>
    <col min="1" max="1" width="12" customWidth="1"/>
    <col min="2" max="2" width="20.5703125" customWidth="1"/>
    <col min="3" max="3" width="39.28515625" customWidth="1"/>
    <col min="4" max="4" width="17.28515625" customWidth="1"/>
    <col min="5" max="5" width="15.42578125" customWidth="1"/>
    <col min="6" max="6" width="15.5703125" customWidth="1"/>
    <col min="7" max="14" width="13.42578125" customWidth="1"/>
    <col min="15" max="15" width="12.5703125" customWidth="1"/>
    <col min="16" max="16" width="11.42578125" customWidth="1"/>
    <col min="17" max="17" width="15.85546875" customWidth="1"/>
  </cols>
  <sheetData>
    <row r="1" spans="1:19" ht="21" x14ac:dyDescent="0.35">
      <c r="A1" s="1" t="s">
        <v>47</v>
      </c>
    </row>
    <row r="2" spans="1:19" ht="21" customHeight="1" x14ac:dyDescent="0.25">
      <c r="A2" s="114" t="s">
        <v>48</v>
      </c>
      <c r="B2" s="115" t="s">
        <v>49</v>
      </c>
      <c r="C2" s="115" t="s">
        <v>51</v>
      </c>
      <c r="D2" s="115" t="s">
        <v>52</v>
      </c>
      <c r="E2" s="115" t="s">
        <v>50</v>
      </c>
      <c r="F2" s="115" t="s">
        <v>67</v>
      </c>
      <c r="G2" s="114" t="s">
        <v>53</v>
      </c>
      <c r="H2" s="114"/>
      <c r="I2" s="114"/>
      <c r="J2" s="114"/>
      <c r="K2" s="114"/>
      <c r="L2" s="114"/>
      <c r="M2" s="114"/>
      <c r="N2" s="114"/>
      <c r="O2" s="114"/>
      <c r="P2" s="115" t="s">
        <v>69</v>
      </c>
      <c r="Q2" s="115" t="s">
        <v>54</v>
      </c>
    </row>
    <row r="3" spans="1:19" ht="55.5" customHeight="1" x14ac:dyDescent="0.25">
      <c r="A3" s="114"/>
      <c r="B3" s="115"/>
      <c r="C3" s="115"/>
      <c r="D3" s="115"/>
      <c r="E3" s="115"/>
      <c r="F3" s="115"/>
      <c r="G3" s="4">
        <v>2021</v>
      </c>
      <c r="H3" s="4">
        <v>2022</v>
      </c>
      <c r="I3" s="4">
        <v>2023</v>
      </c>
      <c r="J3" s="4">
        <v>2024</v>
      </c>
      <c r="K3" s="4">
        <v>2025</v>
      </c>
      <c r="L3" s="4">
        <v>2026</v>
      </c>
      <c r="M3" s="4">
        <v>2027</v>
      </c>
      <c r="N3" s="4">
        <v>2028</v>
      </c>
      <c r="O3" s="4">
        <v>2029</v>
      </c>
      <c r="P3" s="115"/>
      <c r="Q3" s="115"/>
      <c r="R3" s="2"/>
      <c r="S3" s="2"/>
    </row>
    <row r="4" spans="1:19" ht="90" x14ac:dyDescent="0.25">
      <c r="A4" s="3" t="s">
        <v>55</v>
      </c>
      <c r="B4" s="3" t="s">
        <v>56</v>
      </c>
      <c r="C4" s="3" t="s">
        <v>58</v>
      </c>
      <c r="D4" s="3" t="s">
        <v>63</v>
      </c>
      <c r="E4" s="3">
        <v>1</v>
      </c>
      <c r="F4" s="5">
        <f>G4+H4+I4+J4+K4+L4+M4+N4+O4</f>
        <v>365000</v>
      </c>
      <c r="G4" s="5"/>
      <c r="H4" s="5"/>
      <c r="I4" s="5">
        <v>65000</v>
      </c>
      <c r="J4" s="5">
        <v>100000</v>
      </c>
      <c r="K4" s="5">
        <v>100000</v>
      </c>
      <c r="L4" s="5">
        <v>100000</v>
      </c>
      <c r="M4" s="5"/>
      <c r="N4" s="5"/>
      <c r="O4" s="5"/>
      <c r="P4" s="3">
        <v>3</v>
      </c>
      <c r="Q4" s="3" t="s">
        <v>68</v>
      </c>
    </row>
    <row r="5" spans="1:19" ht="104.25" customHeight="1" x14ac:dyDescent="0.25">
      <c r="A5" s="3" t="s">
        <v>55</v>
      </c>
      <c r="B5" s="3" t="s">
        <v>57</v>
      </c>
      <c r="C5" s="3" t="s">
        <v>66</v>
      </c>
      <c r="D5" s="3" t="s">
        <v>64</v>
      </c>
      <c r="E5" s="3">
        <v>2</v>
      </c>
      <c r="F5" s="5">
        <f>G5+H5+I5+J5+K5+L5+M5+N5+O5</f>
        <v>1500000</v>
      </c>
      <c r="G5" s="5"/>
      <c r="H5" s="5">
        <v>150000</v>
      </c>
      <c r="I5" s="5">
        <v>200000</v>
      </c>
      <c r="J5" s="5">
        <v>300000</v>
      </c>
      <c r="K5" s="5">
        <v>400000</v>
      </c>
      <c r="L5" s="5">
        <v>350000</v>
      </c>
      <c r="M5" s="5">
        <v>75000</v>
      </c>
      <c r="N5" s="5">
        <v>25000</v>
      </c>
      <c r="O5" s="5"/>
      <c r="P5" s="3">
        <v>3</v>
      </c>
      <c r="Q5" s="3" t="s">
        <v>65</v>
      </c>
    </row>
    <row r="6" spans="1:19" ht="90" x14ac:dyDescent="0.25">
      <c r="A6" s="3" t="s">
        <v>55</v>
      </c>
      <c r="B6" s="3" t="s">
        <v>59</v>
      </c>
      <c r="C6" s="3" t="s">
        <v>61</v>
      </c>
      <c r="D6" s="3" t="s">
        <v>60</v>
      </c>
      <c r="E6" s="3">
        <v>3</v>
      </c>
      <c r="F6" s="5">
        <f t="shared" ref="F6:F36" si="0">G6+H6+I6+J6+K6+L6+M6+N6+O6</f>
        <v>800000</v>
      </c>
      <c r="G6" s="5"/>
      <c r="H6" s="5">
        <v>100000</v>
      </c>
      <c r="I6" s="5">
        <v>100000</v>
      </c>
      <c r="J6" s="5">
        <v>100000</v>
      </c>
      <c r="K6" s="5">
        <v>100000</v>
      </c>
      <c r="L6" s="5">
        <v>100000</v>
      </c>
      <c r="M6" s="5">
        <v>100000</v>
      </c>
      <c r="N6" s="5">
        <v>100000</v>
      </c>
      <c r="O6" s="5">
        <v>100000</v>
      </c>
      <c r="P6" s="3">
        <v>2</v>
      </c>
      <c r="Q6" s="3" t="s">
        <v>62</v>
      </c>
    </row>
    <row r="7" spans="1:19" x14ac:dyDescent="0.25">
      <c r="A7" s="3"/>
      <c r="B7" s="3"/>
      <c r="C7" s="3"/>
      <c r="D7" s="3"/>
      <c r="E7" s="3"/>
      <c r="F7" s="5">
        <f t="shared" si="0"/>
        <v>0</v>
      </c>
      <c r="G7" s="5"/>
      <c r="H7" s="5"/>
      <c r="I7" s="5"/>
      <c r="J7" s="5"/>
      <c r="K7" s="5"/>
      <c r="L7" s="5"/>
      <c r="M7" s="5"/>
      <c r="N7" s="5"/>
      <c r="O7" s="5"/>
      <c r="P7" s="3"/>
      <c r="Q7" s="3"/>
    </row>
    <row r="8" spans="1:19" x14ac:dyDescent="0.25">
      <c r="A8" s="3"/>
      <c r="B8" s="3"/>
      <c r="C8" s="3"/>
      <c r="D8" s="3"/>
      <c r="E8" s="3"/>
      <c r="F8" s="5">
        <f t="shared" si="0"/>
        <v>0</v>
      </c>
      <c r="G8" s="5"/>
      <c r="H8" s="5"/>
      <c r="I8" s="5"/>
      <c r="J8" s="5"/>
      <c r="K8" s="5"/>
      <c r="L8" s="5"/>
      <c r="M8" s="5"/>
      <c r="N8" s="5"/>
      <c r="O8" s="5"/>
      <c r="P8" s="3"/>
      <c r="Q8" s="3"/>
    </row>
    <row r="9" spans="1:19" x14ac:dyDescent="0.25">
      <c r="A9" s="3"/>
      <c r="B9" s="3"/>
      <c r="C9" s="3"/>
      <c r="D9" s="3"/>
      <c r="E9" s="3"/>
      <c r="F9" s="5">
        <f t="shared" si="0"/>
        <v>0</v>
      </c>
      <c r="G9" s="5"/>
      <c r="H9" s="5"/>
      <c r="I9" s="5"/>
      <c r="J9" s="5"/>
      <c r="K9" s="5"/>
      <c r="L9" s="5"/>
      <c r="M9" s="5"/>
      <c r="N9" s="5"/>
      <c r="O9" s="5"/>
      <c r="P9" s="3"/>
      <c r="Q9" s="3"/>
    </row>
    <row r="10" spans="1:19" x14ac:dyDescent="0.25">
      <c r="A10" s="3"/>
      <c r="B10" s="3"/>
      <c r="C10" s="3"/>
      <c r="D10" s="3"/>
      <c r="E10" s="3"/>
      <c r="F10" s="5">
        <f t="shared" si="0"/>
        <v>0</v>
      </c>
      <c r="G10" s="5"/>
      <c r="H10" s="5"/>
      <c r="I10" s="5"/>
      <c r="J10" s="5"/>
      <c r="K10" s="5"/>
      <c r="L10" s="5"/>
      <c r="M10" s="5"/>
      <c r="N10" s="5"/>
      <c r="O10" s="5"/>
      <c r="P10" s="3"/>
      <c r="Q10" s="3"/>
    </row>
    <row r="11" spans="1:19" x14ac:dyDescent="0.25">
      <c r="A11" s="3"/>
      <c r="B11" s="3"/>
      <c r="C11" s="3"/>
      <c r="D11" s="3"/>
      <c r="E11" s="3"/>
      <c r="F11" s="5">
        <f t="shared" si="0"/>
        <v>0</v>
      </c>
      <c r="G11" s="5"/>
      <c r="H11" s="5"/>
      <c r="I11" s="5"/>
      <c r="J11" s="5"/>
      <c r="K11" s="5"/>
      <c r="L11" s="5"/>
      <c r="M11" s="5"/>
      <c r="N11" s="5"/>
      <c r="O11" s="5"/>
      <c r="P11" s="3"/>
      <c r="Q11" s="3"/>
    </row>
    <row r="12" spans="1:19" x14ac:dyDescent="0.25">
      <c r="A12" s="3"/>
      <c r="B12" s="3"/>
      <c r="C12" s="3"/>
      <c r="D12" s="3"/>
      <c r="E12" s="3"/>
      <c r="F12" s="5">
        <f t="shared" si="0"/>
        <v>0</v>
      </c>
      <c r="G12" s="5"/>
      <c r="H12" s="5"/>
      <c r="I12" s="5"/>
      <c r="J12" s="5"/>
      <c r="K12" s="5"/>
      <c r="L12" s="5"/>
      <c r="M12" s="5"/>
      <c r="N12" s="5"/>
      <c r="O12" s="5"/>
      <c r="P12" s="3"/>
      <c r="Q12" s="3"/>
    </row>
    <row r="13" spans="1:19" x14ac:dyDescent="0.25">
      <c r="A13" s="3"/>
      <c r="B13" s="3"/>
      <c r="C13" s="3"/>
      <c r="D13" s="3"/>
      <c r="E13" s="3"/>
      <c r="F13" s="5">
        <f t="shared" si="0"/>
        <v>0</v>
      </c>
      <c r="G13" s="5"/>
      <c r="H13" s="5"/>
      <c r="I13" s="5"/>
      <c r="J13" s="5"/>
      <c r="K13" s="5"/>
      <c r="L13" s="5"/>
      <c r="M13" s="5"/>
      <c r="N13" s="5"/>
      <c r="O13" s="5"/>
      <c r="P13" s="3"/>
      <c r="Q13" s="3"/>
    </row>
    <row r="14" spans="1:19" x14ac:dyDescent="0.25">
      <c r="A14" s="3"/>
      <c r="B14" s="3"/>
      <c r="C14" s="3"/>
      <c r="D14" s="3"/>
      <c r="E14" s="3"/>
      <c r="F14" s="5">
        <f t="shared" si="0"/>
        <v>0</v>
      </c>
      <c r="G14" s="5"/>
      <c r="H14" s="5"/>
      <c r="I14" s="5"/>
      <c r="J14" s="5"/>
      <c r="K14" s="5"/>
      <c r="L14" s="5"/>
      <c r="M14" s="5"/>
      <c r="N14" s="5"/>
      <c r="O14" s="5"/>
      <c r="P14" s="3"/>
      <c r="Q14" s="3"/>
    </row>
    <row r="15" spans="1:19" x14ac:dyDescent="0.25">
      <c r="A15" s="3"/>
      <c r="B15" s="3"/>
      <c r="C15" s="3"/>
      <c r="D15" s="3"/>
      <c r="E15" s="3"/>
      <c r="F15" s="5">
        <f t="shared" si="0"/>
        <v>0</v>
      </c>
      <c r="G15" s="5"/>
      <c r="H15" s="5"/>
      <c r="I15" s="5"/>
      <c r="J15" s="5"/>
      <c r="K15" s="5"/>
      <c r="L15" s="5"/>
      <c r="M15" s="5"/>
      <c r="N15" s="5"/>
      <c r="O15" s="5"/>
      <c r="P15" s="3"/>
      <c r="Q15" s="3"/>
    </row>
    <row r="16" spans="1:19" x14ac:dyDescent="0.25">
      <c r="A16" s="3"/>
      <c r="B16" s="3"/>
      <c r="C16" s="3"/>
      <c r="D16" s="3"/>
      <c r="E16" s="3"/>
      <c r="F16" s="5">
        <f t="shared" si="0"/>
        <v>0</v>
      </c>
      <c r="G16" s="5"/>
      <c r="H16" s="5"/>
      <c r="I16" s="5"/>
      <c r="J16" s="5"/>
      <c r="K16" s="5"/>
      <c r="L16" s="5"/>
      <c r="M16" s="5"/>
      <c r="N16" s="5"/>
      <c r="O16" s="5"/>
      <c r="P16" s="3"/>
      <c r="Q16" s="3"/>
    </row>
    <row r="17" spans="1:17" x14ac:dyDescent="0.25">
      <c r="A17" s="3"/>
      <c r="B17" s="3"/>
      <c r="C17" s="3"/>
      <c r="D17" s="3"/>
      <c r="E17" s="3"/>
      <c r="F17" s="5">
        <f t="shared" si="0"/>
        <v>0</v>
      </c>
      <c r="G17" s="5"/>
      <c r="H17" s="5"/>
      <c r="I17" s="5"/>
      <c r="J17" s="5"/>
      <c r="K17" s="5"/>
      <c r="L17" s="5"/>
      <c r="M17" s="5"/>
      <c r="N17" s="5"/>
      <c r="O17" s="5"/>
      <c r="P17" s="3"/>
      <c r="Q17" s="3"/>
    </row>
    <row r="18" spans="1:17" x14ac:dyDescent="0.25">
      <c r="A18" s="3"/>
      <c r="B18" s="3"/>
      <c r="C18" s="3"/>
      <c r="D18" s="3"/>
      <c r="E18" s="3"/>
      <c r="F18" s="5">
        <f t="shared" si="0"/>
        <v>0</v>
      </c>
      <c r="G18" s="5"/>
      <c r="H18" s="5"/>
      <c r="I18" s="5"/>
      <c r="J18" s="5"/>
      <c r="K18" s="5"/>
      <c r="L18" s="5"/>
      <c r="M18" s="5"/>
      <c r="N18" s="5"/>
      <c r="O18" s="5"/>
      <c r="P18" s="3"/>
      <c r="Q18" s="3"/>
    </row>
    <row r="19" spans="1:17" x14ac:dyDescent="0.25">
      <c r="A19" s="3"/>
      <c r="B19" s="3"/>
      <c r="C19" s="3"/>
      <c r="D19" s="3"/>
      <c r="E19" s="3"/>
      <c r="F19" s="5">
        <f t="shared" si="0"/>
        <v>0</v>
      </c>
      <c r="G19" s="5"/>
      <c r="H19" s="5"/>
      <c r="I19" s="5"/>
      <c r="J19" s="5"/>
      <c r="K19" s="5"/>
      <c r="L19" s="5"/>
      <c r="M19" s="5"/>
      <c r="N19" s="5"/>
      <c r="O19" s="5"/>
      <c r="P19" s="3"/>
      <c r="Q19" s="3"/>
    </row>
    <row r="20" spans="1:17" x14ac:dyDescent="0.25">
      <c r="A20" s="3"/>
      <c r="B20" s="3"/>
      <c r="C20" s="3"/>
      <c r="D20" s="3"/>
      <c r="E20" s="3"/>
      <c r="F20" s="5">
        <f t="shared" si="0"/>
        <v>0</v>
      </c>
      <c r="G20" s="5"/>
      <c r="H20" s="5"/>
      <c r="I20" s="5"/>
      <c r="J20" s="5"/>
      <c r="K20" s="5"/>
      <c r="L20" s="5"/>
      <c r="M20" s="5"/>
      <c r="N20" s="5"/>
      <c r="O20" s="5"/>
      <c r="P20" s="3"/>
      <c r="Q20" s="3"/>
    </row>
    <row r="21" spans="1:17" x14ac:dyDescent="0.25">
      <c r="A21" s="3"/>
      <c r="B21" s="3"/>
      <c r="C21" s="3"/>
      <c r="D21" s="3"/>
      <c r="E21" s="3"/>
      <c r="F21" s="5">
        <f t="shared" si="0"/>
        <v>0</v>
      </c>
      <c r="G21" s="5"/>
      <c r="H21" s="5"/>
      <c r="I21" s="5"/>
      <c r="J21" s="5"/>
      <c r="K21" s="5"/>
      <c r="L21" s="5"/>
      <c r="M21" s="5"/>
      <c r="N21" s="5"/>
      <c r="O21" s="5"/>
      <c r="P21" s="3"/>
      <c r="Q21" s="3"/>
    </row>
    <row r="22" spans="1:17" x14ac:dyDescent="0.25">
      <c r="A22" s="3"/>
      <c r="B22" s="3"/>
      <c r="C22" s="3"/>
      <c r="D22" s="3"/>
      <c r="E22" s="3"/>
      <c r="F22" s="5">
        <f t="shared" si="0"/>
        <v>0</v>
      </c>
      <c r="G22" s="5"/>
      <c r="H22" s="5"/>
      <c r="I22" s="5"/>
      <c r="J22" s="5"/>
      <c r="K22" s="5"/>
      <c r="L22" s="5"/>
      <c r="M22" s="5"/>
      <c r="N22" s="5"/>
      <c r="O22" s="5"/>
      <c r="P22" s="3"/>
      <c r="Q22" s="3"/>
    </row>
    <row r="23" spans="1:17" x14ac:dyDescent="0.25">
      <c r="A23" s="3"/>
      <c r="B23" s="3"/>
      <c r="C23" s="3"/>
      <c r="D23" s="3"/>
      <c r="E23" s="3"/>
      <c r="F23" s="5">
        <f t="shared" si="0"/>
        <v>0</v>
      </c>
      <c r="G23" s="5"/>
      <c r="H23" s="5"/>
      <c r="I23" s="5"/>
      <c r="J23" s="5"/>
      <c r="K23" s="5"/>
      <c r="L23" s="5"/>
      <c r="M23" s="5"/>
      <c r="N23" s="5"/>
      <c r="O23" s="5"/>
      <c r="P23" s="3"/>
      <c r="Q23" s="3"/>
    </row>
    <row r="24" spans="1:17" x14ac:dyDescent="0.25">
      <c r="A24" s="3"/>
      <c r="B24" s="3"/>
      <c r="C24" s="3"/>
      <c r="D24" s="3"/>
      <c r="E24" s="3"/>
      <c r="F24" s="5">
        <f t="shared" si="0"/>
        <v>0</v>
      </c>
      <c r="G24" s="5"/>
      <c r="H24" s="5"/>
      <c r="I24" s="5"/>
      <c r="J24" s="5"/>
      <c r="K24" s="5"/>
      <c r="L24" s="5"/>
      <c r="M24" s="5"/>
      <c r="N24" s="5"/>
      <c r="O24" s="5"/>
      <c r="P24" s="3"/>
      <c r="Q24" s="3"/>
    </row>
    <row r="25" spans="1:17" x14ac:dyDescent="0.25">
      <c r="A25" s="3"/>
      <c r="B25" s="3"/>
      <c r="C25" s="3"/>
      <c r="D25" s="3"/>
      <c r="E25" s="3"/>
      <c r="F25" s="5">
        <f t="shared" si="0"/>
        <v>0</v>
      </c>
      <c r="G25" s="5"/>
      <c r="H25" s="5"/>
      <c r="I25" s="5"/>
      <c r="J25" s="5"/>
      <c r="K25" s="5"/>
      <c r="L25" s="5"/>
      <c r="M25" s="5"/>
      <c r="N25" s="5"/>
      <c r="O25" s="5"/>
      <c r="P25" s="3"/>
      <c r="Q25" s="3"/>
    </row>
    <row r="26" spans="1:17" x14ac:dyDescent="0.25">
      <c r="A26" s="3"/>
      <c r="B26" s="3"/>
      <c r="C26" s="3"/>
      <c r="D26" s="3"/>
      <c r="E26" s="3"/>
      <c r="F26" s="5">
        <f t="shared" si="0"/>
        <v>0</v>
      </c>
      <c r="G26" s="5"/>
      <c r="H26" s="5"/>
      <c r="I26" s="5"/>
      <c r="J26" s="5"/>
      <c r="K26" s="5"/>
      <c r="L26" s="5"/>
      <c r="M26" s="5"/>
      <c r="N26" s="5"/>
      <c r="O26" s="5"/>
      <c r="P26" s="3"/>
      <c r="Q26" s="3"/>
    </row>
    <row r="27" spans="1:17" x14ac:dyDescent="0.25">
      <c r="A27" s="3"/>
      <c r="B27" s="3"/>
      <c r="C27" s="3"/>
      <c r="D27" s="3"/>
      <c r="E27" s="3"/>
      <c r="F27" s="5">
        <f t="shared" si="0"/>
        <v>0</v>
      </c>
      <c r="G27" s="5"/>
      <c r="H27" s="5"/>
      <c r="I27" s="5"/>
      <c r="J27" s="5"/>
      <c r="K27" s="5"/>
      <c r="L27" s="5"/>
      <c r="M27" s="5"/>
      <c r="N27" s="5"/>
      <c r="O27" s="5"/>
      <c r="P27" s="3"/>
      <c r="Q27" s="3"/>
    </row>
    <row r="28" spans="1:17" x14ac:dyDescent="0.25">
      <c r="A28" s="3"/>
      <c r="B28" s="3"/>
      <c r="C28" s="3"/>
      <c r="D28" s="3"/>
      <c r="E28" s="3"/>
      <c r="F28" s="5">
        <f t="shared" si="0"/>
        <v>0</v>
      </c>
      <c r="G28" s="5"/>
      <c r="H28" s="5"/>
      <c r="I28" s="5"/>
      <c r="J28" s="5"/>
      <c r="K28" s="5"/>
      <c r="L28" s="5"/>
      <c r="M28" s="5"/>
      <c r="N28" s="5"/>
      <c r="O28" s="5"/>
      <c r="P28" s="3"/>
      <c r="Q28" s="3"/>
    </row>
    <row r="29" spans="1:17" x14ac:dyDescent="0.25">
      <c r="A29" s="3"/>
      <c r="B29" s="3"/>
      <c r="C29" s="3"/>
      <c r="D29" s="3"/>
      <c r="E29" s="3"/>
      <c r="F29" s="5">
        <f t="shared" si="0"/>
        <v>0</v>
      </c>
      <c r="G29" s="5"/>
      <c r="H29" s="5"/>
      <c r="I29" s="5"/>
      <c r="J29" s="5"/>
      <c r="K29" s="5"/>
      <c r="L29" s="5"/>
      <c r="M29" s="5"/>
      <c r="N29" s="5"/>
      <c r="O29" s="5"/>
      <c r="P29" s="3"/>
      <c r="Q29" s="3"/>
    </row>
    <row r="30" spans="1:17" x14ac:dyDescent="0.25">
      <c r="A30" s="3"/>
      <c r="B30" s="3"/>
      <c r="C30" s="3"/>
      <c r="D30" s="3"/>
      <c r="E30" s="3"/>
      <c r="F30" s="5">
        <f t="shared" si="0"/>
        <v>0</v>
      </c>
      <c r="G30" s="5"/>
      <c r="H30" s="5"/>
      <c r="I30" s="5"/>
      <c r="J30" s="5"/>
      <c r="K30" s="5"/>
      <c r="L30" s="5"/>
      <c r="M30" s="5"/>
      <c r="N30" s="5"/>
      <c r="O30" s="5"/>
      <c r="P30" s="3"/>
      <c r="Q30" s="3"/>
    </row>
    <row r="31" spans="1:17" x14ac:dyDescent="0.25">
      <c r="A31" s="3"/>
      <c r="B31" s="3"/>
      <c r="C31" s="3"/>
      <c r="D31" s="3"/>
      <c r="E31" s="3"/>
      <c r="F31" s="5">
        <f t="shared" si="0"/>
        <v>0</v>
      </c>
      <c r="G31" s="5"/>
      <c r="H31" s="5"/>
      <c r="I31" s="5"/>
      <c r="J31" s="5"/>
      <c r="K31" s="5"/>
      <c r="L31" s="5"/>
      <c r="M31" s="5"/>
      <c r="N31" s="5"/>
      <c r="O31" s="5"/>
      <c r="P31" s="3"/>
      <c r="Q31" s="3"/>
    </row>
    <row r="32" spans="1:17" x14ac:dyDescent="0.25">
      <c r="A32" s="3"/>
      <c r="B32" s="3"/>
      <c r="C32" s="3"/>
      <c r="D32" s="3"/>
      <c r="E32" s="3"/>
      <c r="F32" s="5">
        <f t="shared" si="0"/>
        <v>0</v>
      </c>
      <c r="G32" s="5"/>
      <c r="H32" s="5"/>
      <c r="I32" s="5"/>
      <c r="J32" s="5"/>
      <c r="K32" s="5"/>
      <c r="L32" s="5"/>
      <c r="M32" s="5"/>
      <c r="N32" s="5"/>
      <c r="O32" s="5"/>
      <c r="P32" s="3"/>
      <c r="Q32" s="3"/>
    </row>
    <row r="33" spans="1:17" x14ac:dyDescent="0.25">
      <c r="A33" s="3"/>
      <c r="B33" s="3"/>
      <c r="C33" s="3"/>
      <c r="D33" s="3"/>
      <c r="E33" s="3"/>
      <c r="F33" s="5">
        <f t="shared" si="0"/>
        <v>0</v>
      </c>
      <c r="G33" s="5"/>
      <c r="H33" s="5"/>
      <c r="I33" s="5"/>
      <c r="J33" s="5"/>
      <c r="K33" s="5"/>
      <c r="L33" s="5"/>
      <c r="M33" s="5"/>
      <c r="N33" s="5"/>
      <c r="O33" s="5"/>
      <c r="P33" s="3"/>
      <c r="Q33" s="3"/>
    </row>
    <row r="34" spans="1:17" x14ac:dyDescent="0.25">
      <c r="A34" s="3"/>
      <c r="B34" s="3"/>
      <c r="C34" s="3"/>
      <c r="D34" s="3"/>
      <c r="E34" s="3"/>
      <c r="F34" s="5">
        <f t="shared" si="0"/>
        <v>0</v>
      </c>
      <c r="G34" s="5"/>
      <c r="H34" s="5"/>
      <c r="I34" s="5"/>
      <c r="J34" s="5"/>
      <c r="K34" s="5"/>
      <c r="L34" s="5"/>
      <c r="M34" s="5"/>
      <c r="N34" s="5"/>
      <c r="O34" s="5"/>
      <c r="P34" s="3"/>
      <c r="Q34" s="3"/>
    </row>
    <row r="35" spans="1:17" x14ac:dyDescent="0.25">
      <c r="A35" s="3"/>
      <c r="B35" s="3"/>
      <c r="C35" s="3"/>
      <c r="D35" s="3"/>
      <c r="E35" s="3"/>
      <c r="F35" s="5">
        <f t="shared" si="0"/>
        <v>0</v>
      </c>
      <c r="G35" s="5"/>
      <c r="H35" s="5"/>
      <c r="I35" s="5"/>
      <c r="J35" s="5"/>
      <c r="K35" s="5"/>
      <c r="L35" s="5"/>
      <c r="M35" s="5"/>
      <c r="N35" s="5"/>
      <c r="O35" s="5"/>
      <c r="P35" s="3"/>
      <c r="Q35" s="3"/>
    </row>
    <row r="36" spans="1:17" x14ac:dyDescent="0.25">
      <c r="A36" s="3"/>
      <c r="B36" s="3"/>
      <c r="C36" s="3"/>
      <c r="D36" s="3"/>
      <c r="E36" s="3"/>
      <c r="F36" s="5">
        <f t="shared" si="0"/>
        <v>0</v>
      </c>
      <c r="G36" s="5"/>
      <c r="H36" s="5"/>
      <c r="I36" s="5"/>
      <c r="J36" s="5"/>
      <c r="K36" s="5"/>
      <c r="L36" s="5"/>
      <c r="M36" s="5"/>
      <c r="N36" s="5"/>
      <c r="O36" s="5"/>
      <c r="P36" s="3"/>
      <c r="Q36" s="3"/>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36" xr:uid="{00000000-0002-0000-0000-000000000000}">
      <formula1>1</formula1>
      <formula2>3</formula2>
    </dataValidation>
    <dataValidation type="textLength" operator="lessThanOrEqual" allowBlank="1" showInputMessage="1" showErrorMessage="1" sqref="Q4:Q36" xr:uid="{00000000-0002-0000-0000-000001000000}">
      <formula1>100</formula1>
    </dataValidation>
    <dataValidation type="textLength" operator="lessThanOrEqual" allowBlank="1" showInputMessage="1" showErrorMessage="1" sqref="C4:C36" xr:uid="{00000000-0002-0000-0000-000002000000}">
      <formula1>250</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466"/>
  <sheetViews>
    <sheetView tabSelected="1" view="pageBreakPreview" zoomScale="70" zoomScaleNormal="70" zoomScaleSheetLayoutView="70" zoomScalePageLayoutView="10" workbookViewId="0">
      <pane ySplit="2" topLeftCell="A135" activePane="bottomLeft" state="frozen"/>
      <selection pane="bottomLeft" activeCell="I141" sqref="I141"/>
    </sheetView>
  </sheetViews>
  <sheetFormatPr defaultColWidth="9.140625" defaultRowHeight="12.75" x14ac:dyDescent="0.2"/>
  <cols>
    <col min="1" max="2" width="9.140625" style="37"/>
    <col min="3" max="3" width="23" style="39" customWidth="1"/>
    <col min="4" max="4" width="43" style="39" customWidth="1"/>
    <col min="5" max="5" width="17.28515625" style="39" customWidth="1"/>
    <col min="6" max="6" width="12.7109375" style="40" customWidth="1"/>
    <col min="7" max="7" width="18.5703125" style="41" bestFit="1" customWidth="1"/>
    <col min="8" max="8" width="14.42578125" style="38" customWidth="1"/>
    <col min="9" max="9" width="17.7109375" style="38" customWidth="1"/>
    <col min="10" max="11" width="13.7109375" style="40" customWidth="1"/>
    <col min="12" max="12" width="20.5703125" style="39" customWidth="1"/>
    <col min="13" max="13" width="21.140625" style="39" customWidth="1"/>
    <col min="14" max="14" width="23.42578125" style="42" customWidth="1"/>
    <col min="15" max="15" width="33.85546875" style="42" customWidth="1"/>
    <col min="16" max="16384" width="9.140625" style="37"/>
  </cols>
  <sheetData>
    <row r="1" spans="1:20" ht="47.25" thickBot="1" x14ac:dyDescent="0.75">
      <c r="A1" s="116" t="s">
        <v>174</v>
      </c>
      <c r="B1" s="116"/>
      <c r="C1" s="116"/>
      <c r="D1" s="116"/>
      <c r="E1" s="116"/>
      <c r="F1" s="116"/>
      <c r="G1" s="116"/>
      <c r="H1" s="116"/>
      <c r="I1" s="116"/>
      <c r="J1" s="116"/>
      <c r="K1" s="116"/>
      <c r="L1" s="116"/>
      <c r="M1" s="116"/>
      <c r="N1" s="116"/>
      <c r="O1" s="116"/>
    </row>
    <row r="2" spans="1:20" ht="106.5" customHeight="1" x14ac:dyDescent="0.2">
      <c r="A2" s="108" t="s">
        <v>181</v>
      </c>
      <c r="B2" s="109" t="s">
        <v>172</v>
      </c>
      <c r="C2" s="110" t="s">
        <v>171</v>
      </c>
      <c r="D2" s="110" t="s">
        <v>217</v>
      </c>
      <c r="E2" s="110" t="s">
        <v>173</v>
      </c>
      <c r="F2" s="111" t="s">
        <v>292</v>
      </c>
      <c r="G2" s="112" t="s">
        <v>177</v>
      </c>
      <c r="H2" s="112" t="s">
        <v>182</v>
      </c>
      <c r="I2" s="112" t="s">
        <v>236</v>
      </c>
      <c r="J2" s="111" t="s">
        <v>237</v>
      </c>
      <c r="K2" s="111" t="s">
        <v>349</v>
      </c>
      <c r="L2" s="112" t="s">
        <v>218</v>
      </c>
      <c r="M2" s="110" t="s">
        <v>219</v>
      </c>
      <c r="N2" s="113" t="s">
        <v>238</v>
      </c>
      <c r="O2" s="113" t="s">
        <v>239</v>
      </c>
      <c r="P2" s="65"/>
      <c r="Q2" s="65"/>
      <c r="R2" s="65"/>
      <c r="S2" s="65"/>
      <c r="T2" s="65"/>
    </row>
    <row r="3" spans="1:20" ht="177.75" customHeight="1" x14ac:dyDescent="0.2">
      <c r="A3" s="66" t="s">
        <v>309</v>
      </c>
      <c r="B3" s="70">
        <v>31</v>
      </c>
      <c r="C3" s="68" t="s">
        <v>360</v>
      </c>
      <c r="D3" s="68" t="s">
        <v>344</v>
      </c>
      <c r="E3" s="68" t="s">
        <v>322</v>
      </c>
      <c r="F3" s="71"/>
      <c r="G3" s="76">
        <v>35875000</v>
      </c>
      <c r="H3" s="75">
        <v>2025</v>
      </c>
      <c r="I3" s="75" t="s">
        <v>107</v>
      </c>
      <c r="J3" s="74" t="s">
        <v>609</v>
      </c>
      <c r="K3" s="74" t="s">
        <v>350</v>
      </c>
      <c r="L3" s="68" t="s">
        <v>345</v>
      </c>
      <c r="M3" s="80"/>
      <c r="N3" s="72"/>
      <c r="O3" s="80"/>
    </row>
    <row r="4" spans="1:20" ht="241.5" customHeight="1" x14ac:dyDescent="0.2">
      <c r="A4" s="66" t="s">
        <v>306</v>
      </c>
      <c r="B4" s="70">
        <v>36</v>
      </c>
      <c r="C4" s="68" t="s">
        <v>467</v>
      </c>
      <c r="D4" s="68" t="s">
        <v>468</v>
      </c>
      <c r="E4" s="68" t="s">
        <v>157</v>
      </c>
      <c r="F4" s="71"/>
      <c r="G4" s="76">
        <v>32500000</v>
      </c>
      <c r="H4" s="75">
        <v>2022</v>
      </c>
      <c r="I4" s="75" t="s">
        <v>107</v>
      </c>
      <c r="J4" s="74" t="s">
        <v>281</v>
      </c>
      <c r="K4" s="74"/>
      <c r="L4" s="68" t="s">
        <v>469</v>
      </c>
      <c r="M4" s="80"/>
      <c r="N4" s="72"/>
      <c r="O4" s="80"/>
    </row>
    <row r="5" spans="1:20" ht="140.25" customHeight="1" x14ac:dyDescent="0.2">
      <c r="A5" s="66" t="s">
        <v>500</v>
      </c>
      <c r="B5" s="70">
        <v>38</v>
      </c>
      <c r="C5" s="68" t="s">
        <v>178</v>
      </c>
      <c r="D5" s="68" t="s">
        <v>480</v>
      </c>
      <c r="E5" s="68" t="s">
        <v>160</v>
      </c>
      <c r="F5" s="71"/>
      <c r="G5" s="76">
        <v>3000000</v>
      </c>
      <c r="H5" s="75">
        <v>2021</v>
      </c>
      <c r="I5" s="75" t="s">
        <v>108</v>
      </c>
      <c r="J5" s="74" t="s">
        <v>284</v>
      </c>
      <c r="K5" s="74"/>
      <c r="L5" s="68" t="s">
        <v>464</v>
      </c>
      <c r="M5" s="80"/>
      <c r="N5" s="72"/>
      <c r="O5" s="80"/>
    </row>
    <row r="6" spans="1:20" ht="273.75" customHeight="1" x14ac:dyDescent="0.2">
      <c r="A6" s="66" t="s">
        <v>307</v>
      </c>
      <c r="B6" s="70">
        <v>58</v>
      </c>
      <c r="C6" s="68" t="s">
        <v>150</v>
      </c>
      <c r="D6" s="68" t="s">
        <v>479</v>
      </c>
      <c r="E6" s="68" t="s">
        <v>152</v>
      </c>
      <c r="F6" s="71"/>
      <c r="G6" s="69">
        <v>30000000</v>
      </c>
      <c r="H6" s="75">
        <v>2024</v>
      </c>
      <c r="I6" s="75" t="s">
        <v>107</v>
      </c>
      <c r="J6" s="74" t="s">
        <v>279</v>
      </c>
      <c r="K6" s="74" t="s">
        <v>353</v>
      </c>
      <c r="L6" s="68" t="s">
        <v>233</v>
      </c>
      <c r="M6" s="80"/>
      <c r="N6" s="72"/>
      <c r="O6" s="80"/>
    </row>
    <row r="7" spans="1:20" ht="314.25" customHeight="1" x14ac:dyDescent="0.2">
      <c r="A7" s="66" t="s">
        <v>307</v>
      </c>
      <c r="B7" s="70">
        <v>59</v>
      </c>
      <c r="C7" s="68" t="s">
        <v>448</v>
      </c>
      <c r="D7" s="68" t="s">
        <v>449</v>
      </c>
      <c r="E7" s="68" t="s">
        <v>152</v>
      </c>
      <c r="F7" s="71"/>
      <c r="G7" s="69">
        <v>13000000</v>
      </c>
      <c r="H7" s="75">
        <v>2024</v>
      </c>
      <c r="I7" s="75" t="s">
        <v>107</v>
      </c>
      <c r="J7" s="74" t="s">
        <v>279</v>
      </c>
      <c r="K7" s="74" t="s">
        <v>606</v>
      </c>
      <c r="L7" s="68" t="s">
        <v>450</v>
      </c>
      <c r="M7" s="80"/>
      <c r="N7" s="72"/>
      <c r="O7" s="80"/>
    </row>
    <row r="8" spans="1:20" ht="219" customHeight="1" x14ac:dyDescent="0.2">
      <c r="A8" s="66" t="s">
        <v>307</v>
      </c>
      <c r="B8" s="70">
        <v>60</v>
      </c>
      <c r="C8" s="68" t="s">
        <v>149</v>
      </c>
      <c r="D8" s="68" t="s">
        <v>581</v>
      </c>
      <c r="E8" s="68" t="s">
        <v>191</v>
      </c>
      <c r="F8" s="71"/>
      <c r="G8" s="69">
        <v>5250000</v>
      </c>
      <c r="H8" s="75">
        <v>2023</v>
      </c>
      <c r="I8" s="75" t="s">
        <v>107</v>
      </c>
      <c r="J8" s="74" t="s">
        <v>279</v>
      </c>
      <c r="K8" s="74" t="s">
        <v>606</v>
      </c>
      <c r="L8" s="68" t="s">
        <v>582</v>
      </c>
      <c r="M8" s="80"/>
      <c r="N8" s="72"/>
      <c r="O8" s="80"/>
    </row>
    <row r="9" spans="1:20" ht="165" customHeight="1" x14ac:dyDescent="0.2">
      <c r="A9" s="66" t="s">
        <v>306</v>
      </c>
      <c r="B9" s="70">
        <v>61</v>
      </c>
      <c r="C9" s="68" t="s">
        <v>148</v>
      </c>
      <c r="D9" s="68" t="s">
        <v>446</v>
      </c>
      <c r="E9" s="68" t="s">
        <v>152</v>
      </c>
      <c r="F9" s="71"/>
      <c r="G9" s="69">
        <v>50000000</v>
      </c>
      <c r="H9" s="75">
        <v>2025</v>
      </c>
      <c r="I9" s="75" t="s">
        <v>107</v>
      </c>
      <c r="J9" s="74" t="s">
        <v>281</v>
      </c>
      <c r="K9" s="74"/>
      <c r="L9" s="68" t="s">
        <v>447</v>
      </c>
      <c r="M9" s="80"/>
      <c r="N9" s="72"/>
      <c r="O9" s="80"/>
    </row>
    <row r="10" spans="1:20" ht="84" customHeight="1" x14ac:dyDescent="0.2">
      <c r="A10" s="66" t="s">
        <v>478</v>
      </c>
      <c r="B10" s="70">
        <v>68</v>
      </c>
      <c r="C10" s="68" t="s">
        <v>166</v>
      </c>
      <c r="D10" s="68" t="s">
        <v>465</v>
      </c>
      <c r="E10" s="68" t="s">
        <v>164</v>
      </c>
      <c r="F10" s="71"/>
      <c r="G10" s="76">
        <v>6000000</v>
      </c>
      <c r="H10" s="75">
        <v>2022</v>
      </c>
      <c r="I10" s="75" t="s">
        <v>108</v>
      </c>
      <c r="J10" s="74" t="s">
        <v>282</v>
      </c>
      <c r="K10" s="74"/>
      <c r="L10" s="68" t="s">
        <v>471</v>
      </c>
      <c r="M10" s="80"/>
      <c r="N10" s="72"/>
      <c r="O10" s="80"/>
    </row>
    <row r="11" spans="1:20" ht="31.5" customHeight="1" x14ac:dyDescent="0.2">
      <c r="A11" s="66" t="s">
        <v>478</v>
      </c>
      <c r="B11" s="70">
        <v>69</v>
      </c>
      <c r="C11" s="68" t="s">
        <v>167</v>
      </c>
      <c r="D11" s="68" t="s">
        <v>183</v>
      </c>
      <c r="E11" s="68" t="s">
        <v>164</v>
      </c>
      <c r="F11" s="71"/>
      <c r="G11" s="76">
        <v>7000000</v>
      </c>
      <c r="H11" s="75">
        <v>2024</v>
      </c>
      <c r="I11" s="75" t="s">
        <v>108</v>
      </c>
      <c r="J11" s="74" t="s">
        <v>282</v>
      </c>
      <c r="K11" s="74"/>
      <c r="L11" s="68" t="s">
        <v>225</v>
      </c>
      <c r="M11" s="80"/>
      <c r="N11" s="72"/>
      <c r="O11" s="80"/>
    </row>
    <row r="12" spans="1:20" ht="42.75" customHeight="1" x14ac:dyDescent="0.2">
      <c r="A12" s="66" t="s">
        <v>478</v>
      </c>
      <c r="B12" s="70">
        <v>70</v>
      </c>
      <c r="C12" s="68" t="s">
        <v>163</v>
      </c>
      <c r="D12" s="68" t="s">
        <v>466</v>
      </c>
      <c r="E12" s="68" t="s">
        <v>164</v>
      </c>
      <c r="F12" s="71"/>
      <c r="G12" s="76">
        <v>7000000</v>
      </c>
      <c r="H12" s="75">
        <v>2021</v>
      </c>
      <c r="I12" s="75" t="s">
        <v>108</v>
      </c>
      <c r="J12" s="74" t="s">
        <v>282</v>
      </c>
      <c r="K12" s="74"/>
      <c r="L12" s="82" t="s">
        <v>165</v>
      </c>
      <c r="M12" s="80"/>
      <c r="N12" s="72"/>
      <c r="O12" s="80"/>
    </row>
    <row r="13" spans="1:20" ht="31.5" customHeight="1" x14ac:dyDescent="0.2">
      <c r="A13" s="66" t="s">
        <v>478</v>
      </c>
      <c r="B13" s="70">
        <v>71</v>
      </c>
      <c r="C13" s="68" t="s">
        <v>168</v>
      </c>
      <c r="D13" s="68" t="s">
        <v>184</v>
      </c>
      <c r="E13" s="68" t="s">
        <v>164</v>
      </c>
      <c r="F13" s="71"/>
      <c r="G13" s="76">
        <v>18000000</v>
      </c>
      <c r="H13" s="75">
        <v>2024</v>
      </c>
      <c r="I13" s="75" t="s">
        <v>108</v>
      </c>
      <c r="J13" s="74" t="s">
        <v>282</v>
      </c>
      <c r="K13" s="74"/>
      <c r="L13" s="82" t="s">
        <v>165</v>
      </c>
      <c r="M13" s="80"/>
      <c r="N13" s="72"/>
      <c r="O13" s="80"/>
    </row>
    <row r="14" spans="1:20" ht="90.75" customHeight="1" x14ac:dyDescent="0.2">
      <c r="A14" s="66" t="s">
        <v>307</v>
      </c>
      <c r="B14" s="70">
        <v>75</v>
      </c>
      <c r="C14" s="68" t="s">
        <v>179</v>
      </c>
      <c r="D14" s="68" t="s">
        <v>361</v>
      </c>
      <c r="E14" s="68" t="s">
        <v>156</v>
      </c>
      <c r="F14" s="71"/>
      <c r="G14" s="69">
        <v>12000000</v>
      </c>
      <c r="H14" s="75">
        <v>2024</v>
      </c>
      <c r="I14" s="75" t="s">
        <v>107</v>
      </c>
      <c r="J14" s="74" t="s">
        <v>279</v>
      </c>
      <c r="K14" s="74" t="s">
        <v>353</v>
      </c>
      <c r="L14" s="68" t="s">
        <v>231</v>
      </c>
      <c r="M14" s="80"/>
      <c r="N14" s="72"/>
      <c r="O14" s="80"/>
    </row>
    <row r="15" spans="1:20" ht="151.5" customHeight="1" x14ac:dyDescent="0.2">
      <c r="A15" s="66" t="s">
        <v>309</v>
      </c>
      <c r="B15" s="70">
        <v>83</v>
      </c>
      <c r="C15" s="68" t="s">
        <v>154</v>
      </c>
      <c r="D15" s="68" t="s">
        <v>362</v>
      </c>
      <c r="E15" s="68" t="s">
        <v>156</v>
      </c>
      <c r="F15" s="71"/>
      <c r="G15" s="69">
        <v>8000000</v>
      </c>
      <c r="H15" s="75">
        <v>2025</v>
      </c>
      <c r="I15" s="75" t="s">
        <v>107</v>
      </c>
      <c r="J15" s="74" t="s">
        <v>609</v>
      </c>
      <c r="K15" s="74" t="s">
        <v>352</v>
      </c>
      <c r="L15" s="68" t="s">
        <v>228</v>
      </c>
      <c r="M15" s="80"/>
      <c r="N15" s="72"/>
      <c r="O15" s="80"/>
    </row>
    <row r="16" spans="1:20" ht="162" customHeight="1" x14ac:dyDescent="0.2">
      <c r="A16" s="66" t="s">
        <v>306</v>
      </c>
      <c r="B16" s="86">
        <v>85</v>
      </c>
      <c r="C16" s="88" t="s">
        <v>155</v>
      </c>
      <c r="D16" s="88" t="s">
        <v>363</v>
      </c>
      <c r="E16" s="88" t="s">
        <v>156</v>
      </c>
      <c r="F16" s="87"/>
      <c r="G16" s="91">
        <v>66000000</v>
      </c>
      <c r="H16" s="90">
        <v>2025</v>
      </c>
      <c r="I16" s="75" t="s">
        <v>107</v>
      </c>
      <c r="J16" s="94" t="s">
        <v>281</v>
      </c>
      <c r="K16" s="94"/>
      <c r="L16" s="88" t="s">
        <v>400</v>
      </c>
      <c r="M16" s="89"/>
      <c r="N16" s="93"/>
      <c r="O16" s="89"/>
    </row>
    <row r="17" spans="1:15" ht="60.75" customHeight="1" x14ac:dyDescent="0.2">
      <c r="A17" s="66" t="s">
        <v>309</v>
      </c>
      <c r="B17" s="70">
        <v>91</v>
      </c>
      <c r="C17" s="68" t="s">
        <v>300</v>
      </c>
      <c r="D17" s="68" t="s">
        <v>159</v>
      </c>
      <c r="E17" s="68" t="s">
        <v>176</v>
      </c>
      <c r="F17" s="71"/>
      <c r="G17" s="76">
        <v>5000000</v>
      </c>
      <c r="H17" s="75">
        <v>2022</v>
      </c>
      <c r="I17" s="75" t="s">
        <v>107</v>
      </c>
      <c r="J17" s="74" t="s">
        <v>609</v>
      </c>
      <c r="K17" s="74" t="s">
        <v>350</v>
      </c>
      <c r="L17" s="68" t="s">
        <v>229</v>
      </c>
      <c r="M17" s="80"/>
      <c r="N17" s="72"/>
      <c r="O17" s="80"/>
    </row>
    <row r="18" spans="1:15" ht="87.75" customHeight="1" x14ac:dyDescent="0.2">
      <c r="A18" s="66" t="s">
        <v>307</v>
      </c>
      <c r="B18" s="70">
        <v>93</v>
      </c>
      <c r="C18" s="68" t="s">
        <v>265</v>
      </c>
      <c r="D18" s="68" t="s">
        <v>266</v>
      </c>
      <c r="E18" s="68" t="s">
        <v>264</v>
      </c>
      <c r="F18" s="71"/>
      <c r="G18" s="69">
        <v>2000000</v>
      </c>
      <c r="H18" s="75">
        <v>2021</v>
      </c>
      <c r="I18" s="75" t="s">
        <v>107</v>
      </c>
      <c r="J18" s="74" t="s">
        <v>279</v>
      </c>
      <c r="K18" s="74" t="s">
        <v>353</v>
      </c>
      <c r="L18" s="68" t="s">
        <v>267</v>
      </c>
      <c r="M18" s="80"/>
      <c r="N18" s="72"/>
      <c r="O18" s="80"/>
    </row>
    <row r="19" spans="1:15" ht="87.75" customHeight="1" x14ac:dyDescent="0.2">
      <c r="A19" s="66" t="s">
        <v>307</v>
      </c>
      <c r="B19" s="70">
        <v>94</v>
      </c>
      <c r="C19" s="68" t="s">
        <v>268</v>
      </c>
      <c r="D19" s="68" t="s">
        <v>269</v>
      </c>
      <c r="E19" s="68" t="s">
        <v>270</v>
      </c>
      <c r="F19" s="71"/>
      <c r="G19" s="69">
        <v>3450000</v>
      </c>
      <c r="H19" s="75">
        <v>2021</v>
      </c>
      <c r="I19" s="75" t="s">
        <v>107</v>
      </c>
      <c r="J19" s="74" t="s">
        <v>279</v>
      </c>
      <c r="K19" s="74" t="s">
        <v>353</v>
      </c>
      <c r="L19" s="68" t="s">
        <v>271</v>
      </c>
      <c r="M19" s="80"/>
      <c r="N19" s="72"/>
      <c r="O19" s="80"/>
    </row>
    <row r="20" spans="1:15" ht="208.5" customHeight="1" x14ac:dyDescent="0.2">
      <c r="A20" s="66" t="s">
        <v>304</v>
      </c>
      <c r="B20" s="70">
        <v>131</v>
      </c>
      <c r="C20" s="68" t="s">
        <v>158</v>
      </c>
      <c r="D20" s="68" t="s">
        <v>470</v>
      </c>
      <c r="E20" s="68" t="s">
        <v>157</v>
      </c>
      <c r="F20" s="71"/>
      <c r="G20" s="76">
        <v>21600000</v>
      </c>
      <c r="H20" s="75">
        <v>2022</v>
      </c>
      <c r="I20" s="75" t="s">
        <v>107</v>
      </c>
      <c r="J20" s="74" t="s">
        <v>278</v>
      </c>
      <c r="K20" s="74" t="s">
        <v>605</v>
      </c>
      <c r="L20" s="68" t="s">
        <v>401</v>
      </c>
      <c r="M20" s="80"/>
      <c r="N20" s="72"/>
      <c r="O20" s="80"/>
    </row>
    <row r="21" spans="1:15" ht="388.5" customHeight="1" x14ac:dyDescent="0.2">
      <c r="A21" s="66" t="s">
        <v>307</v>
      </c>
      <c r="B21" s="70">
        <v>132</v>
      </c>
      <c r="C21" s="68" t="s">
        <v>151</v>
      </c>
      <c r="D21" s="68" t="s">
        <v>585</v>
      </c>
      <c r="E21" s="68" t="s">
        <v>152</v>
      </c>
      <c r="F21" s="71"/>
      <c r="G21" s="69">
        <v>56600000</v>
      </c>
      <c r="H21" s="75">
        <v>2024</v>
      </c>
      <c r="I21" s="75" t="s">
        <v>107</v>
      </c>
      <c r="J21" s="74" t="s">
        <v>279</v>
      </c>
      <c r="K21" s="74" t="s">
        <v>353</v>
      </c>
      <c r="L21" s="68" t="s">
        <v>584</v>
      </c>
      <c r="M21" s="80"/>
      <c r="N21" s="72"/>
      <c r="O21" s="80"/>
    </row>
    <row r="22" spans="1:15" ht="88.5" customHeight="1" x14ac:dyDescent="0.2">
      <c r="A22" s="66" t="s">
        <v>304</v>
      </c>
      <c r="B22" s="70">
        <v>133</v>
      </c>
      <c r="C22" s="68" t="s">
        <v>188</v>
      </c>
      <c r="D22" s="68" t="s">
        <v>583</v>
      </c>
      <c r="E22" s="68" t="s">
        <v>180</v>
      </c>
      <c r="F22" s="71"/>
      <c r="G22" s="76">
        <v>56000000</v>
      </c>
      <c r="H22" s="75">
        <v>2022</v>
      </c>
      <c r="I22" s="75" t="s">
        <v>107</v>
      </c>
      <c r="J22" s="74" t="s">
        <v>278</v>
      </c>
      <c r="K22" s="74" t="s">
        <v>605</v>
      </c>
      <c r="L22" s="68" t="s">
        <v>220</v>
      </c>
      <c r="M22" s="80"/>
      <c r="N22" s="72"/>
      <c r="O22" s="80"/>
    </row>
    <row r="23" spans="1:15" ht="90.75" customHeight="1" x14ac:dyDescent="0.2">
      <c r="A23" s="66" t="s">
        <v>306</v>
      </c>
      <c r="B23" s="70">
        <v>136</v>
      </c>
      <c r="C23" s="68" t="s">
        <v>146</v>
      </c>
      <c r="D23" s="68" t="s">
        <v>295</v>
      </c>
      <c r="E23" s="68" t="s">
        <v>145</v>
      </c>
      <c r="F23" s="71"/>
      <c r="G23" s="69">
        <v>15500000</v>
      </c>
      <c r="H23" s="75">
        <v>2022</v>
      </c>
      <c r="I23" s="75" t="s">
        <v>107</v>
      </c>
      <c r="J23" s="74" t="s">
        <v>281</v>
      </c>
      <c r="K23" s="74"/>
      <c r="L23" s="68" t="s">
        <v>296</v>
      </c>
      <c r="M23" s="80"/>
      <c r="N23" s="72"/>
      <c r="O23" s="80"/>
    </row>
    <row r="24" spans="1:15" s="104" customFormat="1" ht="139.5" customHeight="1" x14ac:dyDescent="0.2">
      <c r="A24" s="66" t="s">
        <v>304</v>
      </c>
      <c r="B24" s="70">
        <v>178</v>
      </c>
      <c r="C24" s="68" t="s">
        <v>515</v>
      </c>
      <c r="D24" s="68" t="s">
        <v>516</v>
      </c>
      <c r="E24" s="72" t="s">
        <v>517</v>
      </c>
      <c r="F24" s="80"/>
      <c r="G24" s="76">
        <v>43000000</v>
      </c>
      <c r="H24" s="121">
        <v>2022</v>
      </c>
      <c r="I24" s="121" t="s">
        <v>107</v>
      </c>
      <c r="J24" s="74" t="s">
        <v>278</v>
      </c>
      <c r="K24" s="74" t="s">
        <v>605</v>
      </c>
      <c r="L24" s="68" t="s">
        <v>518</v>
      </c>
      <c r="M24" s="80"/>
      <c r="N24" s="72"/>
      <c r="O24" s="80"/>
    </row>
    <row r="25" spans="1:15" ht="277.5" customHeight="1" x14ac:dyDescent="0.2">
      <c r="A25" s="66" t="s">
        <v>306</v>
      </c>
      <c r="B25" s="70">
        <v>186</v>
      </c>
      <c r="C25" s="72" t="s">
        <v>410</v>
      </c>
      <c r="D25" s="72" t="s">
        <v>409</v>
      </c>
      <c r="E25" s="72" t="s">
        <v>234</v>
      </c>
      <c r="F25" s="71"/>
      <c r="G25" s="69">
        <v>40000000</v>
      </c>
      <c r="H25" s="73">
        <v>2021</v>
      </c>
      <c r="I25" s="75" t="s">
        <v>107</v>
      </c>
      <c r="J25" s="74" t="s">
        <v>281</v>
      </c>
      <c r="K25" s="74"/>
      <c r="L25" s="72" t="s">
        <v>475</v>
      </c>
      <c r="M25" s="80"/>
      <c r="N25" s="72"/>
      <c r="O25" s="80"/>
    </row>
    <row r="26" spans="1:15" ht="256.5" customHeight="1" x14ac:dyDescent="0.2">
      <c r="A26" s="66" t="s">
        <v>478</v>
      </c>
      <c r="B26" s="70">
        <v>196</v>
      </c>
      <c r="C26" s="72" t="s">
        <v>522</v>
      </c>
      <c r="D26" s="72" t="s">
        <v>524</v>
      </c>
      <c r="E26" s="72" t="s">
        <v>175</v>
      </c>
      <c r="F26" s="71"/>
      <c r="G26" s="69">
        <v>27000000</v>
      </c>
      <c r="H26" s="73">
        <v>2021</v>
      </c>
      <c r="I26" s="75" t="s">
        <v>108</v>
      </c>
      <c r="J26" s="74" t="s">
        <v>282</v>
      </c>
      <c r="K26" s="74"/>
      <c r="L26" s="72" t="s">
        <v>523</v>
      </c>
      <c r="M26" s="80"/>
      <c r="N26" s="72"/>
      <c r="O26" s="80"/>
    </row>
    <row r="27" spans="1:15" ht="240" customHeight="1" x14ac:dyDescent="0.2">
      <c r="A27" s="66" t="s">
        <v>307</v>
      </c>
      <c r="B27" s="70">
        <v>197</v>
      </c>
      <c r="C27" s="72" t="s">
        <v>586</v>
      </c>
      <c r="D27" s="72" t="s">
        <v>587</v>
      </c>
      <c r="E27" s="72" t="s">
        <v>147</v>
      </c>
      <c r="F27" s="80"/>
      <c r="G27" s="69">
        <v>50000000</v>
      </c>
      <c r="H27" s="73">
        <v>2022</v>
      </c>
      <c r="I27" s="75" t="s">
        <v>107</v>
      </c>
      <c r="J27" s="74" t="s">
        <v>279</v>
      </c>
      <c r="K27" s="74" t="s">
        <v>353</v>
      </c>
      <c r="L27" s="72" t="s">
        <v>588</v>
      </c>
      <c r="M27" s="80"/>
      <c r="N27" s="72"/>
      <c r="O27" s="80"/>
    </row>
    <row r="28" spans="1:15" ht="172.5" customHeight="1" x14ac:dyDescent="0.2">
      <c r="A28" s="66" t="s">
        <v>309</v>
      </c>
      <c r="B28" s="70">
        <v>205</v>
      </c>
      <c r="C28" s="72" t="s">
        <v>508</v>
      </c>
      <c r="D28" s="72" t="s">
        <v>509</v>
      </c>
      <c r="E28" s="72" t="s">
        <v>234</v>
      </c>
      <c r="F28" s="71"/>
      <c r="G28" s="69">
        <v>60000000</v>
      </c>
      <c r="H28" s="73">
        <v>2022</v>
      </c>
      <c r="I28" s="75" t="s">
        <v>107</v>
      </c>
      <c r="J28" s="74" t="s">
        <v>609</v>
      </c>
      <c r="K28" s="74" t="s">
        <v>351</v>
      </c>
      <c r="L28" s="72" t="s">
        <v>526</v>
      </c>
      <c r="M28" s="80"/>
      <c r="N28" s="72"/>
      <c r="O28" s="80"/>
    </row>
    <row r="29" spans="1:15" ht="122.25" customHeight="1" x14ac:dyDescent="0.2">
      <c r="A29" s="66" t="s">
        <v>500</v>
      </c>
      <c r="B29" s="70">
        <v>221</v>
      </c>
      <c r="C29" s="72" t="s">
        <v>439</v>
      </c>
      <c r="D29" s="72" t="s">
        <v>440</v>
      </c>
      <c r="E29" s="72" t="s">
        <v>169</v>
      </c>
      <c r="F29" s="80"/>
      <c r="G29" s="69">
        <v>5000000</v>
      </c>
      <c r="H29" s="73">
        <v>2022</v>
      </c>
      <c r="I29" s="75" t="s">
        <v>108</v>
      </c>
      <c r="J29" s="74" t="s">
        <v>284</v>
      </c>
      <c r="K29" s="74"/>
      <c r="L29" s="72" t="s">
        <v>227</v>
      </c>
      <c r="M29" s="80"/>
      <c r="N29" s="72"/>
      <c r="O29" s="80"/>
    </row>
    <row r="30" spans="1:15" ht="177.75" customHeight="1" x14ac:dyDescent="0.2">
      <c r="A30" s="66" t="s">
        <v>307</v>
      </c>
      <c r="B30" s="70">
        <v>226</v>
      </c>
      <c r="C30" s="72" t="s">
        <v>299</v>
      </c>
      <c r="D30" s="72" t="s">
        <v>314</v>
      </c>
      <c r="E30" s="72" t="s">
        <v>170</v>
      </c>
      <c r="F30" s="71"/>
      <c r="G30" s="69">
        <v>2500000</v>
      </c>
      <c r="H30" s="73">
        <v>2022</v>
      </c>
      <c r="I30" s="75" t="s">
        <v>107</v>
      </c>
      <c r="J30" s="74" t="s">
        <v>279</v>
      </c>
      <c r="K30" s="74" t="s">
        <v>353</v>
      </c>
      <c r="L30" s="72" t="s">
        <v>589</v>
      </c>
      <c r="M30" s="80"/>
      <c r="N30" s="72"/>
      <c r="O30" s="80"/>
    </row>
    <row r="31" spans="1:15" ht="210.75" customHeight="1" x14ac:dyDescent="0.2">
      <c r="A31" s="66" t="s">
        <v>308</v>
      </c>
      <c r="B31" s="70">
        <v>231</v>
      </c>
      <c r="C31" s="72" t="s">
        <v>214</v>
      </c>
      <c r="D31" s="72" t="s">
        <v>285</v>
      </c>
      <c r="E31" s="72" t="s">
        <v>190</v>
      </c>
      <c r="F31" s="71"/>
      <c r="G31" s="69">
        <v>57000000</v>
      </c>
      <c r="H31" s="73">
        <v>2022</v>
      </c>
      <c r="I31" s="75" t="s">
        <v>607</v>
      </c>
      <c r="J31" s="74" t="s">
        <v>277</v>
      </c>
      <c r="K31" s="74" t="s">
        <v>608</v>
      </c>
      <c r="L31" s="72" t="s">
        <v>540</v>
      </c>
      <c r="M31" s="80"/>
      <c r="N31" s="72"/>
      <c r="O31" s="80"/>
    </row>
    <row r="32" spans="1:15" ht="409.5" customHeight="1" x14ac:dyDescent="0.2">
      <c r="A32" s="66" t="s">
        <v>309</v>
      </c>
      <c r="B32" s="70">
        <v>233</v>
      </c>
      <c r="C32" s="72" t="s">
        <v>215</v>
      </c>
      <c r="D32" s="72" t="s">
        <v>541</v>
      </c>
      <c r="E32" s="72" t="s">
        <v>190</v>
      </c>
      <c r="F32" s="71"/>
      <c r="G32" s="69">
        <v>57000000</v>
      </c>
      <c r="H32" s="73">
        <v>2021</v>
      </c>
      <c r="I32" s="75" t="s">
        <v>107</v>
      </c>
      <c r="J32" s="74" t="s">
        <v>609</v>
      </c>
      <c r="K32" s="74" t="s">
        <v>352</v>
      </c>
      <c r="L32" s="72" t="s">
        <v>542</v>
      </c>
      <c r="M32" s="80"/>
      <c r="N32" s="72"/>
      <c r="O32" s="80"/>
    </row>
    <row r="33" spans="1:15" ht="168" customHeight="1" x14ac:dyDescent="0.2">
      <c r="A33" s="66" t="s">
        <v>309</v>
      </c>
      <c r="B33" s="70">
        <v>235</v>
      </c>
      <c r="C33" s="72" t="s">
        <v>543</v>
      </c>
      <c r="D33" s="72" t="s">
        <v>223</v>
      </c>
      <c r="E33" s="72" t="s">
        <v>190</v>
      </c>
      <c r="F33" s="71"/>
      <c r="G33" s="69">
        <v>145000000</v>
      </c>
      <c r="H33" s="73">
        <v>2022</v>
      </c>
      <c r="I33" s="75" t="s">
        <v>107</v>
      </c>
      <c r="J33" s="74" t="s">
        <v>609</v>
      </c>
      <c r="K33" s="74" t="s">
        <v>355</v>
      </c>
      <c r="L33" s="72" t="s">
        <v>544</v>
      </c>
      <c r="M33" s="80"/>
      <c r="N33" s="72"/>
      <c r="O33" s="80"/>
    </row>
    <row r="34" spans="1:15" ht="188.25" customHeight="1" x14ac:dyDescent="0.2">
      <c r="A34" s="66" t="s">
        <v>309</v>
      </c>
      <c r="B34" s="70">
        <v>239</v>
      </c>
      <c r="C34" s="72" t="s">
        <v>530</v>
      </c>
      <c r="D34" s="72" t="s">
        <v>545</v>
      </c>
      <c r="E34" s="72" t="s">
        <v>190</v>
      </c>
      <c r="F34" s="71"/>
      <c r="G34" s="69">
        <v>41000000</v>
      </c>
      <c r="H34" s="73">
        <v>2022</v>
      </c>
      <c r="I34" s="75" t="s">
        <v>107</v>
      </c>
      <c r="J34" s="74" t="s">
        <v>609</v>
      </c>
      <c r="K34" s="74" t="s">
        <v>356</v>
      </c>
      <c r="L34" s="72" t="s">
        <v>546</v>
      </c>
      <c r="M34" s="80"/>
      <c r="N34" s="72"/>
      <c r="O34" s="80"/>
    </row>
    <row r="35" spans="1:15" ht="221.25" customHeight="1" x14ac:dyDescent="0.2">
      <c r="A35" s="66" t="s">
        <v>309</v>
      </c>
      <c r="B35" s="70">
        <v>242</v>
      </c>
      <c r="C35" s="72" t="s">
        <v>216</v>
      </c>
      <c r="D35" s="72" t="s">
        <v>547</v>
      </c>
      <c r="E35" s="72" t="s">
        <v>190</v>
      </c>
      <c r="F35" s="71"/>
      <c r="G35" s="69">
        <v>32000000</v>
      </c>
      <c r="H35" s="73">
        <v>2022</v>
      </c>
      <c r="I35" s="75" t="s">
        <v>107</v>
      </c>
      <c r="J35" s="74" t="s">
        <v>609</v>
      </c>
      <c r="K35" s="74" t="s">
        <v>356</v>
      </c>
      <c r="L35" s="72" t="s">
        <v>548</v>
      </c>
      <c r="M35" s="80"/>
      <c r="N35" s="72"/>
      <c r="O35" s="80"/>
    </row>
    <row r="36" spans="1:15" ht="208.5" customHeight="1" x14ac:dyDescent="0.2">
      <c r="A36" s="66" t="s">
        <v>477</v>
      </c>
      <c r="B36" s="86">
        <v>250</v>
      </c>
      <c r="C36" s="93" t="s">
        <v>235</v>
      </c>
      <c r="D36" s="93" t="s">
        <v>473</v>
      </c>
      <c r="E36" s="88" t="s">
        <v>294</v>
      </c>
      <c r="F36" s="87"/>
      <c r="G36" s="91">
        <v>25000000</v>
      </c>
      <c r="H36" s="92">
        <v>2021</v>
      </c>
      <c r="I36" s="75" t="s">
        <v>107</v>
      </c>
      <c r="J36" s="94" t="s">
        <v>282</v>
      </c>
      <c r="K36" s="94"/>
      <c r="L36" s="95" t="s">
        <v>474</v>
      </c>
      <c r="M36" s="89"/>
      <c r="N36" s="93"/>
      <c r="O36" s="89"/>
    </row>
    <row r="37" spans="1:15" ht="216" customHeight="1" x14ac:dyDescent="0.2">
      <c r="A37" s="66" t="s">
        <v>478</v>
      </c>
      <c r="B37" s="70">
        <v>260</v>
      </c>
      <c r="C37" s="72" t="s">
        <v>461</v>
      </c>
      <c r="D37" s="72" t="s">
        <v>460</v>
      </c>
      <c r="E37" s="72" t="s">
        <v>185</v>
      </c>
      <c r="F37" s="105"/>
      <c r="G37" s="69">
        <v>15000000</v>
      </c>
      <c r="H37" s="73">
        <v>2023</v>
      </c>
      <c r="I37" s="75" t="s">
        <v>108</v>
      </c>
      <c r="J37" s="74" t="s">
        <v>282</v>
      </c>
      <c r="K37" s="74"/>
      <c r="L37" s="72" t="s">
        <v>462</v>
      </c>
      <c r="M37" s="80"/>
      <c r="N37" s="72"/>
      <c r="O37" s="80"/>
    </row>
    <row r="38" spans="1:15" ht="194.25" customHeight="1" x14ac:dyDescent="0.2">
      <c r="A38" s="66" t="s">
        <v>309</v>
      </c>
      <c r="B38" s="70">
        <v>261</v>
      </c>
      <c r="C38" s="72" t="s">
        <v>452</v>
      </c>
      <c r="D38" s="72" t="s">
        <v>451</v>
      </c>
      <c r="E38" s="72" t="s">
        <v>185</v>
      </c>
      <c r="F38" s="71"/>
      <c r="G38" s="69">
        <v>17000000</v>
      </c>
      <c r="H38" s="73">
        <v>2022</v>
      </c>
      <c r="I38" s="75" t="s">
        <v>107</v>
      </c>
      <c r="J38" s="74" t="s">
        <v>609</v>
      </c>
      <c r="K38" s="74" t="s">
        <v>351</v>
      </c>
      <c r="L38" s="72" t="s">
        <v>286</v>
      </c>
      <c r="M38" s="80"/>
      <c r="N38" s="72"/>
      <c r="O38" s="80"/>
    </row>
    <row r="39" spans="1:15" ht="244.5" customHeight="1" x14ac:dyDescent="0.2">
      <c r="A39" s="66" t="s">
        <v>478</v>
      </c>
      <c r="B39" s="70">
        <v>263</v>
      </c>
      <c r="C39" s="72" t="s">
        <v>453</v>
      </c>
      <c r="D39" s="72" t="s">
        <v>454</v>
      </c>
      <c r="E39" s="72" t="s">
        <v>185</v>
      </c>
      <c r="F39" s="71"/>
      <c r="G39" s="69">
        <v>8700000</v>
      </c>
      <c r="H39" s="73">
        <v>2022</v>
      </c>
      <c r="I39" s="75" t="s">
        <v>108</v>
      </c>
      <c r="J39" s="74" t="s">
        <v>282</v>
      </c>
      <c r="K39" s="74"/>
      <c r="L39" s="72" t="s">
        <v>525</v>
      </c>
      <c r="M39" s="80"/>
      <c r="N39" s="72"/>
      <c r="O39" s="80"/>
    </row>
    <row r="40" spans="1:15" ht="150.75" customHeight="1" x14ac:dyDescent="0.2">
      <c r="A40" s="66" t="s">
        <v>307</v>
      </c>
      <c r="B40" s="70">
        <v>265</v>
      </c>
      <c r="C40" s="72" t="s">
        <v>186</v>
      </c>
      <c r="D40" s="72" t="s">
        <v>455</v>
      </c>
      <c r="E40" s="72" t="s">
        <v>185</v>
      </c>
      <c r="F40" s="71"/>
      <c r="G40" s="69">
        <v>12000000</v>
      </c>
      <c r="H40" s="73">
        <v>2020</v>
      </c>
      <c r="I40" s="75" t="s">
        <v>107</v>
      </c>
      <c r="J40" s="74" t="s">
        <v>279</v>
      </c>
      <c r="K40" s="74" t="s">
        <v>354</v>
      </c>
      <c r="L40" s="72" t="s">
        <v>507</v>
      </c>
      <c r="M40" s="83"/>
      <c r="N40" s="72"/>
      <c r="O40" s="80"/>
    </row>
    <row r="41" spans="1:15" ht="99.75" customHeight="1" x14ac:dyDescent="0.2">
      <c r="A41" s="66" t="s">
        <v>304</v>
      </c>
      <c r="B41" s="70">
        <v>266</v>
      </c>
      <c r="C41" s="72" t="s">
        <v>187</v>
      </c>
      <c r="D41" s="72" t="s">
        <v>317</v>
      </c>
      <c r="E41" s="72" t="s">
        <v>189</v>
      </c>
      <c r="F41" s="71"/>
      <c r="G41" s="69">
        <v>15000000</v>
      </c>
      <c r="H41" s="73">
        <v>2023</v>
      </c>
      <c r="I41" s="75" t="s">
        <v>107</v>
      </c>
      <c r="J41" s="74" t="s">
        <v>278</v>
      </c>
      <c r="K41" s="74" t="s">
        <v>605</v>
      </c>
      <c r="L41" s="72" t="s">
        <v>161</v>
      </c>
      <c r="M41" s="83"/>
      <c r="N41" s="72"/>
      <c r="O41" s="80"/>
    </row>
    <row r="42" spans="1:15" ht="364.5" customHeight="1" x14ac:dyDescent="0.2">
      <c r="A42" s="66" t="s">
        <v>305</v>
      </c>
      <c r="B42" s="70">
        <v>267</v>
      </c>
      <c r="C42" s="72" t="s">
        <v>359</v>
      </c>
      <c r="D42" s="72" t="s">
        <v>602</v>
      </c>
      <c r="E42" s="72" t="s">
        <v>189</v>
      </c>
      <c r="F42" s="80"/>
      <c r="G42" s="69">
        <v>25875000</v>
      </c>
      <c r="H42" s="73">
        <v>2025</v>
      </c>
      <c r="I42" s="73" t="s">
        <v>162</v>
      </c>
      <c r="J42" s="74" t="s">
        <v>283</v>
      </c>
      <c r="K42" s="74"/>
      <c r="L42" s="72" t="s">
        <v>161</v>
      </c>
      <c r="M42" s="83"/>
      <c r="N42" s="72"/>
      <c r="O42" s="80"/>
    </row>
    <row r="43" spans="1:15" ht="409.5" customHeight="1" x14ac:dyDescent="0.2">
      <c r="A43" s="66" t="s">
        <v>307</v>
      </c>
      <c r="B43" s="70">
        <v>270</v>
      </c>
      <c r="C43" s="72" t="s">
        <v>374</v>
      </c>
      <c r="D43" s="72" t="s">
        <v>579</v>
      </c>
      <c r="E43" s="72" t="s">
        <v>191</v>
      </c>
      <c r="F43" s="71"/>
      <c r="G43" s="69">
        <v>30800000</v>
      </c>
      <c r="H43" s="73">
        <v>2023</v>
      </c>
      <c r="I43" s="75" t="s">
        <v>107</v>
      </c>
      <c r="J43" s="74" t="s">
        <v>279</v>
      </c>
      <c r="K43" s="74" t="s">
        <v>353</v>
      </c>
      <c r="L43" s="72" t="s">
        <v>580</v>
      </c>
      <c r="M43" s="83"/>
      <c r="N43" s="72"/>
      <c r="O43" s="80"/>
    </row>
    <row r="44" spans="1:15" ht="87.75" customHeight="1" x14ac:dyDescent="0.2">
      <c r="A44" s="66" t="s">
        <v>304</v>
      </c>
      <c r="B44" s="70">
        <v>271</v>
      </c>
      <c r="C44" s="72" t="s">
        <v>192</v>
      </c>
      <c r="D44" s="72" t="s">
        <v>193</v>
      </c>
      <c r="E44" s="72" t="s">
        <v>194</v>
      </c>
      <c r="F44" s="71"/>
      <c r="G44" s="69">
        <v>7000000</v>
      </c>
      <c r="H44" s="73">
        <v>2021</v>
      </c>
      <c r="I44" s="75" t="s">
        <v>107</v>
      </c>
      <c r="J44" s="74" t="s">
        <v>278</v>
      </c>
      <c r="K44" s="74" t="s">
        <v>605</v>
      </c>
      <c r="L44" s="72" t="s">
        <v>463</v>
      </c>
      <c r="M44" s="83"/>
      <c r="N44" s="72"/>
      <c r="O44" s="80"/>
    </row>
    <row r="45" spans="1:15" ht="312.75" customHeight="1" x14ac:dyDescent="0.2">
      <c r="A45" s="66" t="s">
        <v>304</v>
      </c>
      <c r="B45" s="70">
        <v>272</v>
      </c>
      <c r="C45" s="72" t="s">
        <v>195</v>
      </c>
      <c r="D45" s="72" t="s">
        <v>315</v>
      </c>
      <c r="E45" s="72" t="s">
        <v>196</v>
      </c>
      <c r="F45" s="71"/>
      <c r="G45" s="69">
        <v>35550000</v>
      </c>
      <c r="H45" s="73">
        <v>2022</v>
      </c>
      <c r="I45" s="75" t="s">
        <v>107</v>
      </c>
      <c r="J45" s="74" t="s">
        <v>278</v>
      </c>
      <c r="K45" s="74" t="s">
        <v>605</v>
      </c>
      <c r="L45" s="72" t="s">
        <v>549</v>
      </c>
      <c r="M45" s="83"/>
      <c r="N45" s="72"/>
      <c r="O45" s="80"/>
    </row>
    <row r="46" spans="1:15" ht="197.25" customHeight="1" x14ac:dyDescent="0.2">
      <c r="A46" s="66" t="s">
        <v>306</v>
      </c>
      <c r="B46" s="70">
        <v>275</v>
      </c>
      <c r="C46" s="72" t="s">
        <v>375</v>
      </c>
      <c r="D46" s="72" t="s">
        <v>552</v>
      </c>
      <c r="E46" s="72" t="s">
        <v>197</v>
      </c>
      <c r="F46" s="71"/>
      <c r="G46" s="69">
        <v>7000000</v>
      </c>
      <c r="H46" s="73" t="s">
        <v>557</v>
      </c>
      <c r="I46" s="75" t="s">
        <v>107</v>
      </c>
      <c r="J46" s="74" t="s">
        <v>281</v>
      </c>
      <c r="K46" s="74"/>
      <c r="L46" s="72" t="s">
        <v>553</v>
      </c>
      <c r="M46" s="83"/>
      <c r="N46" s="72"/>
      <c r="O46" s="80"/>
    </row>
    <row r="47" spans="1:15" ht="175.5" customHeight="1" x14ac:dyDescent="0.2">
      <c r="A47" s="66" t="s">
        <v>303</v>
      </c>
      <c r="B47" s="70">
        <v>277</v>
      </c>
      <c r="C47" s="72" t="s">
        <v>199</v>
      </c>
      <c r="D47" s="72" t="s">
        <v>376</v>
      </c>
      <c r="E47" s="72" t="s">
        <v>197</v>
      </c>
      <c r="F47" s="71"/>
      <c r="G47" s="69">
        <v>35000000</v>
      </c>
      <c r="H47" s="73" t="s">
        <v>554</v>
      </c>
      <c r="I47" s="75" t="s">
        <v>107</v>
      </c>
      <c r="J47" s="74" t="s">
        <v>280</v>
      </c>
      <c r="K47" s="74" t="s">
        <v>357</v>
      </c>
      <c r="L47" s="72" t="s">
        <v>555</v>
      </c>
      <c r="M47" s="83"/>
      <c r="N47" s="72"/>
      <c r="O47" s="80"/>
    </row>
    <row r="48" spans="1:15" ht="262.5" customHeight="1" x14ac:dyDescent="0.2">
      <c r="A48" s="66" t="s">
        <v>307</v>
      </c>
      <c r="B48" s="70">
        <v>284</v>
      </c>
      <c r="C48" s="72" t="s">
        <v>200</v>
      </c>
      <c r="D48" s="72" t="s">
        <v>611</v>
      </c>
      <c r="E48" s="72" t="s">
        <v>197</v>
      </c>
      <c r="F48" s="71"/>
      <c r="G48" s="69">
        <v>12000000</v>
      </c>
      <c r="H48" s="73" t="s">
        <v>554</v>
      </c>
      <c r="I48" s="75" t="s">
        <v>107</v>
      </c>
      <c r="J48" s="74" t="s">
        <v>279</v>
      </c>
      <c r="K48" s="74" t="s">
        <v>353</v>
      </c>
      <c r="L48" s="72" t="s">
        <v>556</v>
      </c>
      <c r="M48" s="83"/>
      <c r="N48" s="72"/>
      <c r="O48" s="80"/>
    </row>
    <row r="49" spans="1:15" ht="204.75" customHeight="1" x14ac:dyDescent="0.2">
      <c r="A49" s="66" t="s">
        <v>307</v>
      </c>
      <c r="B49" s="70">
        <v>285</v>
      </c>
      <c r="C49" s="72" t="s">
        <v>377</v>
      </c>
      <c r="D49" s="72" t="s">
        <v>378</v>
      </c>
      <c r="E49" s="72" t="s">
        <v>197</v>
      </c>
      <c r="F49" s="71"/>
      <c r="G49" s="69">
        <v>2500000</v>
      </c>
      <c r="H49" s="73" t="s">
        <v>557</v>
      </c>
      <c r="I49" s="75" t="s">
        <v>107</v>
      </c>
      <c r="J49" s="74" t="s">
        <v>279</v>
      </c>
      <c r="K49" s="74" t="s">
        <v>353</v>
      </c>
      <c r="L49" s="72" t="s">
        <v>558</v>
      </c>
      <c r="M49" s="83"/>
      <c r="N49" s="72"/>
      <c r="O49" s="80"/>
    </row>
    <row r="50" spans="1:15" ht="126.75" customHeight="1" x14ac:dyDescent="0.2">
      <c r="A50" s="66" t="s">
        <v>478</v>
      </c>
      <c r="B50" s="86">
        <v>286</v>
      </c>
      <c r="C50" s="93" t="s">
        <v>201</v>
      </c>
      <c r="D50" s="93" t="s">
        <v>379</v>
      </c>
      <c r="E50" s="93" t="s">
        <v>197</v>
      </c>
      <c r="F50" s="87"/>
      <c r="G50" s="91">
        <v>10200000</v>
      </c>
      <c r="H50" s="92">
        <v>2024</v>
      </c>
      <c r="I50" s="90" t="s">
        <v>108</v>
      </c>
      <c r="J50" s="94" t="s">
        <v>282</v>
      </c>
      <c r="K50" s="99"/>
      <c r="L50" s="93" t="s">
        <v>202</v>
      </c>
      <c r="M50" s="96"/>
      <c r="N50" s="93"/>
      <c r="O50" s="89"/>
    </row>
    <row r="51" spans="1:15" ht="133.5" customHeight="1" x14ac:dyDescent="0.2">
      <c r="A51" s="66" t="s">
        <v>500</v>
      </c>
      <c r="B51" s="86">
        <v>291</v>
      </c>
      <c r="C51" s="93" t="s">
        <v>203</v>
      </c>
      <c r="D51" s="93" t="s">
        <v>402</v>
      </c>
      <c r="E51" s="93" t="s">
        <v>197</v>
      </c>
      <c r="F51" s="87"/>
      <c r="G51" s="91">
        <v>18000000</v>
      </c>
      <c r="H51" s="92">
        <v>2023</v>
      </c>
      <c r="I51" s="90" t="s">
        <v>108</v>
      </c>
      <c r="J51" s="94" t="s">
        <v>284</v>
      </c>
      <c r="K51" s="99"/>
      <c r="L51" s="93" t="s">
        <v>198</v>
      </c>
      <c r="M51" s="96"/>
      <c r="N51" s="93"/>
      <c r="O51" s="89"/>
    </row>
    <row r="52" spans="1:15" ht="190.5" customHeight="1" x14ac:dyDescent="0.2">
      <c r="A52" s="66" t="s">
        <v>307</v>
      </c>
      <c r="B52" s="70">
        <v>297</v>
      </c>
      <c r="C52" s="72" t="s">
        <v>612</v>
      </c>
      <c r="D52" s="72" t="s">
        <v>613</v>
      </c>
      <c r="E52" s="72" t="s">
        <v>197</v>
      </c>
      <c r="F52" s="71"/>
      <c r="G52" s="69">
        <v>15000000</v>
      </c>
      <c r="H52" s="73" t="s">
        <v>559</v>
      </c>
      <c r="I52" s="75" t="s">
        <v>107</v>
      </c>
      <c r="J52" s="74" t="s">
        <v>279</v>
      </c>
      <c r="K52" s="74" t="s">
        <v>353</v>
      </c>
      <c r="L52" s="72" t="s">
        <v>560</v>
      </c>
      <c r="M52" s="83"/>
      <c r="N52" s="72"/>
      <c r="O52" s="80"/>
    </row>
    <row r="53" spans="1:15" ht="232.5" customHeight="1" x14ac:dyDescent="0.2">
      <c r="A53" s="66" t="s">
        <v>306</v>
      </c>
      <c r="B53" s="70">
        <v>298</v>
      </c>
      <c r="C53" s="72" t="s">
        <v>205</v>
      </c>
      <c r="D53" s="72" t="s">
        <v>380</v>
      </c>
      <c r="E53" s="72" t="s">
        <v>197</v>
      </c>
      <c r="F53" s="71"/>
      <c r="G53" s="69">
        <v>10000000</v>
      </c>
      <c r="H53" s="73" t="s">
        <v>557</v>
      </c>
      <c r="I53" s="75" t="s">
        <v>107</v>
      </c>
      <c r="J53" s="74" t="s">
        <v>281</v>
      </c>
      <c r="K53" s="74"/>
      <c r="L53" s="72" t="s">
        <v>614</v>
      </c>
      <c r="M53" s="83"/>
      <c r="N53" s="72"/>
      <c r="O53" s="80"/>
    </row>
    <row r="54" spans="1:15" ht="167.25" customHeight="1" x14ac:dyDescent="0.2">
      <c r="A54" s="66" t="s">
        <v>309</v>
      </c>
      <c r="B54" s="86">
        <v>299</v>
      </c>
      <c r="C54" s="93" t="s">
        <v>207</v>
      </c>
      <c r="D54" s="93" t="s">
        <v>222</v>
      </c>
      <c r="E54" s="93" t="s">
        <v>206</v>
      </c>
      <c r="F54" s="87"/>
      <c r="G54" s="91">
        <v>5500000</v>
      </c>
      <c r="H54" s="92">
        <v>2021</v>
      </c>
      <c r="I54" s="75" t="s">
        <v>107</v>
      </c>
      <c r="J54" s="74" t="s">
        <v>609</v>
      </c>
      <c r="K54" s="94" t="s">
        <v>352</v>
      </c>
      <c r="L54" s="93" t="s">
        <v>371</v>
      </c>
      <c r="M54" s="96"/>
      <c r="N54" s="93"/>
      <c r="O54" s="89"/>
    </row>
    <row r="55" spans="1:15" ht="361.5" customHeight="1" x14ac:dyDescent="0.2">
      <c r="A55" s="66" t="s">
        <v>307</v>
      </c>
      <c r="B55" s="70">
        <v>304</v>
      </c>
      <c r="C55" s="72" t="s">
        <v>208</v>
      </c>
      <c r="D55" s="72" t="s">
        <v>358</v>
      </c>
      <c r="E55" s="72" t="s">
        <v>147</v>
      </c>
      <c r="F55" s="71"/>
      <c r="G55" s="69">
        <v>30000000</v>
      </c>
      <c r="H55" s="73">
        <v>2023</v>
      </c>
      <c r="I55" s="75" t="s">
        <v>107</v>
      </c>
      <c r="J55" s="74" t="s">
        <v>279</v>
      </c>
      <c r="K55" s="74" t="s">
        <v>353</v>
      </c>
      <c r="L55" s="72" t="s">
        <v>316</v>
      </c>
      <c r="M55" s="83"/>
      <c r="N55" s="72"/>
      <c r="O55" s="80"/>
    </row>
    <row r="56" spans="1:15" ht="183.75" customHeight="1" x14ac:dyDescent="0.2">
      <c r="A56" s="66" t="s">
        <v>307</v>
      </c>
      <c r="B56" s="70">
        <v>305</v>
      </c>
      <c r="C56" s="72" t="s">
        <v>211</v>
      </c>
      <c r="D56" s="72" t="s">
        <v>212</v>
      </c>
      <c r="E56" s="72" t="s">
        <v>147</v>
      </c>
      <c r="F56" s="71"/>
      <c r="G56" s="69">
        <v>50000000</v>
      </c>
      <c r="H56" s="73">
        <v>2021</v>
      </c>
      <c r="I56" s="75" t="s">
        <v>107</v>
      </c>
      <c r="J56" s="74" t="s">
        <v>279</v>
      </c>
      <c r="K56" s="74" t="s">
        <v>354</v>
      </c>
      <c r="L56" s="72" t="s">
        <v>210</v>
      </c>
      <c r="M56" s="83"/>
      <c r="N56" s="72"/>
      <c r="O56" s="80"/>
    </row>
    <row r="57" spans="1:15" ht="372" customHeight="1" x14ac:dyDescent="0.2">
      <c r="A57" s="66" t="s">
        <v>477</v>
      </c>
      <c r="B57" s="70">
        <v>313</v>
      </c>
      <c r="C57" s="72" t="s">
        <v>213</v>
      </c>
      <c r="D57" s="72" t="s">
        <v>481</v>
      </c>
      <c r="E57" s="72" t="s">
        <v>175</v>
      </c>
      <c r="F57" s="71"/>
      <c r="G57" s="69">
        <v>40000000</v>
      </c>
      <c r="H57" s="73">
        <v>2021</v>
      </c>
      <c r="I57" s="75" t="s">
        <v>107</v>
      </c>
      <c r="J57" s="74" t="s">
        <v>282</v>
      </c>
      <c r="K57" s="74"/>
      <c r="L57" s="72" t="s">
        <v>499</v>
      </c>
      <c r="M57" s="83"/>
      <c r="N57" s="72"/>
      <c r="O57" s="80"/>
    </row>
    <row r="58" spans="1:15" ht="39.75" customHeight="1" x14ac:dyDescent="0.2">
      <c r="A58" s="66" t="s">
        <v>478</v>
      </c>
      <c r="B58" s="70">
        <v>316</v>
      </c>
      <c r="C58" s="72" t="s">
        <v>221</v>
      </c>
      <c r="D58" s="72" t="s">
        <v>224</v>
      </c>
      <c r="E58" s="72" t="s">
        <v>164</v>
      </c>
      <c r="F58" s="71"/>
      <c r="G58" s="69">
        <v>7000000</v>
      </c>
      <c r="H58" s="73">
        <v>2027</v>
      </c>
      <c r="I58" s="75" t="s">
        <v>108</v>
      </c>
      <c r="J58" s="74" t="s">
        <v>282</v>
      </c>
      <c r="K58" s="74"/>
      <c r="L58" s="72" t="s">
        <v>161</v>
      </c>
      <c r="M58" s="83"/>
      <c r="N58" s="72"/>
      <c r="O58" s="80"/>
    </row>
    <row r="59" spans="1:15" ht="356.25" customHeight="1" x14ac:dyDescent="0.2">
      <c r="A59" s="66" t="s">
        <v>500</v>
      </c>
      <c r="B59" s="70">
        <v>321</v>
      </c>
      <c r="C59" s="72" t="s">
        <v>418</v>
      </c>
      <c r="D59" s="72" t="s">
        <v>496</v>
      </c>
      <c r="E59" s="72" t="s">
        <v>234</v>
      </c>
      <c r="F59" s="71"/>
      <c r="G59" s="69">
        <v>8000000</v>
      </c>
      <c r="H59" s="73">
        <v>2022</v>
      </c>
      <c r="I59" s="75" t="s">
        <v>108</v>
      </c>
      <c r="J59" s="74" t="s">
        <v>284</v>
      </c>
      <c r="K59" s="74"/>
      <c r="L59" s="72" t="s">
        <v>472</v>
      </c>
      <c r="M59" s="80"/>
      <c r="N59" s="72"/>
      <c r="O59" s="80"/>
    </row>
    <row r="60" spans="1:15" ht="107.25" customHeight="1" x14ac:dyDescent="0.2">
      <c r="A60" s="66" t="s">
        <v>478</v>
      </c>
      <c r="B60" s="86">
        <v>326</v>
      </c>
      <c r="C60" s="93" t="s">
        <v>241</v>
      </c>
      <c r="D60" s="93" t="s">
        <v>251</v>
      </c>
      <c r="E60" s="93" t="s">
        <v>240</v>
      </c>
      <c r="F60" s="89"/>
      <c r="G60" s="91">
        <v>4000000</v>
      </c>
      <c r="H60" s="92">
        <v>2023</v>
      </c>
      <c r="I60" s="90" t="s">
        <v>108</v>
      </c>
      <c r="J60" s="94" t="s">
        <v>282</v>
      </c>
      <c r="K60" s="94"/>
      <c r="L60" s="88" t="s">
        <v>252</v>
      </c>
      <c r="M60" s="97"/>
      <c r="N60" s="97"/>
      <c r="O60" s="97"/>
    </row>
    <row r="61" spans="1:15" ht="77.25" customHeight="1" x14ac:dyDescent="0.2">
      <c r="A61" s="66" t="s">
        <v>309</v>
      </c>
      <c r="B61" s="86">
        <v>327</v>
      </c>
      <c r="C61" s="93" t="s">
        <v>253</v>
      </c>
      <c r="D61" s="93" t="s">
        <v>254</v>
      </c>
      <c r="E61" s="93" t="s">
        <v>240</v>
      </c>
      <c r="F61" s="89"/>
      <c r="G61" s="91">
        <v>2000000</v>
      </c>
      <c r="H61" s="92">
        <v>2023</v>
      </c>
      <c r="I61" s="90" t="s">
        <v>107</v>
      </c>
      <c r="J61" s="74" t="s">
        <v>609</v>
      </c>
      <c r="K61" s="100" t="s">
        <v>351</v>
      </c>
      <c r="L61" s="88" t="s">
        <v>242</v>
      </c>
      <c r="M61" s="97"/>
      <c r="N61" s="97"/>
      <c r="O61" s="97"/>
    </row>
    <row r="62" spans="1:15" ht="129" customHeight="1" x14ac:dyDescent="0.2">
      <c r="A62" s="66" t="s">
        <v>309</v>
      </c>
      <c r="B62" s="81">
        <v>328</v>
      </c>
      <c r="C62" s="72" t="s">
        <v>243</v>
      </c>
      <c r="D62" s="72" t="s">
        <v>244</v>
      </c>
      <c r="E62" s="72" t="s">
        <v>240</v>
      </c>
      <c r="F62" s="80"/>
      <c r="G62" s="69">
        <v>24000000</v>
      </c>
      <c r="H62" s="73">
        <v>2022</v>
      </c>
      <c r="I62" s="75" t="s">
        <v>107</v>
      </c>
      <c r="J62" s="74" t="s">
        <v>609</v>
      </c>
      <c r="K62" s="102" t="s">
        <v>350</v>
      </c>
      <c r="L62" s="68" t="s">
        <v>255</v>
      </c>
      <c r="M62" s="84"/>
      <c r="N62" s="84"/>
      <c r="O62" s="84"/>
    </row>
    <row r="63" spans="1:15" ht="175.5" customHeight="1" x14ac:dyDescent="0.2">
      <c r="A63" s="66" t="s">
        <v>309</v>
      </c>
      <c r="B63" s="98">
        <v>329</v>
      </c>
      <c r="C63" s="93" t="s">
        <v>245</v>
      </c>
      <c r="D63" s="93" t="s">
        <v>256</v>
      </c>
      <c r="E63" s="93" t="s">
        <v>240</v>
      </c>
      <c r="F63" s="89"/>
      <c r="G63" s="91">
        <v>26000000</v>
      </c>
      <c r="H63" s="92"/>
      <c r="I63" s="90" t="s">
        <v>107</v>
      </c>
      <c r="J63" s="74" t="s">
        <v>609</v>
      </c>
      <c r="K63" s="100" t="s">
        <v>350</v>
      </c>
      <c r="L63" s="88" t="s">
        <v>230</v>
      </c>
      <c r="M63" s="97"/>
      <c r="N63" s="97"/>
      <c r="O63" s="97"/>
    </row>
    <row r="64" spans="1:15" ht="122.25" customHeight="1" x14ac:dyDescent="0.2">
      <c r="A64" s="66" t="s">
        <v>307</v>
      </c>
      <c r="B64" s="98">
        <v>331</v>
      </c>
      <c r="C64" s="93" t="s">
        <v>364</v>
      </c>
      <c r="D64" s="93" t="s">
        <v>257</v>
      </c>
      <c r="E64" s="93" t="s">
        <v>240</v>
      </c>
      <c r="F64" s="89"/>
      <c r="G64" s="91">
        <v>15000000</v>
      </c>
      <c r="H64" s="92">
        <v>2021</v>
      </c>
      <c r="I64" s="75" t="s">
        <v>107</v>
      </c>
      <c r="J64" s="100" t="s">
        <v>279</v>
      </c>
      <c r="K64" s="100" t="s">
        <v>353</v>
      </c>
      <c r="L64" s="88" t="s">
        <v>258</v>
      </c>
      <c r="M64" s="97"/>
      <c r="N64" s="97"/>
      <c r="O64" s="97"/>
    </row>
    <row r="65" spans="1:15" ht="54.75" customHeight="1" x14ac:dyDescent="0.2">
      <c r="A65" s="66" t="s">
        <v>307</v>
      </c>
      <c r="B65" s="98">
        <v>332</v>
      </c>
      <c r="C65" s="93" t="s">
        <v>246</v>
      </c>
      <c r="D65" s="93" t="s">
        <v>259</v>
      </c>
      <c r="E65" s="93" t="s">
        <v>240</v>
      </c>
      <c r="F65" s="89"/>
      <c r="G65" s="91">
        <v>3000000</v>
      </c>
      <c r="H65" s="92">
        <v>2021</v>
      </c>
      <c r="I65" s="75" t="s">
        <v>107</v>
      </c>
      <c r="J65" s="100" t="s">
        <v>279</v>
      </c>
      <c r="K65" s="100" t="s">
        <v>353</v>
      </c>
      <c r="L65" s="88" t="s">
        <v>204</v>
      </c>
      <c r="M65" s="97"/>
      <c r="N65" s="97"/>
      <c r="O65" s="97"/>
    </row>
    <row r="66" spans="1:15" ht="75" customHeight="1" x14ac:dyDescent="0.2">
      <c r="A66" s="66" t="s">
        <v>306</v>
      </c>
      <c r="B66" s="81">
        <v>334</v>
      </c>
      <c r="C66" s="72" t="s">
        <v>247</v>
      </c>
      <c r="D66" s="72" t="s">
        <v>260</v>
      </c>
      <c r="E66" s="72" t="s">
        <v>240</v>
      </c>
      <c r="F66" s="80"/>
      <c r="G66" s="69">
        <v>7000000</v>
      </c>
      <c r="H66" s="73">
        <v>2022</v>
      </c>
      <c r="I66" s="75" t="s">
        <v>107</v>
      </c>
      <c r="J66" s="102" t="s">
        <v>281</v>
      </c>
      <c r="K66" s="102"/>
      <c r="L66" s="68" t="s">
        <v>226</v>
      </c>
      <c r="M66" s="84"/>
      <c r="N66" s="84"/>
      <c r="O66" s="84"/>
    </row>
    <row r="67" spans="1:15" ht="96.75" customHeight="1" x14ac:dyDescent="0.2">
      <c r="A67" s="66" t="s">
        <v>309</v>
      </c>
      <c r="B67" s="81">
        <v>335</v>
      </c>
      <c r="C67" s="72" t="s">
        <v>248</v>
      </c>
      <c r="D67" s="72" t="s">
        <v>261</v>
      </c>
      <c r="E67" s="72" t="s">
        <v>240</v>
      </c>
      <c r="F67" s="80"/>
      <c r="G67" s="69">
        <v>6000000</v>
      </c>
      <c r="H67" s="73">
        <v>2021</v>
      </c>
      <c r="I67" s="75" t="s">
        <v>107</v>
      </c>
      <c r="J67" s="74" t="s">
        <v>609</v>
      </c>
      <c r="K67" s="102" t="s">
        <v>351</v>
      </c>
      <c r="L67" s="68" t="s">
        <v>262</v>
      </c>
      <c r="M67" s="84"/>
      <c r="N67" s="84"/>
      <c r="O67" s="84"/>
    </row>
    <row r="68" spans="1:15" ht="108" customHeight="1" x14ac:dyDescent="0.2">
      <c r="A68" s="66" t="s">
        <v>309</v>
      </c>
      <c r="B68" s="81">
        <v>336</v>
      </c>
      <c r="C68" s="72" t="s">
        <v>249</v>
      </c>
      <c r="D68" s="72" t="s">
        <v>263</v>
      </c>
      <c r="E68" s="72" t="s">
        <v>240</v>
      </c>
      <c r="F68" s="80"/>
      <c r="G68" s="69">
        <v>6000000</v>
      </c>
      <c r="H68" s="73">
        <v>2023</v>
      </c>
      <c r="I68" s="75" t="s">
        <v>107</v>
      </c>
      <c r="J68" s="74" t="s">
        <v>609</v>
      </c>
      <c r="K68" s="102" t="s">
        <v>351</v>
      </c>
      <c r="L68" s="68" t="s">
        <v>250</v>
      </c>
      <c r="M68" s="84"/>
      <c r="N68" s="84"/>
      <c r="O68" s="84"/>
    </row>
    <row r="69" spans="1:15" ht="57" customHeight="1" x14ac:dyDescent="0.2">
      <c r="A69" s="66" t="s">
        <v>478</v>
      </c>
      <c r="B69" s="81">
        <v>344</v>
      </c>
      <c r="C69" s="68" t="s">
        <v>273</v>
      </c>
      <c r="D69" s="72" t="s">
        <v>310</v>
      </c>
      <c r="E69" s="72" t="s">
        <v>272</v>
      </c>
      <c r="F69" s="80"/>
      <c r="G69" s="69">
        <v>4700000</v>
      </c>
      <c r="H69" s="73">
        <v>2021</v>
      </c>
      <c r="I69" s="75" t="s">
        <v>108</v>
      </c>
      <c r="J69" s="74" t="s">
        <v>282</v>
      </c>
      <c r="K69" s="74"/>
      <c r="L69" s="68" t="s">
        <v>153</v>
      </c>
      <c r="M69" s="84"/>
      <c r="N69" s="84"/>
      <c r="O69" s="84"/>
    </row>
    <row r="70" spans="1:15" ht="79.5" customHeight="1" x14ac:dyDescent="0.2">
      <c r="A70" s="66" t="s">
        <v>309</v>
      </c>
      <c r="B70" s="81">
        <v>346</v>
      </c>
      <c r="C70" s="68" t="s">
        <v>274</v>
      </c>
      <c r="D70" s="72" t="s">
        <v>276</v>
      </c>
      <c r="E70" s="72" t="s">
        <v>272</v>
      </c>
      <c r="F70" s="80"/>
      <c r="G70" s="69">
        <v>20000000</v>
      </c>
      <c r="H70" s="73">
        <v>2022</v>
      </c>
      <c r="I70" s="75" t="s">
        <v>107</v>
      </c>
      <c r="J70" s="74" t="s">
        <v>609</v>
      </c>
      <c r="K70" s="102" t="s">
        <v>350</v>
      </c>
      <c r="L70" s="68" t="s">
        <v>275</v>
      </c>
      <c r="M70" s="84"/>
      <c r="N70" s="84"/>
      <c r="O70" s="84"/>
    </row>
    <row r="71" spans="1:15" ht="141" customHeight="1" x14ac:dyDescent="0.2">
      <c r="A71" s="66" t="s">
        <v>309</v>
      </c>
      <c r="B71" s="81">
        <v>347</v>
      </c>
      <c r="C71" s="68" t="s">
        <v>293</v>
      </c>
      <c r="D71" s="72" t="s">
        <v>287</v>
      </c>
      <c r="E71" s="72" t="s">
        <v>156</v>
      </c>
      <c r="F71" s="80"/>
      <c r="G71" s="69">
        <v>4000000</v>
      </c>
      <c r="H71" s="73">
        <v>2022</v>
      </c>
      <c r="I71" s="75" t="s">
        <v>107</v>
      </c>
      <c r="J71" s="74" t="s">
        <v>609</v>
      </c>
      <c r="K71" s="102" t="s">
        <v>356</v>
      </c>
      <c r="L71" s="68" t="s">
        <v>288</v>
      </c>
      <c r="M71" s="84"/>
      <c r="N71" s="84"/>
      <c r="O71" s="84"/>
    </row>
    <row r="72" spans="1:15" ht="244.5" customHeight="1" x14ac:dyDescent="0.2">
      <c r="A72" s="66" t="s">
        <v>305</v>
      </c>
      <c r="B72" s="81">
        <v>348</v>
      </c>
      <c r="C72" s="68" t="s">
        <v>528</v>
      </c>
      <c r="D72" s="72" t="s">
        <v>600</v>
      </c>
      <c r="E72" s="72" t="s">
        <v>156</v>
      </c>
      <c r="F72" s="80"/>
      <c r="G72" s="69">
        <v>16348200</v>
      </c>
      <c r="H72" s="73">
        <v>2022</v>
      </c>
      <c r="I72" s="84" t="s">
        <v>162</v>
      </c>
      <c r="J72" s="102" t="s">
        <v>283</v>
      </c>
      <c r="K72" s="102"/>
      <c r="L72" s="68" t="s">
        <v>529</v>
      </c>
      <c r="M72" s="84"/>
      <c r="N72" s="85"/>
      <c r="O72" s="84"/>
    </row>
    <row r="73" spans="1:15" ht="249.75" customHeight="1" x14ac:dyDescent="0.2">
      <c r="A73" s="66" t="s">
        <v>305</v>
      </c>
      <c r="B73" s="81">
        <v>349</v>
      </c>
      <c r="C73" s="68" t="s">
        <v>289</v>
      </c>
      <c r="D73" s="72" t="s">
        <v>601</v>
      </c>
      <c r="E73" s="72" t="s">
        <v>175</v>
      </c>
      <c r="F73" s="80"/>
      <c r="G73" s="69">
        <v>17108400</v>
      </c>
      <c r="H73" s="73">
        <v>2022</v>
      </c>
      <c r="I73" s="84" t="s">
        <v>162</v>
      </c>
      <c r="J73" s="102" t="s">
        <v>283</v>
      </c>
      <c r="K73" s="102"/>
      <c r="L73" s="68" t="s">
        <v>290</v>
      </c>
      <c r="M73" s="84"/>
      <c r="N73" s="85"/>
      <c r="O73" s="84"/>
    </row>
    <row r="74" spans="1:15" ht="265.5" customHeight="1" x14ac:dyDescent="0.2">
      <c r="A74" s="66" t="s">
        <v>306</v>
      </c>
      <c r="B74" s="81">
        <v>352</v>
      </c>
      <c r="C74" s="68" t="s">
        <v>423</v>
      </c>
      <c r="D74" s="72" t="s">
        <v>424</v>
      </c>
      <c r="E74" s="72" t="s">
        <v>234</v>
      </c>
      <c r="F74" s="80"/>
      <c r="G74" s="69">
        <v>32000000</v>
      </c>
      <c r="H74" s="73">
        <v>2022</v>
      </c>
      <c r="I74" s="84" t="s">
        <v>107</v>
      </c>
      <c r="J74" s="102" t="s">
        <v>281</v>
      </c>
      <c r="K74" s="102"/>
      <c r="L74" s="68" t="s">
        <v>428</v>
      </c>
      <c r="M74" s="84"/>
      <c r="N74" s="85"/>
      <c r="O74" s="84"/>
    </row>
    <row r="75" spans="1:15" ht="126.75" customHeight="1" x14ac:dyDescent="0.2">
      <c r="A75" s="66" t="s">
        <v>309</v>
      </c>
      <c r="B75" s="70">
        <v>353</v>
      </c>
      <c r="C75" s="68" t="s">
        <v>297</v>
      </c>
      <c r="D75" s="68" t="s">
        <v>298</v>
      </c>
      <c r="E75" s="68" t="s">
        <v>145</v>
      </c>
      <c r="F75" s="80"/>
      <c r="G75" s="69">
        <v>35000000</v>
      </c>
      <c r="H75" s="73">
        <v>2024</v>
      </c>
      <c r="I75" s="84" t="s">
        <v>107</v>
      </c>
      <c r="J75" s="74" t="s">
        <v>609</v>
      </c>
      <c r="K75" s="102" t="s">
        <v>350</v>
      </c>
      <c r="L75" s="68" t="s">
        <v>226</v>
      </c>
      <c r="M75" s="84"/>
      <c r="N75" s="85"/>
      <c r="O75" s="84"/>
    </row>
    <row r="76" spans="1:15" ht="229.5" customHeight="1" x14ac:dyDescent="0.2">
      <c r="A76" s="66" t="s">
        <v>478</v>
      </c>
      <c r="B76" s="98">
        <v>371</v>
      </c>
      <c r="C76" s="88" t="s">
        <v>385</v>
      </c>
      <c r="D76" s="93" t="s">
        <v>386</v>
      </c>
      <c r="E76" s="93" t="s">
        <v>175</v>
      </c>
      <c r="F76" s="89"/>
      <c r="G76" s="91">
        <v>1500000</v>
      </c>
      <c r="H76" s="92">
        <v>2021</v>
      </c>
      <c r="I76" s="97" t="s">
        <v>108</v>
      </c>
      <c r="J76" s="100" t="s">
        <v>282</v>
      </c>
      <c r="K76" s="106"/>
      <c r="L76" s="88" t="s">
        <v>291</v>
      </c>
      <c r="M76" s="97"/>
      <c r="N76" s="107"/>
      <c r="O76" s="97"/>
    </row>
    <row r="77" spans="1:15" ht="388.5" customHeight="1" x14ac:dyDescent="0.2">
      <c r="A77" s="66" t="s">
        <v>306</v>
      </c>
      <c r="B77" s="81">
        <v>376</v>
      </c>
      <c r="C77" s="68" t="s">
        <v>311</v>
      </c>
      <c r="D77" s="72" t="s">
        <v>445</v>
      </c>
      <c r="E77" s="72" t="s">
        <v>152</v>
      </c>
      <c r="F77" s="80"/>
      <c r="G77" s="69">
        <v>35000000</v>
      </c>
      <c r="H77" s="73">
        <v>2022</v>
      </c>
      <c r="I77" s="84" t="s">
        <v>107</v>
      </c>
      <c r="J77" s="102" t="s">
        <v>281</v>
      </c>
      <c r="K77" s="102"/>
      <c r="L77" s="68" t="s">
        <v>312</v>
      </c>
      <c r="M77" s="84"/>
      <c r="N77" s="85"/>
      <c r="O77" s="84"/>
    </row>
    <row r="78" spans="1:15" ht="198" customHeight="1" x14ac:dyDescent="0.2">
      <c r="A78" s="66" t="s">
        <v>478</v>
      </c>
      <c r="B78" s="98">
        <v>377</v>
      </c>
      <c r="C78" s="88" t="s">
        <v>373</v>
      </c>
      <c r="D78" s="93" t="s">
        <v>372</v>
      </c>
      <c r="E78" s="93" t="s">
        <v>313</v>
      </c>
      <c r="F78" s="89"/>
      <c r="G78" s="91">
        <v>60000000</v>
      </c>
      <c r="H78" s="92">
        <v>2022</v>
      </c>
      <c r="I78" s="97" t="s">
        <v>108</v>
      </c>
      <c r="J78" s="100" t="s">
        <v>282</v>
      </c>
      <c r="K78" s="100"/>
      <c r="L78" s="88" t="s">
        <v>209</v>
      </c>
      <c r="M78" s="97"/>
      <c r="N78" s="107"/>
      <c r="O78" s="97"/>
    </row>
    <row r="79" spans="1:15" ht="316.5" customHeight="1" x14ac:dyDescent="0.2">
      <c r="A79" s="66" t="s">
        <v>306</v>
      </c>
      <c r="B79" s="98">
        <v>384</v>
      </c>
      <c r="C79" s="88" t="s">
        <v>318</v>
      </c>
      <c r="D79" s="93" t="s">
        <v>346</v>
      </c>
      <c r="E79" s="93" t="s">
        <v>206</v>
      </c>
      <c r="F79" s="89"/>
      <c r="G79" s="91">
        <v>35000000</v>
      </c>
      <c r="H79" s="92">
        <v>2023</v>
      </c>
      <c r="I79" s="97" t="s">
        <v>107</v>
      </c>
      <c r="J79" s="100" t="s">
        <v>281</v>
      </c>
      <c r="K79" s="100"/>
      <c r="L79" s="88" t="s">
        <v>403</v>
      </c>
      <c r="M79" s="97"/>
      <c r="N79" s="107"/>
      <c r="O79" s="97"/>
    </row>
    <row r="80" spans="1:15" ht="137.25" customHeight="1" x14ac:dyDescent="0.2">
      <c r="A80" s="66" t="s">
        <v>477</v>
      </c>
      <c r="B80" s="81">
        <v>387</v>
      </c>
      <c r="C80" s="68" t="s">
        <v>319</v>
      </c>
      <c r="D80" s="72" t="s">
        <v>320</v>
      </c>
      <c r="E80" s="72" t="s">
        <v>175</v>
      </c>
      <c r="F80" s="80"/>
      <c r="G80" s="69">
        <v>9408100</v>
      </c>
      <c r="H80" s="73">
        <v>2021</v>
      </c>
      <c r="I80" s="84" t="s">
        <v>107</v>
      </c>
      <c r="J80" s="102" t="s">
        <v>282</v>
      </c>
      <c r="K80" s="102"/>
      <c r="L80" s="68" t="s">
        <v>321</v>
      </c>
      <c r="M80" s="84"/>
      <c r="N80" s="85"/>
      <c r="O80" s="84"/>
    </row>
    <row r="81" spans="1:15" ht="409.6" customHeight="1" x14ac:dyDescent="0.2">
      <c r="A81" s="66" t="s">
        <v>308</v>
      </c>
      <c r="B81" s="81">
        <v>390</v>
      </c>
      <c r="C81" s="68" t="s">
        <v>324</v>
      </c>
      <c r="D81" s="72" t="s">
        <v>438</v>
      </c>
      <c r="E81" s="72" t="s">
        <v>323</v>
      </c>
      <c r="F81" s="80"/>
      <c r="G81" s="69">
        <v>8500000</v>
      </c>
      <c r="H81" s="73">
        <v>2023</v>
      </c>
      <c r="I81" s="84" t="s">
        <v>607</v>
      </c>
      <c r="J81" s="102" t="s">
        <v>277</v>
      </c>
      <c r="K81" s="74" t="s">
        <v>608</v>
      </c>
      <c r="L81" s="68" t="s">
        <v>404</v>
      </c>
      <c r="M81" s="84"/>
      <c r="N81" s="85"/>
      <c r="O81" s="84"/>
    </row>
    <row r="82" spans="1:15" ht="155.25" customHeight="1" x14ac:dyDescent="0.2">
      <c r="A82" s="66" t="s">
        <v>303</v>
      </c>
      <c r="B82" s="81">
        <v>393</v>
      </c>
      <c r="C82" s="68" t="s">
        <v>550</v>
      </c>
      <c r="D82" s="72" t="s">
        <v>551</v>
      </c>
      <c r="E82" s="72" t="s">
        <v>156</v>
      </c>
      <c r="F82" s="80"/>
      <c r="G82" s="69">
        <v>2400000</v>
      </c>
      <c r="H82" s="73">
        <v>2022</v>
      </c>
      <c r="I82" s="84" t="s">
        <v>107</v>
      </c>
      <c r="J82" s="102" t="s">
        <v>280</v>
      </c>
      <c r="K82" s="102" t="s">
        <v>357</v>
      </c>
      <c r="L82" s="68" t="s">
        <v>539</v>
      </c>
      <c r="M82" s="84"/>
      <c r="N82" s="85"/>
      <c r="O82" s="84"/>
    </row>
    <row r="83" spans="1:15" ht="93.75" customHeight="1" x14ac:dyDescent="0.2">
      <c r="A83" s="66" t="s">
        <v>303</v>
      </c>
      <c r="B83" s="81">
        <v>395</v>
      </c>
      <c r="C83" s="68" t="s">
        <v>325</v>
      </c>
      <c r="D83" s="72" t="s">
        <v>326</v>
      </c>
      <c r="E83" s="72" t="s">
        <v>156</v>
      </c>
      <c r="F83" s="80"/>
      <c r="G83" s="69">
        <v>3900000</v>
      </c>
      <c r="H83" s="73">
        <v>2022</v>
      </c>
      <c r="I83" s="84" t="s">
        <v>107</v>
      </c>
      <c r="J83" s="102" t="s">
        <v>280</v>
      </c>
      <c r="K83" s="102" t="s">
        <v>357</v>
      </c>
      <c r="L83" s="68" t="s">
        <v>539</v>
      </c>
      <c r="M83" s="84"/>
      <c r="N83" s="85"/>
      <c r="O83" s="84"/>
    </row>
    <row r="84" spans="1:15" ht="159.75" customHeight="1" x14ac:dyDescent="0.2">
      <c r="A84" s="66" t="s">
        <v>303</v>
      </c>
      <c r="B84" s="81">
        <v>396</v>
      </c>
      <c r="C84" s="68" t="s">
        <v>327</v>
      </c>
      <c r="D84" s="72" t="s">
        <v>328</v>
      </c>
      <c r="E84" s="72" t="s">
        <v>156</v>
      </c>
      <c r="F84" s="80"/>
      <c r="G84" s="69">
        <v>16000000</v>
      </c>
      <c r="H84" s="73">
        <v>2022</v>
      </c>
      <c r="I84" s="84" t="s">
        <v>107</v>
      </c>
      <c r="J84" s="102" t="s">
        <v>280</v>
      </c>
      <c r="K84" s="102" t="s">
        <v>357</v>
      </c>
      <c r="L84" s="68" t="s">
        <v>329</v>
      </c>
      <c r="M84" s="84"/>
      <c r="N84" s="85"/>
      <c r="O84" s="84"/>
    </row>
    <row r="85" spans="1:15" ht="163.5" customHeight="1" x14ac:dyDescent="0.2">
      <c r="A85" s="66" t="s">
        <v>303</v>
      </c>
      <c r="B85" s="81">
        <v>397</v>
      </c>
      <c r="C85" s="68" t="s">
        <v>330</v>
      </c>
      <c r="D85" s="72" t="s">
        <v>331</v>
      </c>
      <c r="E85" s="72" t="s">
        <v>156</v>
      </c>
      <c r="F85" s="80"/>
      <c r="G85" s="69">
        <v>3700000</v>
      </c>
      <c r="H85" s="73">
        <v>2022</v>
      </c>
      <c r="I85" s="84" t="s">
        <v>107</v>
      </c>
      <c r="J85" s="102" t="s">
        <v>280</v>
      </c>
      <c r="K85" s="102" t="s">
        <v>357</v>
      </c>
      <c r="L85" s="68" t="s">
        <v>332</v>
      </c>
      <c r="M85" s="84"/>
      <c r="N85" s="85"/>
      <c r="O85" s="84"/>
    </row>
    <row r="86" spans="1:15" ht="171" customHeight="1" x14ac:dyDescent="0.2">
      <c r="A86" s="66" t="s">
        <v>303</v>
      </c>
      <c r="B86" s="81">
        <v>398</v>
      </c>
      <c r="C86" s="68" t="s">
        <v>333</v>
      </c>
      <c r="D86" s="72" t="s">
        <v>334</v>
      </c>
      <c r="E86" s="72" t="s">
        <v>156</v>
      </c>
      <c r="F86" s="80"/>
      <c r="G86" s="69">
        <v>5300000</v>
      </c>
      <c r="H86" s="73">
        <v>2022</v>
      </c>
      <c r="I86" s="84" t="s">
        <v>107</v>
      </c>
      <c r="J86" s="102" t="s">
        <v>280</v>
      </c>
      <c r="K86" s="102" t="s">
        <v>357</v>
      </c>
      <c r="L86" s="68" t="s">
        <v>335</v>
      </c>
      <c r="M86" s="84"/>
      <c r="N86" s="85"/>
      <c r="O86" s="84"/>
    </row>
    <row r="87" spans="1:15" ht="97.5" customHeight="1" x14ac:dyDescent="0.2">
      <c r="A87" s="66" t="s">
        <v>303</v>
      </c>
      <c r="B87" s="81">
        <v>400</v>
      </c>
      <c r="C87" s="68" t="s">
        <v>336</v>
      </c>
      <c r="D87" s="72" t="s">
        <v>337</v>
      </c>
      <c r="E87" s="72" t="s">
        <v>156</v>
      </c>
      <c r="F87" s="80"/>
      <c r="G87" s="69">
        <v>4700000</v>
      </c>
      <c r="H87" s="73">
        <v>2022</v>
      </c>
      <c r="I87" s="84" t="s">
        <v>107</v>
      </c>
      <c r="J87" s="102" t="s">
        <v>280</v>
      </c>
      <c r="K87" s="102" t="s">
        <v>357</v>
      </c>
      <c r="L87" s="68" t="s">
        <v>539</v>
      </c>
      <c r="M87" s="84"/>
      <c r="N87" s="85"/>
      <c r="O87" s="84"/>
    </row>
    <row r="88" spans="1:15" ht="91.5" customHeight="1" x14ac:dyDescent="0.2">
      <c r="A88" s="66" t="s">
        <v>303</v>
      </c>
      <c r="B88" s="81">
        <v>402</v>
      </c>
      <c r="C88" s="68" t="s">
        <v>338</v>
      </c>
      <c r="D88" s="72" t="s">
        <v>339</v>
      </c>
      <c r="E88" s="72" t="s">
        <v>156</v>
      </c>
      <c r="F88" s="80"/>
      <c r="G88" s="69">
        <v>4000000</v>
      </c>
      <c r="H88" s="73">
        <v>2022</v>
      </c>
      <c r="I88" s="84" t="s">
        <v>107</v>
      </c>
      <c r="J88" s="102" t="s">
        <v>280</v>
      </c>
      <c r="K88" s="102" t="s">
        <v>357</v>
      </c>
      <c r="L88" s="68" t="s">
        <v>539</v>
      </c>
      <c r="M88" s="84"/>
      <c r="N88" s="85"/>
      <c r="O88" s="84"/>
    </row>
    <row r="89" spans="1:15" ht="114" customHeight="1" x14ac:dyDescent="0.2">
      <c r="A89" s="66" t="s">
        <v>303</v>
      </c>
      <c r="B89" s="81">
        <v>403</v>
      </c>
      <c r="C89" s="68" t="s">
        <v>340</v>
      </c>
      <c r="D89" s="72" t="s">
        <v>341</v>
      </c>
      <c r="E89" s="72" t="s">
        <v>156</v>
      </c>
      <c r="F89" s="80"/>
      <c r="G89" s="69">
        <v>1800000</v>
      </c>
      <c r="H89" s="73">
        <v>2022</v>
      </c>
      <c r="I89" s="84" t="s">
        <v>107</v>
      </c>
      <c r="J89" s="102" t="s">
        <v>280</v>
      </c>
      <c r="K89" s="102" t="s">
        <v>357</v>
      </c>
      <c r="L89" s="68" t="s">
        <v>539</v>
      </c>
      <c r="M89" s="84"/>
      <c r="N89" s="85"/>
      <c r="O89" s="84"/>
    </row>
    <row r="90" spans="1:15" ht="108.75" customHeight="1" x14ac:dyDescent="0.2">
      <c r="A90" s="66" t="s">
        <v>303</v>
      </c>
      <c r="B90" s="81">
        <v>404</v>
      </c>
      <c r="C90" s="68" t="s">
        <v>342</v>
      </c>
      <c r="D90" s="72" t="s">
        <v>343</v>
      </c>
      <c r="E90" s="72" t="s">
        <v>156</v>
      </c>
      <c r="F90" s="80"/>
      <c r="G90" s="69">
        <v>3200000</v>
      </c>
      <c r="H90" s="73">
        <v>2022</v>
      </c>
      <c r="I90" s="84" t="s">
        <v>107</v>
      </c>
      <c r="J90" s="102" t="s">
        <v>280</v>
      </c>
      <c r="K90" s="102" t="s">
        <v>357</v>
      </c>
      <c r="L90" s="68" t="s">
        <v>539</v>
      </c>
      <c r="M90" s="84"/>
      <c r="N90" s="85"/>
      <c r="O90" s="84"/>
    </row>
    <row r="91" spans="1:15" ht="360.75" customHeight="1" x14ac:dyDescent="0.2">
      <c r="A91" s="66" t="s">
        <v>306</v>
      </c>
      <c r="B91" s="70">
        <v>406</v>
      </c>
      <c r="C91" s="72" t="s">
        <v>347</v>
      </c>
      <c r="D91" s="72" t="s">
        <v>348</v>
      </c>
      <c r="E91" s="72" t="s">
        <v>234</v>
      </c>
      <c r="F91" s="71"/>
      <c r="G91" s="69">
        <v>20000000</v>
      </c>
      <c r="H91" s="73">
        <v>2021</v>
      </c>
      <c r="I91" s="75" t="s">
        <v>107</v>
      </c>
      <c r="J91" s="74" t="s">
        <v>281</v>
      </c>
      <c r="K91" s="74"/>
      <c r="L91" s="72" t="s">
        <v>498</v>
      </c>
      <c r="M91" s="80"/>
      <c r="N91" s="85"/>
      <c r="O91" s="80"/>
    </row>
    <row r="92" spans="1:15" ht="195" customHeight="1" x14ac:dyDescent="0.2">
      <c r="A92" s="66" t="s">
        <v>306</v>
      </c>
      <c r="B92" s="70">
        <v>407</v>
      </c>
      <c r="C92" s="72" t="s">
        <v>425</v>
      </c>
      <c r="D92" s="72" t="s">
        <v>426</v>
      </c>
      <c r="E92" s="72" t="s">
        <v>234</v>
      </c>
      <c r="F92" s="71"/>
      <c r="G92" s="69">
        <v>20000000</v>
      </c>
      <c r="H92" s="73">
        <v>2022</v>
      </c>
      <c r="I92" s="75" t="s">
        <v>107</v>
      </c>
      <c r="J92" s="74" t="s">
        <v>281</v>
      </c>
      <c r="K92" s="74"/>
      <c r="L92" s="72" t="s">
        <v>427</v>
      </c>
      <c r="M92" s="80"/>
      <c r="N92" s="72"/>
      <c r="O92" s="80"/>
    </row>
    <row r="93" spans="1:15" ht="182.25" customHeight="1" x14ac:dyDescent="0.2">
      <c r="A93" s="66" t="s">
        <v>307</v>
      </c>
      <c r="B93" s="70">
        <v>408</v>
      </c>
      <c r="C93" s="68" t="s">
        <v>365</v>
      </c>
      <c r="D93" s="68" t="s">
        <v>366</v>
      </c>
      <c r="E93" s="68" t="s">
        <v>157</v>
      </c>
      <c r="F93" s="71"/>
      <c r="G93" s="76">
        <v>25000000</v>
      </c>
      <c r="H93" s="75">
        <v>2022</v>
      </c>
      <c r="I93" s="75" t="s">
        <v>107</v>
      </c>
      <c r="J93" s="74" t="s">
        <v>279</v>
      </c>
      <c r="K93" s="74" t="s">
        <v>353</v>
      </c>
      <c r="L93" s="68" t="s">
        <v>232</v>
      </c>
      <c r="M93" s="80"/>
      <c r="N93" s="72"/>
      <c r="O93" s="80"/>
    </row>
    <row r="94" spans="1:15" ht="146.25" customHeight="1" x14ac:dyDescent="0.2">
      <c r="A94" s="66" t="s">
        <v>307</v>
      </c>
      <c r="B94" s="70">
        <v>409</v>
      </c>
      <c r="C94" s="72" t="s">
        <v>367</v>
      </c>
      <c r="D94" s="72" t="s">
        <v>368</v>
      </c>
      <c r="E94" s="68" t="s">
        <v>370</v>
      </c>
      <c r="F94" s="71"/>
      <c r="G94" s="69">
        <v>5000000</v>
      </c>
      <c r="H94" s="73">
        <v>2022</v>
      </c>
      <c r="I94" s="75" t="s">
        <v>107</v>
      </c>
      <c r="J94" s="74" t="s">
        <v>279</v>
      </c>
      <c r="K94" s="74" t="s">
        <v>353</v>
      </c>
      <c r="L94" s="72" t="s">
        <v>369</v>
      </c>
      <c r="M94" s="80"/>
      <c r="N94" s="70"/>
      <c r="O94" s="72"/>
    </row>
    <row r="95" spans="1:15" ht="343.5" customHeight="1" x14ac:dyDescent="0.2">
      <c r="A95" s="66" t="s">
        <v>307</v>
      </c>
      <c r="B95" s="70">
        <v>412</v>
      </c>
      <c r="C95" s="72" t="s">
        <v>381</v>
      </c>
      <c r="D95" s="72" t="s">
        <v>561</v>
      </c>
      <c r="E95" s="72" t="s">
        <v>197</v>
      </c>
      <c r="F95" s="71"/>
      <c r="G95" s="69">
        <v>4000000</v>
      </c>
      <c r="H95" s="73" t="s">
        <v>554</v>
      </c>
      <c r="I95" s="75" t="s">
        <v>107</v>
      </c>
      <c r="J95" s="74" t="s">
        <v>279</v>
      </c>
      <c r="K95" s="74" t="s">
        <v>353</v>
      </c>
      <c r="L95" s="72" t="s">
        <v>562</v>
      </c>
      <c r="M95" s="80"/>
      <c r="N95" s="70"/>
      <c r="O95" s="72"/>
    </row>
    <row r="96" spans="1:15" ht="153" customHeight="1" x14ac:dyDescent="0.2">
      <c r="A96" s="66" t="s">
        <v>306</v>
      </c>
      <c r="B96" s="70">
        <v>414</v>
      </c>
      <c r="C96" s="72" t="s">
        <v>382</v>
      </c>
      <c r="D96" s="72" t="s">
        <v>615</v>
      </c>
      <c r="E96" s="72" t="s">
        <v>197</v>
      </c>
      <c r="F96" s="71"/>
      <c r="G96" s="69">
        <v>7000000</v>
      </c>
      <c r="H96" s="73" t="s">
        <v>563</v>
      </c>
      <c r="I96" s="75" t="s">
        <v>107</v>
      </c>
      <c r="J96" s="74" t="s">
        <v>281</v>
      </c>
      <c r="K96" s="74"/>
      <c r="L96" s="72" t="s">
        <v>616</v>
      </c>
      <c r="M96" s="80"/>
      <c r="N96" s="70"/>
      <c r="O96" s="72"/>
    </row>
    <row r="97" spans="1:15" ht="395.25" customHeight="1" x14ac:dyDescent="0.2">
      <c r="A97" s="66" t="s">
        <v>309</v>
      </c>
      <c r="B97" s="70">
        <v>415</v>
      </c>
      <c r="C97" s="72" t="s">
        <v>476</v>
      </c>
      <c r="D97" s="72" t="s">
        <v>383</v>
      </c>
      <c r="E97" s="72" t="s">
        <v>175</v>
      </c>
      <c r="F97" s="71"/>
      <c r="G97" s="69">
        <v>25000000</v>
      </c>
      <c r="H97" s="73">
        <v>2022</v>
      </c>
      <c r="I97" s="75" t="s">
        <v>107</v>
      </c>
      <c r="J97" s="74" t="s">
        <v>609</v>
      </c>
      <c r="K97" s="74" t="s">
        <v>352</v>
      </c>
      <c r="L97" s="72" t="s">
        <v>384</v>
      </c>
      <c r="M97" s="80"/>
      <c r="N97" s="70"/>
      <c r="O97" s="72"/>
    </row>
    <row r="98" spans="1:15" ht="336.75" customHeight="1" x14ac:dyDescent="0.2">
      <c r="A98" s="66" t="s">
        <v>304</v>
      </c>
      <c r="B98" s="70">
        <v>417</v>
      </c>
      <c r="C98" s="72" t="s">
        <v>387</v>
      </c>
      <c r="D98" s="72" t="s">
        <v>389</v>
      </c>
      <c r="E98" s="72" t="s">
        <v>388</v>
      </c>
      <c r="F98" s="71"/>
      <c r="G98" s="69">
        <v>5000000</v>
      </c>
      <c r="H98" s="73">
        <v>2021</v>
      </c>
      <c r="I98" s="75" t="s">
        <v>107</v>
      </c>
      <c r="J98" s="74" t="s">
        <v>278</v>
      </c>
      <c r="K98" s="74" t="s">
        <v>605</v>
      </c>
      <c r="L98" s="72" t="s">
        <v>390</v>
      </c>
      <c r="M98" s="80"/>
      <c r="N98" s="70"/>
      <c r="O98" s="72"/>
    </row>
    <row r="99" spans="1:15" ht="216" customHeight="1" x14ac:dyDescent="0.2">
      <c r="A99" s="66" t="s">
        <v>304</v>
      </c>
      <c r="B99" s="70">
        <v>418</v>
      </c>
      <c r="C99" s="72" t="s">
        <v>391</v>
      </c>
      <c r="D99" s="72" t="s">
        <v>392</v>
      </c>
      <c r="E99" s="72" t="s">
        <v>388</v>
      </c>
      <c r="F99" s="71"/>
      <c r="G99" s="69">
        <v>4500000</v>
      </c>
      <c r="H99" s="73">
        <v>2021</v>
      </c>
      <c r="I99" s="75" t="s">
        <v>107</v>
      </c>
      <c r="J99" s="74" t="s">
        <v>278</v>
      </c>
      <c r="K99" s="74" t="s">
        <v>605</v>
      </c>
      <c r="L99" s="72" t="s">
        <v>393</v>
      </c>
      <c r="M99" s="80"/>
      <c r="N99" s="70"/>
      <c r="O99" s="72"/>
    </row>
    <row r="100" spans="1:15" ht="207.75" customHeight="1" x14ac:dyDescent="0.2">
      <c r="A100" s="66" t="s">
        <v>304</v>
      </c>
      <c r="B100" s="70">
        <v>419</v>
      </c>
      <c r="C100" s="72" t="s">
        <v>394</v>
      </c>
      <c r="D100" s="72" t="s">
        <v>395</v>
      </c>
      <c r="E100" s="72" t="s">
        <v>388</v>
      </c>
      <c r="F100" s="71"/>
      <c r="G100" s="69">
        <v>2500000</v>
      </c>
      <c r="H100" s="73">
        <v>2022</v>
      </c>
      <c r="I100" s="75" t="s">
        <v>107</v>
      </c>
      <c r="J100" s="74" t="s">
        <v>278</v>
      </c>
      <c r="K100" s="74" t="s">
        <v>605</v>
      </c>
      <c r="L100" s="72" t="s">
        <v>396</v>
      </c>
      <c r="M100" s="80"/>
      <c r="N100" s="70"/>
      <c r="O100" s="72"/>
    </row>
    <row r="101" spans="1:15" ht="210.75" customHeight="1" x14ac:dyDescent="0.2">
      <c r="A101" s="66" t="s">
        <v>304</v>
      </c>
      <c r="B101" s="70">
        <v>420</v>
      </c>
      <c r="C101" s="72" t="s">
        <v>397</v>
      </c>
      <c r="D101" s="72" t="s">
        <v>398</v>
      </c>
      <c r="E101" s="72" t="s">
        <v>388</v>
      </c>
      <c r="F101" s="71"/>
      <c r="G101" s="69">
        <v>1500000</v>
      </c>
      <c r="H101" s="73">
        <v>2023</v>
      </c>
      <c r="I101" s="75" t="s">
        <v>107</v>
      </c>
      <c r="J101" s="74" t="s">
        <v>278</v>
      </c>
      <c r="K101" s="74" t="s">
        <v>605</v>
      </c>
      <c r="L101" s="72" t="s">
        <v>399</v>
      </c>
      <c r="M101" s="80"/>
      <c r="N101" s="70"/>
      <c r="O101" s="72"/>
    </row>
    <row r="102" spans="1:15" ht="292.5" customHeight="1" x14ac:dyDescent="0.2">
      <c r="A102" s="66" t="s">
        <v>500</v>
      </c>
      <c r="B102" s="70">
        <v>428</v>
      </c>
      <c r="C102" s="72" t="s">
        <v>407</v>
      </c>
      <c r="D102" s="72" t="s">
        <v>408</v>
      </c>
      <c r="E102" s="72" t="s">
        <v>405</v>
      </c>
      <c r="F102" s="71"/>
      <c r="G102" s="69">
        <v>73000000</v>
      </c>
      <c r="H102" s="73">
        <v>2022</v>
      </c>
      <c r="I102" s="84" t="s">
        <v>108</v>
      </c>
      <c r="J102" s="74" t="s">
        <v>284</v>
      </c>
      <c r="K102" s="74"/>
      <c r="L102" s="72" t="s">
        <v>406</v>
      </c>
      <c r="M102" s="80"/>
      <c r="N102" s="70"/>
      <c r="O102" s="72"/>
    </row>
    <row r="103" spans="1:15" ht="190.5" customHeight="1" x14ac:dyDescent="0.2">
      <c r="A103" s="66" t="s">
        <v>307</v>
      </c>
      <c r="B103" s="70">
        <v>429</v>
      </c>
      <c r="C103" s="72" t="s">
        <v>413</v>
      </c>
      <c r="D103" s="72" t="s">
        <v>415</v>
      </c>
      <c r="E103" s="72" t="s">
        <v>417</v>
      </c>
      <c r="F103" s="71"/>
      <c r="G103" s="69">
        <v>5000000</v>
      </c>
      <c r="H103" s="73">
        <v>2022</v>
      </c>
      <c r="I103" s="75" t="s">
        <v>107</v>
      </c>
      <c r="J103" s="74" t="s">
        <v>279</v>
      </c>
      <c r="K103" s="74" t="s">
        <v>606</v>
      </c>
      <c r="L103" s="72" t="s">
        <v>416</v>
      </c>
      <c r="M103" s="80"/>
      <c r="N103" s="72"/>
      <c r="O103" s="80"/>
    </row>
    <row r="104" spans="1:15" ht="353.25" customHeight="1" x14ac:dyDescent="0.2">
      <c r="A104" s="66" t="s">
        <v>307</v>
      </c>
      <c r="B104" s="70">
        <v>430</v>
      </c>
      <c r="C104" s="72" t="s">
        <v>414</v>
      </c>
      <c r="D104" s="72" t="s">
        <v>411</v>
      </c>
      <c r="E104" s="72" t="s">
        <v>417</v>
      </c>
      <c r="F104" s="71"/>
      <c r="G104" s="69">
        <v>5000000</v>
      </c>
      <c r="H104" s="73">
        <v>2022</v>
      </c>
      <c r="I104" s="75" t="s">
        <v>107</v>
      </c>
      <c r="J104" s="74" t="s">
        <v>279</v>
      </c>
      <c r="K104" s="74" t="s">
        <v>606</v>
      </c>
      <c r="L104" s="72" t="s">
        <v>412</v>
      </c>
      <c r="M104" s="80"/>
      <c r="N104" s="70"/>
      <c r="O104" s="72"/>
    </row>
    <row r="105" spans="1:15" ht="327" customHeight="1" x14ac:dyDescent="0.2">
      <c r="A105" s="66" t="s">
        <v>500</v>
      </c>
      <c r="B105" s="70">
        <v>433</v>
      </c>
      <c r="C105" s="72" t="s">
        <v>419</v>
      </c>
      <c r="D105" s="72" t="s">
        <v>495</v>
      </c>
      <c r="E105" s="72" t="s">
        <v>234</v>
      </c>
      <c r="F105" s="71"/>
      <c r="G105" s="69">
        <v>2000000</v>
      </c>
      <c r="H105" s="73">
        <v>2022</v>
      </c>
      <c r="I105" s="75" t="s">
        <v>108</v>
      </c>
      <c r="J105" s="74" t="s">
        <v>284</v>
      </c>
      <c r="K105" s="74"/>
      <c r="L105" s="72" t="s">
        <v>420</v>
      </c>
      <c r="M105" s="80"/>
      <c r="N105" s="70"/>
      <c r="O105" s="72"/>
    </row>
    <row r="106" spans="1:15" ht="327" customHeight="1" x14ac:dyDescent="0.2">
      <c r="A106" s="66" t="s">
        <v>306</v>
      </c>
      <c r="B106" s="70">
        <v>434</v>
      </c>
      <c r="C106" s="72" t="s">
        <v>421</v>
      </c>
      <c r="D106" s="72" t="s">
        <v>422</v>
      </c>
      <c r="E106" s="72" t="s">
        <v>234</v>
      </c>
      <c r="F106" s="71"/>
      <c r="G106" s="69">
        <v>15000000</v>
      </c>
      <c r="H106" s="73">
        <v>2022</v>
      </c>
      <c r="I106" s="75" t="s">
        <v>107</v>
      </c>
      <c r="J106" s="74" t="s">
        <v>281</v>
      </c>
      <c r="K106" s="74"/>
      <c r="L106" s="72" t="s">
        <v>497</v>
      </c>
      <c r="M106" s="80"/>
      <c r="N106" s="70"/>
      <c r="O106" s="72"/>
    </row>
    <row r="107" spans="1:15" ht="184.5" customHeight="1" x14ac:dyDescent="0.2">
      <c r="A107" s="66" t="s">
        <v>309</v>
      </c>
      <c r="B107" s="70">
        <v>436</v>
      </c>
      <c r="C107" s="72" t="s">
        <v>429</v>
      </c>
      <c r="D107" s="72" t="s">
        <v>432</v>
      </c>
      <c r="E107" s="72" t="s">
        <v>175</v>
      </c>
      <c r="F107" s="71"/>
      <c r="G107" s="69">
        <v>16700000</v>
      </c>
      <c r="H107" s="73">
        <v>2022</v>
      </c>
      <c r="I107" s="75" t="s">
        <v>107</v>
      </c>
      <c r="J107" s="74" t="s">
        <v>609</v>
      </c>
      <c r="K107" s="74" t="s">
        <v>350</v>
      </c>
      <c r="L107" s="72" t="s">
        <v>430</v>
      </c>
      <c r="M107" s="80"/>
      <c r="N107" s="72"/>
      <c r="O107" s="80"/>
    </row>
    <row r="108" spans="1:15" ht="156" customHeight="1" x14ac:dyDescent="0.2">
      <c r="A108" s="66" t="s">
        <v>309</v>
      </c>
      <c r="B108" s="70">
        <v>437</v>
      </c>
      <c r="C108" s="72" t="s">
        <v>431</v>
      </c>
      <c r="D108" s="72" t="s">
        <v>433</v>
      </c>
      <c r="E108" s="72" t="s">
        <v>175</v>
      </c>
      <c r="F108" s="71"/>
      <c r="G108" s="69">
        <v>9300000</v>
      </c>
      <c r="H108" s="73">
        <v>2022</v>
      </c>
      <c r="I108" s="75" t="s">
        <v>107</v>
      </c>
      <c r="J108" s="74" t="s">
        <v>609</v>
      </c>
      <c r="K108" s="74" t="s">
        <v>350</v>
      </c>
      <c r="L108" s="72" t="s">
        <v>434</v>
      </c>
      <c r="M108" s="80"/>
      <c r="N108" s="70"/>
      <c r="O108" s="72"/>
    </row>
    <row r="109" spans="1:15" ht="185.25" customHeight="1" x14ac:dyDescent="0.2">
      <c r="A109" s="66" t="s">
        <v>309</v>
      </c>
      <c r="B109" s="70">
        <v>438</v>
      </c>
      <c r="C109" s="72" t="s">
        <v>435</v>
      </c>
      <c r="D109" s="72" t="s">
        <v>436</v>
      </c>
      <c r="E109" s="72" t="s">
        <v>175</v>
      </c>
      <c r="F109" s="71"/>
      <c r="G109" s="69">
        <v>18200000</v>
      </c>
      <c r="H109" s="73">
        <v>2023</v>
      </c>
      <c r="I109" s="75" t="s">
        <v>107</v>
      </c>
      <c r="J109" s="74" t="s">
        <v>609</v>
      </c>
      <c r="K109" s="74" t="s">
        <v>350</v>
      </c>
      <c r="L109" s="72" t="s">
        <v>437</v>
      </c>
      <c r="M109" s="80"/>
      <c r="N109" s="70"/>
      <c r="O109" s="72"/>
    </row>
    <row r="110" spans="1:15" ht="285.75" customHeight="1" x14ac:dyDescent="0.2">
      <c r="A110" s="66" t="s">
        <v>306</v>
      </c>
      <c r="B110" s="70">
        <v>439</v>
      </c>
      <c r="C110" s="68" t="s">
        <v>441</v>
      </c>
      <c r="D110" s="68" t="s">
        <v>442</v>
      </c>
      <c r="E110" s="68" t="s">
        <v>152</v>
      </c>
      <c r="F110" s="71"/>
      <c r="G110" s="69">
        <v>6000000</v>
      </c>
      <c r="H110" s="75">
        <v>2023</v>
      </c>
      <c r="I110" s="75" t="s">
        <v>107</v>
      </c>
      <c r="J110" s="74" t="s">
        <v>281</v>
      </c>
      <c r="K110" s="74"/>
      <c r="L110" s="68" t="s">
        <v>233</v>
      </c>
      <c r="M110" s="80"/>
      <c r="N110" s="72"/>
      <c r="O110" s="80"/>
    </row>
    <row r="111" spans="1:15" ht="196.5" customHeight="1" x14ac:dyDescent="0.2">
      <c r="A111" s="66" t="s">
        <v>500</v>
      </c>
      <c r="B111" s="70">
        <v>440</v>
      </c>
      <c r="C111" s="72" t="s">
        <v>443</v>
      </c>
      <c r="D111" s="72" t="s">
        <v>444</v>
      </c>
      <c r="E111" s="68" t="s">
        <v>152</v>
      </c>
      <c r="F111" s="71"/>
      <c r="G111" s="69">
        <v>2000000</v>
      </c>
      <c r="H111" s="73">
        <v>2023</v>
      </c>
      <c r="I111" s="75" t="s">
        <v>108</v>
      </c>
      <c r="J111" s="74" t="s">
        <v>284</v>
      </c>
      <c r="K111" s="74"/>
      <c r="L111" s="68" t="s">
        <v>233</v>
      </c>
      <c r="M111" s="80"/>
      <c r="N111" s="70"/>
      <c r="O111" s="72"/>
    </row>
    <row r="112" spans="1:15" ht="196.5" customHeight="1" x14ac:dyDescent="0.2">
      <c r="A112" s="66" t="s">
        <v>478</v>
      </c>
      <c r="B112" s="70">
        <v>441</v>
      </c>
      <c r="C112" s="72" t="s">
        <v>456</v>
      </c>
      <c r="D112" s="72" t="s">
        <v>457</v>
      </c>
      <c r="E112" s="72" t="s">
        <v>185</v>
      </c>
      <c r="F112" s="105"/>
      <c r="G112" s="69">
        <v>20400000</v>
      </c>
      <c r="H112" s="73">
        <v>2021</v>
      </c>
      <c r="I112" s="75" t="s">
        <v>108</v>
      </c>
      <c r="J112" s="74" t="s">
        <v>282</v>
      </c>
      <c r="K112" s="74"/>
      <c r="L112" s="72" t="s">
        <v>525</v>
      </c>
      <c r="M112" s="80"/>
      <c r="N112" s="72"/>
      <c r="O112" s="80"/>
    </row>
    <row r="113" spans="1:15" ht="196.5" customHeight="1" x14ac:dyDescent="0.2">
      <c r="A113" s="66" t="s">
        <v>478</v>
      </c>
      <c r="B113" s="70">
        <v>443</v>
      </c>
      <c r="C113" s="72" t="s">
        <v>458</v>
      </c>
      <c r="D113" s="72" t="s">
        <v>459</v>
      </c>
      <c r="E113" s="72" t="s">
        <v>185</v>
      </c>
      <c r="F113" s="105"/>
      <c r="G113" s="69">
        <v>20500000</v>
      </c>
      <c r="H113" s="73">
        <v>2022</v>
      </c>
      <c r="I113" s="75" t="s">
        <v>108</v>
      </c>
      <c r="J113" s="74" t="s">
        <v>282</v>
      </c>
      <c r="K113" s="74"/>
      <c r="L113" s="72" t="s">
        <v>525</v>
      </c>
      <c r="M113" s="80"/>
      <c r="N113" s="72"/>
      <c r="O113" s="80"/>
    </row>
    <row r="114" spans="1:15" ht="309.75" customHeight="1" x14ac:dyDescent="0.2">
      <c r="A114" s="66" t="s">
        <v>500</v>
      </c>
      <c r="B114" s="70">
        <v>447</v>
      </c>
      <c r="C114" s="72" t="s">
        <v>482</v>
      </c>
      <c r="D114" s="103" t="s">
        <v>483</v>
      </c>
      <c r="E114" s="72" t="s">
        <v>175</v>
      </c>
      <c r="F114" s="71"/>
      <c r="G114" s="69">
        <v>28500000</v>
      </c>
      <c r="H114" s="73">
        <v>2021</v>
      </c>
      <c r="I114" s="75" t="s">
        <v>108</v>
      </c>
      <c r="J114" s="74" t="s">
        <v>284</v>
      </c>
      <c r="K114" s="74"/>
      <c r="L114" s="72" t="s">
        <v>484</v>
      </c>
      <c r="M114" s="80"/>
      <c r="N114" s="70"/>
      <c r="O114" s="72"/>
    </row>
    <row r="115" spans="1:15" ht="180" customHeight="1" x14ac:dyDescent="0.2">
      <c r="A115" s="66" t="s">
        <v>309</v>
      </c>
      <c r="B115" s="70">
        <v>448</v>
      </c>
      <c r="C115" s="72" t="s">
        <v>485</v>
      </c>
      <c r="D115" s="103" t="s">
        <v>487</v>
      </c>
      <c r="E115" s="72" t="s">
        <v>175</v>
      </c>
      <c r="F115" s="71"/>
      <c r="G115" s="69">
        <v>4700000</v>
      </c>
      <c r="H115" s="73">
        <v>2023</v>
      </c>
      <c r="I115" s="75" t="s">
        <v>107</v>
      </c>
      <c r="J115" s="74" t="s">
        <v>609</v>
      </c>
      <c r="K115" s="74" t="s">
        <v>350</v>
      </c>
      <c r="L115" s="72" t="s">
        <v>226</v>
      </c>
      <c r="M115" s="80"/>
      <c r="N115" s="70"/>
      <c r="O115" s="72"/>
    </row>
    <row r="116" spans="1:15" ht="188.25" customHeight="1" x14ac:dyDescent="0.2">
      <c r="A116" s="66" t="s">
        <v>309</v>
      </c>
      <c r="B116" s="70">
        <v>449</v>
      </c>
      <c r="C116" s="72" t="s">
        <v>486</v>
      </c>
      <c r="D116" s="103" t="s">
        <v>488</v>
      </c>
      <c r="E116" s="72" t="s">
        <v>175</v>
      </c>
      <c r="F116" s="71"/>
      <c r="G116" s="69">
        <v>8400000</v>
      </c>
      <c r="H116" s="73">
        <v>2023</v>
      </c>
      <c r="I116" s="75" t="s">
        <v>107</v>
      </c>
      <c r="J116" s="74" t="s">
        <v>609</v>
      </c>
      <c r="K116" s="74" t="s">
        <v>350</v>
      </c>
      <c r="L116" s="72" t="s">
        <v>230</v>
      </c>
      <c r="M116" s="80"/>
      <c r="N116" s="70"/>
      <c r="O116" s="72"/>
    </row>
    <row r="117" spans="1:15" ht="134.25" customHeight="1" x14ac:dyDescent="0.2">
      <c r="A117" s="66" t="s">
        <v>309</v>
      </c>
      <c r="B117" s="70">
        <v>450</v>
      </c>
      <c r="C117" s="72" t="s">
        <v>617</v>
      </c>
      <c r="D117" s="103" t="s">
        <v>564</v>
      </c>
      <c r="E117" s="72" t="s">
        <v>147</v>
      </c>
      <c r="F117" s="71"/>
      <c r="G117" s="69">
        <v>30900000</v>
      </c>
      <c r="H117" s="73">
        <v>2023</v>
      </c>
      <c r="I117" s="75" t="s">
        <v>107</v>
      </c>
      <c r="J117" s="74" t="s">
        <v>609</v>
      </c>
      <c r="K117" s="74" t="s">
        <v>350</v>
      </c>
      <c r="L117" s="72" t="s">
        <v>565</v>
      </c>
      <c r="M117" s="80"/>
      <c r="N117" s="70"/>
      <c r="O117" s="72"/>
    </row>
    <row r="118" spans="1:15" ht="409.6" customHeight="1" x14ac:dyDescent="0.2">
      <c r="A118" s="66" t="s">
        <v>306</v>
      </c>
      <c r="B118" s="70">
        <v>452</v>
      </c>
      <c r="C118" s="72" t="s">
        <v>489</v>
      </c>
      <c r="D118" s="103" t="s">
        <v>490</v>
      </c>
      <c r="E118" s="72" t="s">
        <v>175</v>
      </c>
      <c r="F118" s="71"/>
      <c r="G118" s="69">
        <v>30250000</v>
      </c>
      <c r="H118" s="73">
        <v>2022</v>
      </c>
      <c r="I118" s="75" t="s">
        <v>107</v>
      </c>
      <c r="J118" s="74" t="s">
        <v>281</v>
      </c>
      <c r="K118" s="74"/>
      <c r="L118" s="72" t="s">
        <v>491</v>
      </c>
      <c r="M118" s="80"/>
      <c r="N118" s="70"/>
      <c r="O118" s="72"/>
    </row>
    <row r="119" spans="1:15" ht="364.5" customHeight="1" x14ac:dyDescent="0.2">
      <c r="A119" s="66" t="s">
        <v>306</v>
      </c>
      <c r="B119" s="70">
        <v>454</v>
      </c>
      <c r="C119" s="72" t="s">
        <v>493</v>
      </c>
      <c r="D119" s="103" t="s">
        <v>494</v>
      </c>
      <c r="E119" s="72" t="s">
        <v>234</v>
      </c>
      <c r="F119" s="71"/>
      <c r="G119" s="69">
        <v>10000000</v>
      </c>
      <c r="H119" s="73">
        <v>2022</v>
      </c>
      <c r="I119" s="75" t="s">
        <v>107</v>
      </c>
      <c r="J119" s="74" t="s">
        <v>281</v>
      </c>
      <c r="K119" s="74"/>
      <c r="L119" s="72" t="s">
        <v>492</v>
      </c>
      <c r="M119" s="80"/>
      <c r="N119" s="70"/>
      <c r="O119" s="72"/>
    </row>
    <row r="120" spans="1:15" ht="288" customHeight="1" x14ac:dyDescent="0.2">
      <c r="A120" s="66" t="s">
        <v>303</v>
      </c>
      <c r="B120" s="70">
        <v>457</v>
      </c>
      <c r="C120" s="72" t="s">
        <v>501</v>
      </c>
      <c r="D120" s="103" t="s">
        <v>503</v>
      </c>
      <c r="E120" s="72" t="s">
        <v>502</v>
      </c>
      <c r="F120" s="71"/>
      <c r="G120" s="69">
        <v>25000000</v>
      </c>
      <c r="H120" s="73">
        <v>2024</v>
      </c>
      <c r="I120" s="75" t="s">
        <v>107</v>
      </c>
      <c r="J120" s="74" t="s">
        <v>280</v>
      </c>
      <c r="K120" s="74" t="s">
        <v>505</v>
      </c>
      <c r="L120" s="72" t="s">
        <v>504</v>
      </c>
      <c r="M120" s="80"/>
      <c r="N120" s="70"/>
      <c r="O120" s="72"/>
    </row>
    <row r="121" spans="1:15" s="104" customFormat="1" ht="409.5" customHeight="1" x14ac:dyDescent="0.2">
      <c r="A121" s="66" t="s">
        <v>301</v>
      </c>
      <c r="B121" s="70">
        <v>458</v>
      </c>
      <c r="C121" s="72" t="s">
        <v>527</v>
      </c>
      <c r="D121" s="103" t="s">
        <v>599</v>
      </c>
      <c r="E121" s="72" t="s">
        <v>510</v>
      </c>
      <c r="F121" s="71"/>
      <c r="G121" s="69">
        <v>13617600</v>
      </c>
      <c r="H121" s="73">
        <v>2023</v>
      </c>
      <c r="I121" s="75" t="s">
        <v>162</v>
      </c>
      <c r="J121" s="74" t="s">
        <v>282</v>
      </c>
      <c r="K121" s="74"/>
      <c r="L121" s="72" t="s">
        <v>511</v>
      </c>
      <c r="M121" s="80"/>
      <c r="N121" s="70"/>
      <c r="O121" s="72"/>
    </row>
    <row r="122" spans="1:15" ht="240.75" customHeight="1" x14ac:dyDescent="0.2">
      <c r="A122" s="66" t="s">
        <v>306</v>
      </c>
      <c r="B122" s="70">
        <v>459</v>
      </c>
      <c r="C122" s="72" t="s">
        <v>512</v>
      </c>
      <c r="D122" s="103" t="s">
        <v>513</v>
      </c>
      <c r="E122" s="72" t="s">
        <v>206</v>
      </c>
      <c r="F122" s="71"/>
      <c r="G122" s="69">
        <v>26000000</v>
      </c>
      <c r="H122" s="73">
        <v>2022</v>
      </c>
      <c r="I122" s="75" t="s">
        <v>107</v>
      </c>
      <c r="J122" s="74" t="s">
        <v>281</v>
      </c>
      <c r="K122" s="74"/>
      <c r="L122" s="72" t="s">
        <v>514</v>
      </c>
      <c r="M122" s="80"/>
      <c r="N122" s="70"/>
      <c r="O122" s="72"/>
    </row>
    <row r="123" spans="1:15" s="104" customFormat="1" ht="81" customHeight="1" x14ac:dyDescent="0.2">
      <c r="A123" s="66" t="s">
        <v>303</v>
      </c>
      <c r="B123" s="70">
        <v>460</v>
      </c>
      <c r="C123" s="72" t="s">
        <v>519</v>
      </c>
      <c r="D123" s="103" t="s">
        <v>520</v>
      </c>
      <c r="E123" s="72" t="s">
        <v>156</v>
      </c>
      <c r="F123" s="71"/>
      <c r="G123" s="69">
        <v>3000000</v>
      </c>
      <c r="H123" s="73">
        <v>2021</v>
      </c>
      <c r="I123" s="84" t="s">
        <v>107</v>
      </c>
      <c r="J123" s="102" t="s">
        <v>280</v>
      </c>
      <c r="K123" s="102" t="s">
        <v>357</v>
      </c>
      <c r="L123" s="72" t="s">
        <v>521</v>
      </c>
      <c r="M123" s="80"/>
      <c r="N123" s="70"/>
      <c r="O123" s="72"/>
    </row>
    <row r="124" spans="1:15" s="104" customFormat="1" ht="204.75" customHeight="1" x14ac:dyDescent="0.2">
      <c r="A124" s="66" t="s">
        <v>306</v>
      </c>
      <c r="B124" s="70">
        <v>461</v>
      </c>
      <c r="C124" s="72" t="s">
        <v>531</v>
      </c>
      <c r="D124" s="103" t="s">
        <v>532</v>
      </c>
      <c r="E124" s="72" t="s">
        <v>234</v>
      </c>
      <c r="F124" s="71"/>
      <c r="G124" s="69">
        <v>30000000</v>
      </c>
      <c r="H124" s="73">
        <v>2022</v>
      </c>
      <c r="I124" s="84" t="s">
        <v>107</v>
      </c>
      <c r="J124" s="102" t="s">
        <v>281</v>
      </c>
      <c r="K124" s="102"/>
      <c r="L124" s="72" t="s">
        <v>533</v>
      </c>
      <c r="M124" s="80"/>
      <c r="N124" s="70"/>
      <c r="O124" s="72"/>
    </row>
    <row r="125" spans="1:15" s="104" customFormat="1" ht="389.25" customHeight="1" x14ac:dyDescent="0.2">
      <c r="A125" s="66" t="s">
        <v>302</v>
      </c>
      <c r="B125" s="70">
        <v>462</v>
      </c>
      <c r="C125" s="72" t="s">
        <v>534</v>
      </c>
      <c r="D125" s="103" t="s">
        <v>603</v>
      </c>
      <c r="E125" s="72" t="s">
        <v>535</v>
      </c>
      <c r="F125" s="71"/>
      <c r="G125" s="69">
        <v>30000000</v>
      </c>
      <c r="H125" s="73" t="s">
        <v>604</v>
      </c>
      <c r="I125" s="84" t="s">
        <v>506</v>
      </c>
      <c r="J125" s="102" t="s">
        <v>282</v>
      </c>
      <c r="K125" s="102"/>
      <c r="L125" s="72" t="s">
        <v>161</v>
      </c>
      <c r="M125" s="80"/>
      <c r="N125" s="70"/>
      <c r="O125" s="72"/>
    </row>
    <row r="126" spans="1:15" s="104" customFormat="1" ht="138" customHeight="1" x14ac:dyDescent="0.2">
      <c r="A126" s="66" t="s">
        <v>309</v>
      </c>
      <c r="B126" s="70">
        <v>463</v>
      </c>
      <c r="C126" s="72" t="s">
        <v>536</v>
      </c>
      <c r="D126" s="103" t="s">
        <v>538</v>
      </c>
      <c r="E126" s="72" t="s">
        <v>322</v>
      </c>
      <c r="F126" s="71"/>
      <c r="G126" s="69">
        <v>30975000</v>
      </c>
      <c r="H126" s="73">
        <v>2023</v>
      </c>
      <c r="I126" s="84" t="s">
        <v>107</v>
      </c>
      <c r="J126" s="74" t="s">
        <v>609</v>
      </c>
      <c r="K126" s="102" t="s">
        <v>350</v>
      </c>
      <c r="L126" s="72" t="s">
        <v>537</v>
      </c>
      <c r="M126" s="80"/>
      <c r="N126" s="70"/>
      <c r="O126" s="72"/>
    </row>
    <row r="127" spans="1:15" s="104" customFormat="1" ht="98.25" customHeight="1" x14ac:dyDescent="0.2">
      <c r="A127" s="66" t="s">
        <v>303</v>
      </c>
      <c r="B127" s="70">
        <v>464</v>
      </c>
      <c r="C127" s="72" t="s">
        <v>566</v>
      </c>
      <c r="D127" s="103"/>
      <c r="E127" s="72" t="s">
        <v>175</v>
      </c>
      <c r="F127" s="71"/>
      <c r="G127" s="69">
        <v>10270000</v>
      </c>
      <c r="H127" s="73">
        <v>2023</v>
      </c>
      <c r="I127" s="84" t="s">
        <v>107</v>
      </c>
      <c r="J127" s="102" t="s">
        <v>280</v>
      </c>
      <c r="K127" s="102" t="s">
        <v>357</v>
      </c>
      <c r="L127" s="72"/>
      <c r="M127" s="80"/>
      <c r="N127" s="70"/>
      <c r="O127" s="72"/>
    </row>
    <row r="128" spans="1:15" s="104" customFormat="1" ht="98.25" customHeight="1" x14ac:dyDescent="0.2">
      <c r="A128" s="66" t="s">
        <v>303</v>
      </c>
      <c r="B128" s="70">
        <v>465</v>
      </c>
      <c r="C128" s="72" t="s">
        <v>567</v>
      </c>
      <c r="D128" s="103"/>
      <c r="E128" s="72" t="s">
        <v>175</v>
      </c>
      <c r="F128" s="71"/>
      <c r="G128" s="69">
        <v>12270000</v>
      </c>
      <c r="H128" s="73">
        <v>2023</v>
      </c>
      <c r="I128" s="84" t="s">
        <v>107</v>
      </c>
      <c r="J128" s="102" t="s">
        <v>280</v>
      </c>
      <c r="K128" s="102" t="s">
        <v>357</v>
      </c>
      <c r="L128" s="72"/>
      <c r="M128" s="80"/>
      <c r="N128" s="70"/>
      <c r="O128" s="72"/>
    </row>
    <row r="129" spans="1:15" s="104" customFormat="1" ht="98.25" customHeight="1" x14ac:dyDescent="0.2">
      <c r="A129" s="66" t="s">
        <v>303</v>
      </c>
      <c r="B129" s="70">
        <v>466</v>
      </c>
      <c r="C129" s="72" t="s">
        <v>568</v>
      </c>
      <c r="D129" s="103"/>
      <c r="E129" s="72" t="s">
        <v>175</v>
      </c>
      <c r="F129" s="71"/>
      <c r="G129" s="69">
        <v>4770000</v>
      </c>
      <c r="H129" s="73">
        <v>2023</v>
      </c>
      <c r="I129" s="84" t="s">
        <v>107</v>
      </c>
      <c r="J129" s="102" t="s">
        <v>280</v>
      </c>
      <c r="K129" s="102" t="s">
        <v>357</v>
      </c>
      <c r="L129" s="72"/>
      <c r="M129" s="80"/>
      <c r="N129" s="70"/>
      <c r="O129" s="72"/>
    </row>
    <row r="130" spans="1:15" s="104" customFormat="1" ht="98.25" customHeight="1" x14ac:dyDescent="0.2">
      <c r="A130" s="66" t="s">
        <v>303</v>
      </c>
      <c r="B130" s="70">
        <v>467</v>
      </c>
      <c r="C130" s="72" t="s">
        <v>569</v>
      </c>
      <c r="D130" s="103"/>
      <c r="E130" s="72" t="s">
        <v>175</v>
      </c>
      <c r="F130" s="71"/>
      <c r="G130" s="69">
        <v>3770000</v>
      </c>
      <c r="H130" s="73">
        <v>2023</v>
      </c>
      <c r="I130" s="84" t="s">
        <v>107</v>
      </c>
      <c r="J130" s="102" t="s">
        <v>280</v>
      </c>
      <c r="K130" s="102" t="s">
        <v>357</v>
      </c>
      <c r="L130" s="72"/>
      <c r="M130" s="80"/>
      <c r="N130" s="70"/>
      <c r="O130" s="72"/>
    </row>
    <row r="131" spans="1:15" s="104" customFormat="1" ht="98.25" customHeight="1" x14ac:dyDescent="0.2">
      <c r="A131" s="66" t="s">
        <v>303</v>
      </c>
      <c r="B131" s="70">
        <v>468</v>
      </c>
      <c r="C131" s="72" t="s">
        <v>570</v>
      </c>
      <c r="D131" s="103"/>
      <c r="E131" s="72" t="s">
        <v>175</v>
      </c>
      <c r="F131" s="71"/>
      <c r="G131" s="69">
        <v>8770000</v>
      </c>
      <c r="H131" s="73">
        <v>2023</v>
      </c>
      <c r="I131" s="84" t="s">
        <v>107</v>
      </c>
      <c r="J131" s="102" t="s">
        <v>280</v>
      </c>
      <c r="K131" s="102" t="s">
        <v>357</v>
      </c>
      <c r="L131" s="72"/>
      <c r="M131" s="80"/>
      <c r="N131" s="70"/>
      <c r="O131" s="72"/>
    </row>
    <row r="132" spans="1:15" s="104" customFormat="1" ht="98.25" customHeight="1" x14ac:dyDescent="0.2">
      <c r="A132" s="66" t="s">
        <v>303</v>
      </c>
      <c r="B132" s="70">
        <v>469</v>
      </c>
      <c r="C132" s="72" t="s">
        <v>571</v>
      </c>
      <c r="D132" s="103"/>
      <c r="E132" s="72" t="s">
        <v>175</v>
      </c>
      <c r="F132" s="71"/>
      <c r="G132" s="69">
        <v>8270000</v>
      </c>
      <c r="H132" s="73">
        <v>2024</v>
      </c>
      <c r="I132" s="84" t="s">
        <v>107</v>
      </c>
      <c r="J132" s="102" t="s">
        <v>280</v>
      </c>
      <c r="K132" s="102" t="s">
        <v>357</v>
      </c>
      <c r="L132" s="72"/>
      <c r="M132" s="80"/>
      <c r="N132" s="70"/>
      <c r="O132" s="72"/>
    </row>
    <row r="133" spans="1:15" s="104" customFormat="1" ht="98.25" customHeight="1" x14ac:dyDescent="0.2">
      <c r="A133" s="66" t="s">
        <v>303</v>
      </c>
      <c r="B133" s="70">
        <v>470</v>
      </c>
      <c r="C133" s="72" t="s">
        <v>578</v>
      </c>
      <c r="D133" s="103"/>
      <c r="E133" s="72" t="s">
        <v>175</v>
      </c>
      <c r="F133" s="71"/>
      <c r="G133" s="69">
        <v>4770000</v>
      </c>
      <c r="H133" s="73">
        <v>2024</v>
      </c>
      <c r="I133" s="84" t="s">
        <v>107</v>
      </c>
      <c r="J133" s="102" t="s">
        <v>280</v>
      </c>
      <c r="K133" s="102" t="s">
        <v>357</v>
      </c>
      <c r="L133" s="72"/>
      <c r="M133" s="80"/>
      <c r="N133" s="70"/>
      <c r="O133" s="72"/>
    </row>
    <row r="134" spans="1:15" s="104" customFormat="1" ht="98.25" customHeight="1" x14ac:dyDescent="0.2">
      <c r="A134" s="66" t="s">
        <v>303</v>
      </c>
      <c r="B134" s="70">
        <v>471</v>
      </c>
      <c r="C134" s="72" t="s">
        <v>572</v>
      </c>
      <c r="D134" s="103"/>
      <c r="E134" s="72" t="s">
        <v>175</v>
      </c>
      <c r="F134" s="71"/>
      <c r="G134" s="69">
        <v>52120000</v>
      </c>
      <c r="H134" s="73">
        <v>2024</v>
      </c>
      <c r="I134" s="84" t="s">
        <v>107</v>
      </c>
      <c r="J134" s="102" t="s">
        <v>280</v>
      </c>
      <c r="K134" s="102" t="s">
        <v>357</v>
      </c>
      <c r="L134" s="72"/>
      <c r="M134" s="80"/>
      <c r="N134" s="70"/>
      <c r="O134" s="72"/>
    </row>
    <row r="135" spans="1:15" s="104" customFormat="1" ht="98.25" customHeight="1" x14ac:dyDescent="0.2">
      <c r="A135" s="66" t="s">
        <v>303</v>
      </c>
      <c r="B135" s="70">
        <v>472</v>
      </c>
      <c r="C135" s="72" t="s">
        <v>573</v>
      </c>
      <c r="D135" s="103"/>
      <c r="E135" s="72" t="s">
        <v>175</v>
      </c>
      <c r="F135" s="71"/>
      <c r="G135" s="69">
        <v>8270000</v>
      </c>
      <c r="H135" s="73">
        <v>2024</v>
      </c>
      <c r="I135" s="84" t="s">
        <v>107</v>
      </c>
      <c r="J135" s="102" t="s">
        <v>280</v>
      </c>
      <c r="K135" s="102" t="s">
        <v>357</v>
      </c>
      <c r="L135" s="72"/>
      <c r="M135" s="80"/>
      <c r="N135" s="70"/>
      <c r="O135" s="72"/>
    </row>
    <row r="136" spans="1:15" s="104" customFormat="1" ht="98.25" customHeight="1" x14ac:dyDescent="0.2">
      <c r="A136" s="66" t="s">
        <v>303</v>
      </c>
      <c r="B136" s="70">
        <v>473</v>
      </c>
      <c r="C136" s="72" t="s">
        <v>574</v>
      </c>
      <c r="D136" s="103"/>
      <c r="E136" s="72" t="s">
        <v>175</v>
      </c>
      <c r="F136" s="71"/>
      <c r="G136" s="69">
        <v>3770000</v>
      </c>
      <c r="H136" s="73">
        <v>2025</v>
      </c>
      <c r="I136" s="84" t="s">
        <v>107</v>
      </c>
      <c r="J136" s="102" t="s">
        <v>280</v>
      </c>
      <c r="K136" s="102" t="s">
        <v>357</v>
      </c>
      <c r="L136" s="72"/>
      <c r="M136" s="80"/>
      <c r="N136" s="70"/>
      <c r="O136" s="72"/>
    </row>
    <row r="137" spans="1:15" s="104" customFormat="1" ht="98.25" customHeight="1" x14ac:dyDescent="0.2">
      <c r="A137" s="66" t="s">
        <v>303</v>
      </c>
      <c r="B137" s="70">
        <v>474</v>
      </c>
      <c r="C137" s="72" t="s">
        <v>575</v>
      </c>
      <c r="D137" s="103"/>
      <c r="E137" s="72" t="s">
        <v>175</v>
      </c>
      <c r="F137" s="71"/>
      <c r="G137" s="69">
        <v>5770000</v>
      </c>
      <c r="H137" s="73">
        <v>2025</v>
      </c>
      <c r="I137" s="84" t="s">
        <v>107</v>
      </c>
      <c r="J137" s="102" t="s">
        <v>280</v>
      </c>
      <c r="K137" s="102" t="s">
        <v>357</v>
      </c>
      <c r="L137" s="72"/>
      <c r="M137" s="80"/>
      <c r="N137" s="70"/>
      <c r="O137" s="72"/>
    </row>
    <row r="138" spans="1:15" s="104" customFormat="1" ht="98.25" customHeight="1" x14ac:dyDescent="0.2">
      <c r="A138" s="66" t="s">
        <v>303</v>
      </c>
      <c r="B138" s="70">
        <v>475</v>
      </c>
      <c r="C138" s="72" t="s">
        <v>576</v>
      </c>
      <c r="D138" s="103"/>
      <c r="E138" s="72" t="s">
        <v>175</v>
      </c>
      <c r="F138" s="71"/>
      <c r="G138" s="69">
        <v>3770000</v>
      </c>
      <c r="H138" s="73">
        <v>2025</v>
      </c>
      <c r="I138" s="84" t="s">
        <v>107</v>
      </c>
      <c r="J138" s="102" t="s">
        <v>280</v>
      </c>
      <c r="K138" s="102" t="s">
        <v>357</v>
      </c>
      <c r="L138" s="72"/>
      <c r="M138" s="80"/>
      <c r="N138" s="70"/>
      <c r="O138" s="72"/>
    </row>
    <row r="139" spans="1:15" s="104" customFormat="1" ht="98.25" customHeight="1" x14ac:dyDescent="0.2">
      <c r="A139" s="66" t="s">
        <v>303</v>
      </c>
      <c r="B139" s="70">
        <v>476</v>
      </c>
      <c r="C139" s="72" t="s">
        <v>577</v>
      </c>
      <c r="D139" s="103"/>
      <c r="E139" s="72" t="s">
        <v>175</v>
      </c>
      <c r="F139" s="71"/>
      <c r="G139" s="69">
        <v>4070000</v>
      </c>
      <c r="H139" s="73">
        <v>2025</v>
      </c>
      <c r="I139" s="84" t="s">
        <v>107</v>
      </c>
      <c r="J139" s="102" t="s">
        <v>280</v>
      </c>
      <c r="K139" s="102" t="s">
        <v>357</v>
      </c>
      <c r="L139" s="72"/>
      <c r="M139" s="80"/>
      <c r="N139" s="70"/>
      <c r="O139" s="72"/>
    </row>
    <row r="140" spans="1:15" s="104" customFormat="1" ht="332.25" customHeight="1" x14ac:dyDescent="0.2">
      <c r="A140" s="66" t="s">
        <v>305</v>
      </c>
      <c r="B140" s="70">
        <v>477</v>
      </c>
      <c r="C140" s="72" t="s">
        <v>591</v>
      </c>
      <c r="D140" s="103" t="s">
        <v>592</v>
      </c>
      <c r="E140" s="72" t="s">
        <v>590</v>
      </c>
      <c r="F140" s="71"/>
      <c r="G140" s="69">
        <v>6527500</v>
      </c>
      <c r="H140" s="73">
        <v>2022</v>
      </c>
      <c r="I140" s="84" t="s">
        <v>162</v>
      </c>
      <c r="J140" s="102" t="s">
        <v>283</v>
      </c>
      <c r="K140" s="102"/>
      <c r="L140" s="72"/>
      <c r="M140" s="80"/>
      <c r="N140" s="70"/>
      <c r="O140" s="72"/>
    </row>
    <row r="141" spans="1:15" s="104" customFormat="1" ht="369.75" customHeight="1" x14ac:dyDescent="0.2">
      <c r="A141" s="66" t="s">
        <v>301</v>
      </c>
      <c r="B141" s="70">
        <v>478</v>
      </c>
      <c r="C141" s="72" t="s">
        <v>593</v>
      </c>
      <c r="D141" s="103" t="s">
        <v>595</v>
      </c>
      <c r="E141" s="72" t="s">
        <v>594</v>
      </c>
      <c r="F141" s="71"/>
      <c r="G141" s="69">
        <v>5824500</v>
      </c>
      <c r="H141" s="73">
        <v>2022</v>
      </c>
      <c r="I141" s="84" t="s">
        <v>162</v>
      </c>
      <c r="J141" s="102" t="s">
        <v>282</v>
      </c>
      <c r="K141" s="102"/>
      <c r="L141" s="72"/>
      <c r="M141" s="80"/>
      <c r="N141" s="70"/>
      <c r="O141" s="72"/>
    </row>
    <row r="142" spans="1:15" s="104" customFormat="1" ht="279.75" customHeight="1" x14ac:dyDescent="0.2">
      <c r="A142" s="66" t="s">
        <v>301</v>
      </c>
      <c r="B142" s="70">
        <v>479</v>
      </c>
      <c r="C142" s="72" t="s">
        <v>610</v>
      </c>
      <c r="D142" s="103" t="s">
        <v>597</v>
      </c>
      <c r="E142" s="72" t="s">
        <v>596</v>
      </c>
      <c r="F142" s="71"/>
      <c r="G142" s="69">
        <v>6227000</v>
      </c>
      <c r="H142" s="73">
        <v>2022</v>
      </c>
      <c r="I142" s="84" t="s">
        <v>162</v>
      </c>
      <c r="J142" s="102" t="s">
        <v>282</v>
      </c>
      <c r="K142" s="102"/>
      <c r="L142" s="72" t="s">
        <v>598</v>
      </c>
      <c r="M142" s="80"/>
      <c r="N142" s="70"/>
      <c r="O142" s="72"/>
    </row>
    <row r="143" spans="1:15" ht="137.25" customHeight="1" x14ac:dyDescent="0.2">
      <c r="C143" s="37"/>
      <c r="D143" s="101"/>
      <c r="E143" s="37"/>
      <c r="F143" s="37"/>
      <c r="G143" s="37"/>
      <c r="H143" s="37"/>
      <c r="I143" s="37"/>
      <c r="J143" s="37"/>
      <c r="K143" s="37"/>
      <c r="L143" s="37"/>
      <c r="M143" s="37"/>
      <c r="N143" s="37"/>
      <c r="O143" s="37"/>
    </row>
    <row r="144" spans="1:15" x14ac:dyDescent="0.2">
      <c r="A144" s="64"/>
      <c r="B144" s="122"/>
      <c r="C144" s="77"/>
      <c r="D144" s="77"/>
      <c r="E144" s="77"/>
      <c r="F144" s="67"/>
      <c r="G144" s="78"/>
      <c r="H144" s="79"/>
      <c r="I144" s="79"/>
      <c r="J144" s="123"/>
      <c r="K144" s="123"/>
      <c r="L144" s="77"/>
      <c r="M144" s="77"/>
      <c r="N144" s="124"/>
      <c r="O144" s="124"/>
    </row>
    <row r="145" spans="1:15" x14ac:dyDescent="0.2">
      <c r="A145" s="64"/>
      <c r="B145" s="122"/>
      <c r="C145" s="77"/>
      <c r="D145" s="77"/>
      <c r="E145" s="77"/>
      <c r="F145" s="67"/>
      <c r="G145" s="78"/>
      <c r="H145" s="79"/>
      <c r="I145" s="79"/>
      <c r="J145" s="67"/>
      <c r="K145" s="67"/>
      <c r="L145" s="77"/>
      <c r="M145" s="77"/>
      <c r="N145" s="124"/>
      <c r="O145" s="124"/>
    </row>
    <row r="146" spans="1:15" x14ac:dyDescent="0.2">
      <c r="A146" s="64"/>
      <c r="B146" s="122"/>
      <c r="C146" s="77"/>
      <c r="D146" s="77"/>
      <c r="E146" s="77"/>
      <c r="F146" s="67"/>
      <c r="G146" s="78"/>
      <c r="H146" s="79"/>
      <c r="I146" s="79"/>
      <c r="J146" s="67"/>
      <c r="K146" s="67"/>
      <c r="L146" s="77"/>
      <c r="M146" s="77"/>
      <c r="N146" s="124"/>
      <c r="O146" s="124"/>
    </row>
    <row r="147" spans="1:15" x14ac:dyDescent="0.2">
      <c r="A147" s="64"/>
      <c r="B147" s="122"/>
      <c r="C147" s="77"/>
      <c r="D147" s="77"/>
      <c r="E147" s="77"/>
      <c r="F147" s="67"/>
      <c r="G147" s="78"/>
      <c r="H147" s="79"/>
      <c r="I147" s="79"/>
      <c r="J147" s="67"/>
      <c r="K147" s="67"/>
      <c r="L147" s="77"/>
      <c r="M147" s="77"/>
      <c r="N147" s="124"/>
      <c r="O147" s="124"/>
    </row>
    <row r="148" spans="1:15" x14ac:dyDescent="0.2">
      <c r="A148" s="64"/>
      <c r="F148" s="67"/>
    </row>
    <row r="149" spans="1:15" x14ac:dyDescent="0.2">
      <c r="A149" s="64"/>
      <c r="F149" s="67"/>
    </row>
    <row r="150" spans="1:15" x14ac:dyDescent="0.2">
      <c r="A150" s="64"/>
      <c r="F150" s="67"/>
    </row>
    <row r="151" spans="1:15" x14ac:dyDescent="0.2">
      <c r="A151" s="64"/>
      <c r="F151" s="67"/>
    </row>
    <row r="152" spans="1:15" x14ac:dyDescent="0.2">
      <c r="A152" s="64"/>
      <c r="F152" s="67"/>
    </row>
    <row r="153" spans="1:15" x14ac:dyDescent="0.2">
      <c r="A153" s="64"/>
      <c r="F153" s="67"/>
    </row>
    <row r="154" spans="1:15" x14ac:dyDescent="0.2">
      <c r="A154" s="64"/>
      <c r="F154" s="67"/>
    </row>
    <row r="155" spans="1:15" x14ac:dyDescent="0.2">
      <c r="A155" s="64"/>
      <c r="F155" s="67"/>
    </row>
    <row r="156" spans="1:15" x14ac:dyDescent="0.2">
      <c r="A156" s="64"/>
      <c r="F156" s="67"/>
    </row>
    <row r="157" spans="1:15" x14ac:dyDescent="0.2">
      <c r="A157" s="64"/>
      <c r="F157" s="67"/>
    </row>
    <row r="158" spans="1:15" x14ac:dyDescent="0.2">
      <c r="A158" s="64"/>
      <c r="F158" s="67"/>
    </row>
    <row r="159" spans="1:15" x14ac:dyDescent="0.2">
      <c r="A159" s="64"/>
      <c r="F159" s="67"/>
    </row>
    <row r="160" spans="1:15" x14ac:dyDescent="0.2">
      <c r="A160" s="64"/>
      <c r="F160" s="67"/>
    </row>
    <row r="161" spans="1:6" x14ac:dyDescent="0.2">
      <c r="A161" s="64"/>
      <c r="F161" s="67"/>
    </row>
    <row r="162" spans="1:6" x14ac:dyDescent="0.2">
      <c r="A162" s="64"/>
      <c r="F162" s="67"/>
    </row>
    <row r="163" spans="1:6" x14ac:dyDescent="0.2">
      <c r="A163" s="64"/>
      <c r="F163" s="67"/>
    </row>
    <row r="164" spans="1:6" x14ac:dyDescent="0.2">
      <c r="A164" s="64"/>
      <c r="F164" s="67"/>
    </row>
    <row r="165" spans="1:6" x14ac:dyDescent="0.2">
      <c r="A165" s="64"/>
      <c r="F165" s="67"/>
    </row>
    <row r="166" spans="1:6" x14ac:dyDescent="0.2">
      <c r="A166" s="64"/>
      <c r="F166" s="67"/>
    </row>
    <row r="167" spans="1:6" x14ac:dyDescent="0.2">
      <c r="A167" s="64"/>
      <c r="F167" s="67"/>
    </row>
    <row r="168" spans="1:6" x14ac:dyDescent="0.2">
      <c r="A168" s="64"/>
      <c r="F168" s="67"/>
    </row>
    <row r="169" spans="1:6" x14ac:dyDescent="0.2">
      <c r="A169" s="64"/>
      <c r="F169" s="67"/>
    </row>
    <row r="170" spans="1:6" x14ac:dyDescent="0.2">
      <c r="A170" s="64"/>
      <c r="F170" s="67"/>
    </row>
    <row r="171" spans="1:6" x14ac:dyDescent="0.2">
      <c r="A171" s="64"/>
      <c r="F171" s="67"/>
    </row>
    <row r="172" spans="1:6" x14ac:dyDescent="0.2">
      <c r="A172" s="64"/>
      <c r="F172" s="67"/>
    </row>
    <row r="173" spans="1:6" x14ac:dyDescent="0.2">
      <c r="A173" s="64"/>
      <c r="F173" s="67"/>
    </row>
    <row r="174" spans="1:6" x14ac:dyDescent="0.2">
      <c r="A174" s="64"/>
      <c r="F174" s="67"/>
    </row>
    <row r="175" spans="1:6" x14ac:dyDescent="0.2">
      <c r="A175" s="64"/>
      <c r="F175" s="67"/>
    </row>
    <row r="176" spans="1:6" x14ac:dyDescent="0.2">
      <c r="A176" s="64"/>
      <c r="F176" s="67"/>
    </row>
    <row r="177" spans="1:6" x14ac:dyDescent="0.2">
      <c r="A177" s="64"/>
      <c r="F177" s="67"/>
    </row>
    <row r="178" spans="1:6" x14ac:dyDescent="0.2">
      <c r="A178" s="64"/>
      <c r="F178" s="67"/>
    </row>
    <row r="179" spans="1:6" x14ac:dyDescent="0.2">
      <c r="A179" s="64"/>
      <c r="F179" s="67"/>
    </row>
    <row r="180" spans="1:6" x14ac:dyDescent="0.2">
      <c r="A180" s="64"/>
      <c r="F180" s="67"/>
    </row>
    <row r="181" spans="1:6" x14ac:dyDescent="0.2">
      <c r="A181" s="64"/>
      <c r="F181" s="67"/>
    </row>
    <row r="182" spans="1:6" x14ac:dyDescent="0.2">
      <c r="A182" s="64"/>
      <c r="F182" s="67"/>
    </row>
    <row r="183" spans="1:6" x14ac:dyDescent="0.2">
      <c r="A183" s="64"/>
      <c r="F183" s="67"/>
    </row>
    <row r="184" spans="1:6" x14ac:dyDescent="0.2">
      <c r="A184" s="64"/>
      <c r="F184" s="67"/>
    </row>
    <row r="185" spans="1:6" x14ac:dyDescent="0.2">
      <c r="A185" s="64"/>
      <c r="F185" s="67"/>
    </row>
    <row r="186" spans="1:6" x14ac:dyDescent="0.2">
      <c r="A186" s="64"/>
      <c r="F186" s="67"/>
    </row>
    <row r="187" spans="1:6" x14ac:dyDescent="0.2">
      <c r="A187" s="64"/>
      <c r="F187" s="67"/>
    </row>
    <row r="188" spans="1:6" x14ac:dyDescent="0.2">
      <c r="A188" s="64"/>
      <c r="F188" s="67"/>
    </row>
    <row r="189" spans="1:6" x14ac:dyDescent="0.2">
      <c r="A189" s="64"/>
      <c r="F189" s="67"/>
    </row>
    <row r="190" spans="1:6" x14ac:dyDescent="0.2">
      <c r="A190" s="64"/>
      <c r="F190" s="67"/>
    </row>
    <row r="191" spans="1:6" x14ac:dyDescent="0.2">
      <c r="A191" s="64"/>
      <c r="F191" s="67"/>
    </row>
    <row r="192" spans="1:6" x14ac:dyDescent="0.2">
      <c r="A192" s="64"/>
      <c r="F192" s="67"/>
    </row>
    <row r="193" spans="1:6" x14ac:dyDescent="0.2">
      <c r="A193" s="64"/>
      <c r="F193" s="67"/>
    </row>
    <row r="194" spans="1:6" x14ac:dyDescent="0.2">
      <c r="A194" s="64"/>
      <c r="F194" s="67"/>
    </row>
    <row r="195" spans="1:6" x14ac:dyDescent="0.2">
      <c r="A195" s="64"/>
      <c r="F195" s="67"/>
    </row>
    <row r="196" spans="1:6" x14ac:dyDescent="0.2">
      <c r="A196" s="64"/>
      <c r="F196" s="67"/>
    </row>
    <row r="197" spans="1:6" x14ac:dyDescent="0.2">
      <c r="A197" s="64"/>
      <c r="F197" s="67"/>
    </row>
    <row r="198" spans="1:6" x14ac:dyDescent="0.2">
      <c r="A198" s="64"/>
      <c r="F198" s="67"/>
    </row>
    <row r="199" spans="1:6" x14ac:dyDescent="0.2">
      <c r="A199" s="64"/>
      <c r="F199" s="67"/>
    </row>
    <row r="200" spans="1:6" x14ac:dyDescent="0.2">
      <c r="A200" s="64"/>
      <c r="F200" s="67"/>
    </row>
    <row r="201" spans="1:6" x14ac:dyDescent="0.2">
      <c r="A201" s="64"/>
      <c r="F201" s="67"/>
    </row>
    <row r="202" spans="1:6" x14ac:dyDescent="0.2">
      <c r="A202" s="64"/>
      <c r="F202" s="67"/>
    </row>
    <row r="203" spans="1:6" x14ac:dyDescent="0.2">
      <c r="A203" s="64"/>
      <c r="F203" s="67"/>
    </row>
    <row r="204" spans="1:6" x14ac:dyDescent="0.2">
      <c r="A204" s="64"/>
      <c r="F204" s="67"/>
    </row>
    <row r="205" spans="1:6" x14ac:dyDescent="0.2">
      <c r="A205" s="64"/>
      <c r="F205" s="67"/>
    </row>
    <row r="206" spans="1:6" x14ac:dyDescent="0.2">
      <c r="A206" s="64"/>
      <c r="F206" s="67"/>
    </row>
    <row r="207" spans="1:6" x14ac:dyDescent="0.2">
      <c r="A207" s="64"/>
      <c r="F207" s="67"/>
    </row>
    <row r="208" spans="1:6" x14ac:dyDescent="0.2">
      <c r="A208" s="64"/>
      <c r="F208" s="67"/>
    </row>
    <row r="209" spans="1:6" x14ac:dyDescent="0.2">
      <c r="A209" s="64"/>
      <c r="F209" s="67"/>
    </row>
    <row r="210" spans="1:6" x14ac:dyDescent="0.2">
      <c r="A210" s="64"/>
      <c r="F210" s="67"/>
    </row>
    <row r="211" spans="1:6" x14ac:dyDescent="0.2">
      <c r="A211" s="64"/>
      <c r="F211" s="67"/>
    </row>
    <row r="212" spans="1:6" x14ac:dyDescent="0.2">
      <c r="A212" s="64"/>
      <c r="F212" s="67"/>
    </row>
    <row r="213" spans="1:6" x14ac:dyDescent="0.2">
      <c r="A213" s="64"/>
      <c r="F213" s="67"/>
    </row>
    <row r="214" spans="1:6" x14ac:dyDescent="0.2">
      <c r="A214" s="64"/>
      <c r="F214" s="67"/>
    </row>
    <row r="215" spans="1:6" x14ac:dyDescent="0.2">
      <c r="A215" s="64"/>
      <c r="F215" s="67"/>
    </row>
    <row r="216" spans="1:6" x14ac:dyDescent="0.2">
      <c r="A216" s="64"/>
      <c r="F216" s="67"/>
    </row>
    <row r="217" spans="1:6" x14ac:dyDescent="0.2">
      <c r="A217" s="64"/>
      <c r="F217" s="67"/>
    </row>
    <row r="218" spans="1:6" x14ac:dyDescent="0.2">
      <c r="A218" s="64"/>
      <c r="F218" s="67"/>
    </row>
    <row r="219" spans="1:6" x14ac:dyDescent="0.2">
      <c r="A219" s="64"/>
      <c r="F219" s="67"/>
    </row>
    <row r="220" spans="1:6" x14ac:dyDescent="0.2">
      <c r="A220" s="64"/>
      <c r="F220" s="67"/>
    </row>
    <row r="221" spans="1:6" x14ac:dyDescent="0.2">
      <c r="A221" s="64"/>
      <c r="F221" s="67"/>
    </row>
    <row r="222" spans="1:6" x14ac:dyDescent="0.2">
      <c r="A222" s="64"/>
      <c r="F222" s="67"/>
    </row>
    <row r="223" spans="1:6" x14ac:dyDescent="0.2">
      <c r="A223" s="64"/>
      <c r="F223" s="67"/>
    </row>
    <row r="224" spans="1:6" x14ac:dyDescent="0.2">
      <c r="A224" s="64"/>
      <c r="F224" s="67"/>
    </row>
    <row r="225" spans="1:6" x14ac:dyDescent="0.2">
      <c r="A225" s="64"/>
      <c r="F225" s="67"/>
    </row>
    <row r="226" spans="1:6" x14ac:dyDescent="0.2">
      <c r="A226" s="64"/>
      <c r="F226" s="67"/>
    </row>
    <row r="227" spans="1:6" x14ac:dyDescent="0.2">
      <c r="A227" s="64"/>
      <c r="F227" s="67"/>
    </row>
    <row r="228" spans="1:6" x14ac:dyDescent="0.2">
      <c r="A228" s="64"/>
      <c r="F228" s="67"/>
    </row>
    <row r="229" spans="1:6" x14ac:dyDescent="0.2">
      <c r="A229" s="64"/>
      <c r="F229" s="67"/>
    </row>
    <row r="230" spans="1:6" x14ac:dyDescent="0.2">
      <c r="A230" s="64"/>
      <c r="F230" s="67"/>
    </row>
    <row r="231" spans="1:6" x14ac:dyDescent="0.2">
      <c r="A231" s="64"/>
      <c r="F231" s="67"/>
    </row>
    <row r="232" spans="1:6" x14ac:dyDescent="0.2">
      <c r="A232" s="64"/>
      <c r="F232" s="67"/>
    </row>
    <row r="233" spans="1:6" x14ac:dyDescent="0.2">
      <c r="A233" s="64"/>
      <c r="F233" s="67"/>
    </row>
    <row r="234" spans="1:6" x14ac:dyDescent="0.2">
      <c r="A234" s="64"/>
      <c r="F234" s="67"/>
    </row>
    <row r="235" spans="1:6" x14ac:dyDescent="0.2">
      <c r="A235" s="64"/>
      <c r="F235" s="67"/>
    </row>
    <row r="236" spans="1:6" x14ac:dyDescent="0.2">
      <c r="A236" s="64"/>
      <c r="F236" s="67"/>
    </row>
    <row r="237" spans="1:6" x14ac:dyDescent="0.2">
      <c r="A237" s="64"/>
      <c r="F237" s="67"/>
    </row>
    <row r="238" spans="1:6" x14ac:dyDescent="0.2">
      <c r="A238" s="64"/>
      <c r="F238" s="67"/>
    </row>
    <row r="239" spans="1:6" x14ac:dyDescent="0.2">
      <c r="A239" s="64"/>
      <c r="F239" s="67"/>
    </row>
    <row r="240" spans="1:6" x14ac:dyDescent="0.2">
      <c r="A240" s="64"/>
      <c r="F240" s="67"/>
    </row>
    <row r="241" spans="1:6" x14ac:dyDescent="0.2">
      <c r="A241" s="64"/>
      <c r="F241" s="67"/>
    </row>
    <row r="242" spans="1:6" x14ac:dyDescent="0.2">
      <c r="A242" s="64"/>
      <c r="F242" s="67"/>
    </row>
    <row r="243" spans="1:6" x14ac:dyDescent="0.2">
      <c r="A243" s="64"/>
      <c r="F243" s="67"/>
    </row>
    <row r="244" spans="1:6" x14ac:dyDescent="0.2">
      <c r="A244" s="64"/>
      <c r="F244" s="67"/>
    </row>
    <row r="245" spans="1:6" x14ac:dyDescent="0.2">
      <c r="A245" s="64"/>
      <c r="F245" s="67"/>
    </row>
    <row r="246" spans="1:6" x14ac:dyDescent="0.2">
      <c r="A246" s="64"/>
      <c r="F246" s="67"/>
    </row>
    <row r="247" spans="1:6" x14ac:dyDescent="0.2">
      <c r="A247" s="64"/>
      <c r="F247" s="67"/>
    </row>
    <row r="248" spans="1:6" x14ac:dyDescent="0.2">
      <c r="A248" s="64"/>
      <c r="F248" s="67"/>
    </row>
    <row r="249" spans="1:6" x14ac:dyDescent="0.2">
      <c r="A249" s="64"/>
      <c r="F249" s="67"/>
    </row>
    <row r="250" spans="1:6" x14ac:dyDescent="0.2">
      <c r="A250" s="64"/>
      <c r="F250" s="67"/>
    </row>
    <row r="251" spans="1:6" x14ac:dyDescent="0.2">
      <c r="A251" s="64"/>
      <c r="F251" s="67"/>
    </row>
    <row r="252" spans="1:6" x14ac:dyDescent="0.2">
      <c r="A252" s="64"/>
      <c r="F252" s="67"/>
    </row>
    <row r="253" spans="1:6" x14ac:dyDescent="0.2">
      <c r="A253" s="64"/>
      <c r="F253" s="67"/>
    </row>
    <row r="254" spans="1:6" x14ac:dyDescent="0.2">
      <c r="A254" s="64"/>
      <c r="F254" s="67"/>
    </row>
    <row r="255" spans="1:6" x14ac:dyDescent="0.2">
      <c r="A255" s="64"/>
      <c r="F255" s="67"/>
    </row>
    <row r="256" spans="1:6" x14ac:dyDescent="0.2">
      <c r="A256" s="64"/>
      <c r="F256" s="67"/>
    </row>
    <row r="257" spans="1:6" x14ac:dyDescent="0.2">
      <c r="A257" s="64"/>
      <c r="F257" s="67"/>
    </row>
    <row r="258" spans="1:6" x14ac:dyDescent="0.2">
      <c r="A258" s="64"/>
      <c r="F258" s="67"/>
    </row>
    <row r="259" spans="1:6" x14ac:dyDescent="0.2">
      <c r="A259" s="64"/>
      <c r="F259" s="67"/>
    </row>
    <row r="260" spans="1:6" x14ac:dyDescent="0.2">
      <c r="A260" s="64"/>
      <c r="F260" s="67"/>
    </row>
    <row r="261" spans="1:6" x14ac:dyDescent="0.2">
      <c r="A261" s="64"/>
      <c r="F261" s="67"/>
    </row>
    <row r="262" spans="1:6" x14ac:dyDescent="0.2">
      <c r="A262" s="64"/>
      <c r="F262" s="67"/>
    </row>
    <row r="263" spans="1:6" x14ac:dyDescent="0.2">
      <c r="A263" s="64"/>
      <c r="F263" s="67"/>
    </row>
    <row r="264" spans="1:6" x14ac:dyDescent="0.2">
      <c r="A264" s="64"/>
      <c r="F264" s="67"/>
    </row>
    <row r="265" spans="1:6" x14ac:dyDescent="0.2">
      <c r="A265" s="64"/>
      <c r="F265" s="67"/>
    </row>
    <row r="266" spans="1:6" x14ac:dyDescent="0.2">
      <c r="A266" s="64"/>
      <c r="F266" s="67"/>
    </row>
    <row r="267" spans="1:6" x14ac:dyDescent="0.2">
      <c r="A267" s="64"/>
      <c r="F267" s="67"/>
    </row>
    <row r="268" spans="1:6" x14ac:dyDescent="0.2">
      <c r="A268" s="64"/>
      <c r="F268" s="67"/>
    </row>
    <row r="269" spans="1:6" x14ac:dyDescent="0.2">
      <c r="A269" s="64"/>
      <c r="F269" s="67"/>
    </row>
    <row r="270" spans="1:6" x14ac:dyDescent="0.2">
      <c r="A270" s="64"/>
      <c r="F270" s="67"/>
    </row>
    <row r="271" spans="1:6" x14ac:dyDescent="0.2">
      <c r="A271" s="64"/>
      <c r="F271" s="67"/>
    </row>
    <row r="272" spans="1:6" x14ac:dyDescent="0.2">
      <c r="A272" s="64"/>
      <c r="F272" s="67"/>
    </row>
    <row r="273" spans="1:6" x14ac:dyDescent="0.2">
      <c r="A273" s="64"/>
      <c r="F273" s="67"/>
    </row>
    <row r="274" spans="1:6" x14ac:dyDescent="0.2">
      <c r="A274" s="64"/>
      <c r="F274" s="67"/>
    </row>
    <row r="275" spans="1:6" x14ac:dyDescent="0.2">
      <c r="A275" s="64"/>
      <c r="F275" s="67"/>
    </row>
    <row r="276" spans="1:6" x14ac:dyDescent="0.2">
      <c r="A276" s="64"/>
      <c r="F276" s="67"/>
    </row>
    <row r="277" spans="1:6" x14ac:dyDescent="0.2">
      <c r="A277" s="64"/>
      <c r="F277" s="67"/>
    </row>
    <row r="278" spans="1:6" x14ac:dyDescent="0.2">
      <c r="A278" s="64"/>
      <c r="F278" s="67"/>
    </row>
    <row r="279" spans="1:6" x14ac:dyDescent="0.2">
      <c r="A279" s="64"/>
      <c r="F279" s="67"/>
    </row>
    <row r="280" spans="1:6" x14ac:dyDescent="0.2">
      <c r="A280" s="64"/>
      <c r="F280" s="67"/>
    </row>
    <row r="281" spans="1:6" x14ac:dyDescent="0.2">
      <c r="A281" s="64"/>
      <c r="F281" s="67"/>
    </row>
    <row r="282" spans="1:6" x14ac:dyDescent="0.2">
      <c r="A282" s="64"/>
      <c r="F282" s="67"/>
    </row>
    <row r="283" spans="1:6" x14ac:dyDescent="0.2">
      <c r="A283" s="64"/>
      <c r="F283" s="67"/>
    </row>
    <row r="284" spans="1:6" x14ac:dyDescent="0.2">
      <c r="A284" s="64"/>
      <c r="F284" s="67"/>
    </row>
    <row r="285" spans="1:6" x14ac:dyDescent="0.2">
      <c r="A285" s="64"/>
      <c r="F285" s="67"/>
    </row>
    <row r="286" spans="1:6" x14ac:dyDescent="0.2">
      <c r="A286" s="64"/>
      <c r="F286" s="67"/>
    </row>
    <row r="287" spans="1:6" x14ac:dyDescent="0.2">
      <c r="A287" s="64"/>
      <c r="F287" s="67"/>
    </row>
    <row r="288" spans="1:6" x14ac:dyDescent="0.2">
      <c r="A288" s="64"/>
      <c r="F288" s="67"/>
    </row>
    <row r="289" spans="1:6" x14ac:dyDescent="0.2">
      <c r="A289" s="64"/>
      <c r="F289" s="67"/>
    </row>
    <row r="290" spans="1:6" x14ac:dyDescent="0.2">
      <c r="A290" s="64"/>
      <c r="F290" s="67"/>
    </row>
    <row r="291" spans="1:6" x14ac:dyDescent="0.2">
      <c r="A291" s="64"/>
      <c r="F291" s="67"/>
    </row>
    <row r="292" spans="1:6" x14ac:dyDescent="0.2">
      <c r="A292" s="64"/>
      <c r="F292" s="67"/>
    </row>
    <row r="293" spans="1:6" x14ac:dyDescent="0.2">
      <c r="A293" s="64"/>
      <c r="F293" s="67"/>
    </row>
    <row r="294" spans="1:6" x14ac:dyDescent="0.2">
      <c r="A294" s="64"/>
      <c r="F294" s="67"/>
    </row>
    <row r="295" spans="1:6" x14ac:dyDescent="0.2">
      <c r="A295" s="64"/>
      <c r="F295" s="67"/>
    </row>
    <row r="296" spans="1:6" x14ac:dyDescent="0.2">
      <c r="A296" s="64"/>
      <c r="F296" s="67"/>
    </row>
    <row r="297" spans="1:6" x14ac:dyDescent="0.2">
      <c r="A297" s="64"/>
      <c r="F297" s="67"/>
    </row>
    <row r="298" spans="1:6" x14ac:dyDescent="0.2">
      <c r="A298" s="64"/>
      <c r="F298" s="67"/>
    </row>
    <row r="299" spans="1:6" x14ac:dyDescent="0.2">
      <c r="A299" s="64"/>
      <c r="F299" s="67"/>
    </row>
    <row r="300" spans="1:6" x14ac:dyDescent="0.2">
      <c r="A300" s="64"/>
      <c r="F300" s="67"/>
    </row>
    <row r="301" spans="1:6" x14ac:dyDescent="0.2">
      <c r="A301" s="64"/>
      <c r="F301" s="67"/>
    </row>
    <row r="302" spans="1:6" x14ac:dyDescent="0.2">
      <c r="A302" s="64"/>
    </row>
    <row r="303" spans="1:6" x14ac:dyDescent="0.2">
      <c r="A303" s="64"/>
    </row>
    <row r="304" spans="1:6" x14ac:dyDescent="0.2">
      <c r="A304" s="64"/>
    </row>
    <row r="305" spans="1:1" x14ac:dyDescent="0.2">
      <c r="A305" s="64"/>
    </row>
    <row r="306" spans="1:1" x14ac:dyDescent="0.2">
      <c r="A306" s="64"/>
    </row>
    <row r="307" spans="1:1" x14ac:dyDescent="0.2">
      <c r="A307" s="64"/>
    </row>
    <row r="308" spans="1:1" x14ac:dyDescent="0.2">
      <c r="A308" s="64"/>
    </row>
    <row r="309" spans="1:1" x14ac:dyDescent="0.2">
      <c r="A309" s="64"/>
    </row>
    <row r="310" spans="1:1" x14ac:dyDescent="0.2">
      <c r="A310" s="64"/>
    </row>
    <row r="311" spans="1:1" x14ac:dyDescent="0.2">
      <c r="A311" s="64"/>
    </row>
    <row r="312" spans="1:1" x14ac:dyDescent="0.2">
      <c r="A312" s="64"/>
    </row>
    <row r="313" spans="1:1" x14ac:dyDescent="0.2">
      <c r="A313" s="64"/>
    </row>
    <row r="314" spans="1:1" x14ac:dyDescent="0.2">
      <c r="A314" s="64"/>
    </row>
    <row r="315" spans="1:1" x14ac:dyDescent="0.2">
      <c r="A315" s="64"/>
    </row>
    <row r="316" spans="1:1" x14ac:dyDescent="0.2">
      <c r="A316" s="64"/>
    </row>
    <row r="317" spans="1:1" x14ac:dyDescent="0.2">
      <c r="A317" s="64"/>
    </row>
    <row r="318" spans="1:1" x14ac:dyDescent="0.2">
      <c r="A318" s="64"/>
    </row>
    <row r="319" spans="1:1" x14ac:dyDescent="0.2">
      <c r="A319" s="64"/>
    </row>
    <row r="320" spans="1:1" x14ac:dyDescent="0.2">
      <c r="A320" s="64"/>
    </row>
    <row r="321" spans="1:1" x14ac:dyDescent="0.2">
      <c r="A321" s="64"/>
    </row>
    <row r="322" spans="1:1" x14ac:dyDescent="0.2">
      <c r="A322" s="64"/>
    </row>
    <row r="323" spans="1:1" x14ac:dyDescent="0.2">
      <c r="A323" s="64"/>
    </row>
    <row r="324" spans="1:1" x14ac:dyDescent="0.2">
      <c r="A324" s="64"/>
    </row>
    <row r="325" spans="1:1" x14ac:dyDescent="0.2">
      <c r="A325" s="64"/>
    </row>
    <row r="326" spans="1:1" x14ac:dyDescent="0.2">
      <c r="A326" s="64"/>
    </row>
    <row r="327" spans="1:1" x14ac:dyDescent="0.2">
      <c r="A327" s="64"/>
    </row>
    <row r="328" spans="1:1" x14ac:dyDescent="0.2">
      <c r="A328" s="64"/>
    </row>
    <row r="329" spans="1:1" x14ac:dyDescent="0.2">
      <c r="A329" s="64"/>
    </row>
    <row r="330" spans="1:1" x14ac:dyDescent="0.2">
      <c r="A330" s="64"/>
    </row>
    <row r="331" spans="1:1" x14ac:dyDescent="0.2">
      <c r="A331" s="64"/>
    </row>
    <row r="332" spans="1:1" x14ac:dyDescent="0.2">
      <c r="A332" s="64"/>
    </row>
    <row r="333" spans="1:1" x14ac:dyDescent="0.2">
      <c r="A333" s="64"/>
    </row>
    <row r="334" spans="1:1" x14ac:dyDescent="0.2">
      <c r="A334" s="64"/>
    </row>
    <row r="335" spans="1:1" x14ac:dyDescent="0.2">
      <c r="A335" s="64"/>
    </row>
    <row r="336" spans="1:1" x14ac:dyDescent="0.2">
      <c r="A336" s="64"/>
    </row>
    <row r="337" spans="1:1" x14ac:dyDescent="0.2">
      <c r="A337" s="64"/>
    </row>
    <row r="338" spans="1:1" x14ac:dyDescent="0.2">
      <c r="A338" s="64"/>
    </row>
    <row r="339" spans="1:1" x14ac:dyDescent="0.2">
      <c r="A339" s="64"/>
    </row>
    <row r="340" spans="1:1" x14ac:dyDescent="0.2">
      <c r="A340" s="64"/>
    </row>
    <row r="341" spans="1:1" x14ac:dyDescent="0.2">
      <c r="A341" s="64"/>
    </row>
    <row r="342" spans="1:1" x14ac:dyDescent="0.2">
      <c r="A342" s="64"/>
    </row>
    <row r="343" spans="1:1" x14ac:dyDescent="0.2">
      <c r="A343" s="64"/>
    </row>
    <row r="344" spans="1:1" x14ac:dyDescent="0.2">
      <c r="A344" s="64"/>
    </row>
    <row r="345" spans="1:1" x14ac:dyDescent="0.2">
      <c r="A345" s="64"/>
    </row>
    <row r="346" spans="1:1" x14ac:dyDescent="0.2">
      <c r="A346" s="64"/>
    </row>
    <row r="347" spans="1:1" x14ac:dyDescent="0.2">
      <c r="A347" s="64"/>
    </row>
    <row r="348" spans="1:1" x14ac:dyDescent="0.2">
      <c r="A348" s="64"/>
    </row>
    <row r="349" spans="1:1" x14ac:dyDescent="0.2">
      <c r="A349" s="64"/>
    </row>
    <row r="350" spans="1:1" x14ac:dyDescent="0.2">
      <c r="A350" s="64"/>
    </row>
    <row r="351" spans="1:1" x14ac:dyDescent="0.2">
      <c r="A351" s="64"/>
    </row>
    <row r="352" spans="1:1" x14ac:dyDescent="0.2">
      <c r="A352" s="64"/>
    </row>
    <row r="353" spans="1:1" x14ac:dyDescent="0.2">
      <c r="A353" s="64"/>
    </row>
    <row r="354" spans="1:1" x14ac:dyDescent="0.2">
      <c r="A354" s="64"/>
    </row>
    <row r="355" spans="1:1" x14ac:dyDescent="0.2">
      <c r="A355" s="64"/>
    </row>
    <row r="356" spans="1:1" x14ac:dyDescent="0.2">
      <c r="A356" s="64"/>
    </row>
    <row r="357" spans="1:1" x14ac:dyDescent="0.2">
      <c r="A357" s="64"/>
    </row>
    <row r="358" spans="1:1" x14ac:dyDescent="0.2">
      <c r="A358" s="64"/>
    </row>
    <row r="359" spans="1:1" x14ac:dyDescent="0.2">
      <c r="A359" s="64"/>
    </row>
    <row r="360" spans="1:1" x14ac:dyDescent="0.2">
      <c r="A360" s="64"/>
    </row>
    <row r="361" spans="1:1" x14ac:dyDescent="0.2">
      <c r="A361" s="64"/>
    </row>
    <row r="362" spans="1:1" x14ac:dyDescent="0.2">
      <c r="A362" s="64"/>
    </row>
    <row r="363" spans="1:1" x14ac:dyDescent="0.2">
      <c r="A363" s="64"/>
    </row>
    <row r="364" spans="1:1" x14ac:dyDescent="0.2">
      <c r="A364" s="64"/>
    </row>
    <row r="365" spans="1:1" x14ac:dyDescent="0.2">
      <c r="A365" s="64"/>
    </row>
    <row r="366" spans="1:1" x14ac:dyDescent="0.2">
      <c r="A366" s="64"/>
    </row>
    <row r="367" spans="1:1" x14ac:dyDescent="0.2">
      <c r="A367" s="64"/>
    </row>
    <row r="368" spans="1:1" x14ac:dyDescent="0.2">
      <c r="A368" s="64"/>
    </row>
    <row r="369" spans="1:1" x14ac:dyDescent="0.2">
      <c r="A369" s="64"/>
    </row>
    <row r="370" spans="1:1" x14ac:dyDescent="0.2">
      <c r="A370" s="64"/>
    </row>
    <row r="371" spans="1:1" x14ac:dyDescent="0.2">
      <c r="A371" s="64"/>
    </row>
    <row r="372" spans="1:1" x14ac:dyDescent="0.2">
      <c r="A372" s="64"/>
    </row>
    <row r="373" spans="1:1" x14ac:dyDescent="0.2">
      <c r="A373" s="64"/>
    </row>
    <row r="374" spans="1:1" x14ac:dyDescent="0.2">
      <c r="A374" s="64"/>
    </row>
    <row r="375" spans="1:1" x14ac:dyDescent="0.2">
      <c r="A375" s="64"/>
    </row>
    <row r="376" spans="1:1" x14ac:dyDescent="0.2">
      <c r="A376" s="64"/>
    </row>
    <row r="377" spans="1:1" x14ac:dyDescent="0.2">
      <c r="A377" s="64"/>
    </row>
    <row r="378" spans="1:1" x14ac:dyDescent="0.2">
      <c r="A378" s="64"/>
    </row>
    <row r="379" spans="1:1" x14ac:dyDescent="0.2">
      <c r="A379" s="64"/>
    </row>
    <row r="380" spans="1:1" x14ac:dyDescent="0.2">
      <c r="A380" s="64"/>
    </row>
    <row r="381" spans="1:1" x14ac:dyDescent="0.2">
      <c r="A381" s="64"/>
    </row>
    <row r="382" spans="1:1" x14ac:dyDescent="0.2">
      <c r="A382" s="64"/>
    </row>
    <row r="383" spans="1:1" x14ac:dyDescent="0.2">
      <c r="A383" s="64"/>
    </row>
    <row r="384" spans="1:1" x14ac:dyDescent="0.2">
      <c r="A384" s="64"/>
    </row>
    <row r="385" spans="1:1" x14ac:dyDescent="0.2">
      <c r="A385" s="64"/>
    </row>
    <row r="386" spans="1:1" x14ac:dyDescent="0.2">
      <c r="A386" s="64"/>
    </row>
    <row r="387" spans="1:1" x14ac:dyDescent="0.2">
      <c r="A387" s="64"/>
    </row>
    <row r="388" spans="1:1" x14ac:dyDescent="0.2">
      <c r="A388" s="64"/>
    </row>
    <row r="389" spans="1:1" x14ac:dyDescent="0.2">
      <c r="A389" s="64"/>
    </row>
    <row r="390" spans="1:1" x14ac:dyDescent="0.2">
      <c r="A390" s="64"/>
    </row>
    <row r="391" spans="1:1" x14ac:dyDescent="0.2">
      <c r="A391" s="64"/>
    </row>
    <row r="392" spans="1:1" x14ac:dyDescent="0.2">
      <c r="A392" s="64"/>
    </row>
    <row r="393" spans="1:1" x14ac:dyDescent="0.2">
      <c r="A393" s="64"/>
    </row>
    <row r="394" spans="1:1" x14ac:dyDescent="0.2">
      <c r="A394" s="64"/>
    </row>
    <row r="395" spans="1:1" x14ac:dyDescent="0.2">
      <c r="A395" s="64"/>
    </row>
    <row r="396" spans="1:1" x14ac:dyDescent="0.2">
      <c r="A396" s="64"/>
    </row>
    <row r="397" spans="1:1" x14ac:dyDescent="0.2">
      <c r="A397" s="64"/>
    </row>
    <row r="398" spans="1:1" x14ac:dyDescent="0.2">
      <c r="A398" s="64"/>
    </row>
    <row r="399" spans="1:1" x14ac:dyDescent="0.2">
      <c r="A399" s="64"/>
    </row>
    <row r="400" spans="1:1" x14ac:dyDescent="0.2">
      <c r="A400" s="64"/>
    </row>
    <row r="401" spans="1:1" x14ac:dyDescent="0.2">
      <c r="A401" s="64"/>
    </row>
    <row r="402" spans="1:1" x14ac:dyDescent="0.2">
      <c r="A402" s="64"/>
    </row>
    <row r="403" spans="1:1" x14ac:dyDescent="0.2">
      <c r="A403" s="64"/>
    </row>
    <row r="404" spans="1:1" x14ac:dyDescent="0.2">
      <c r="A404" s="64"/>
    </row>
    <row r="405" spans="1:1" x14ac:dyDescent="0.2">
      <c r="A405" s="64"/>
    </row>
    <row r="406" spans="1:1" x14ac:dyDescent="0.2">
      <c r="A406" s="64"/>
    </row>
    <row r="407" spans="1:1" x14ac:dyDescent="0.2">
      <c r="A407" s="64"/>
    </row>
    <row r="408" spans="1:1" x14ac:dyDescent="0.2">
      <c r="A408" s="64"/>
    </row>
    <row r="409" spans="1:1" x14ac:dyDescent="0.2">
      <c r="A409" s="64"/>
    </row>
    <row r="410" spans="1:1" x14ac:dyDescent="0.2">
      <c r="A410" s="64"/>
    </row>
    <row r="411" spans="1:1" x14ac:dyDescent="0.2">
      <c r="A411" s="64"/>
    </row>
    <row r="412" spans="1:1" x14ac:dyDescent="0.2">
      <c r="A412" s="64"/>
    </row>
    <row r="413" spans="1:1" x14ac:dyDescent="0.2">
      <c r="A413" s="64"/>
    </row>
    <row r="414" spans="1:1" x14ac:dyDescent="0.2">
      <c r="A414" s="64"/>
    </row>
    <row r="415" spans="1:1" x14ac:dyDescent="0.2">
      <c r="A415" s="64"/>
    </row>
    <row r="416" spans="1:1" x14ac:dyDescent="0.2">
      <c r="A416" s="64"/>
    </row>
    <row r="417" spans="1:1" x14ac:dyDescent="0.2">
      <c r="A417" s="64"/>
    </row>
    <row r="418" spans="1:1" x14ac:dyDescent="0.2">
      <c r="A418" s="64"/>
    </row>
    <row r="419" spans="1:1" x14ac:dyDescent="0.2">
      <c r="A419" s="64"/>
    </row>
    <row r="420" spans="1:1" x14ac:dyDescent="0.2">
      <c r="A420" s="64"/>
    </row>
    <row r="421" spans="1:1" x14ac:dyDescent="0.2">
      <c r="A421" s="64"/>
    </row>
    <row r="422" spans="1:1" x14ac:dyDescent="0.2">
      <c r="A422" s="64"/>
    </row>
    <row r="423" spans="1:1" x14ac:dyDescent="0.2">
      <c r="A423" s="64"/>
    </row>
    <row r="424" spans="1:1" x14ac:dyDescent="0.2">
      <c r="A424" s="64"/>
    </row>
    <row r="425" spans="1:1" x14ac:dyDescent="0.2">
      <c r="A425" s="64"/>
    </row>
    <row r="426" spans="1:1" x14ac:dyDescent="0.2">
      <c r="A426" s="64"/>
    </row>
    <row r="427" spans="1:1" x14ac:dyDescent="0.2">
      <c r="A427" s="64"/>
    </row>
    <row r="428" spans="1:1" x14ac:dyDescent="0.2">
      <c r="A428" s="64"/>
    </row>
    <row r="429" spans="1:1" x14ac:dyDescent="0.2">
      <c r="A429" s="64"/>
    </row>
    <row r="430" spans="1:1" x14ac:dyDescent="0.2">
      <c r="A430" s="64"/>
    </row>
    <row r="431" spans="1:1" x14ac:dyDescent="0.2">
      <c r="A431" s="64"/>
    </row>
    <row r="432" spans="1:1" x14ac:dyDescent="0.2">
      <c r="A432" s="64"/>
    </row>
    <row r="433" spans="1:1" x14ac:dyDescent="0.2">
      <c r="A433" s="64"/>
    </row>
    <row r="434" spans="1:1" x14ac:dyDescent="0.2">
      <c r="A434" s="64"/>
    </row>
    <row r="435" spans="1:1" x14ac:dyDescent="0.2">
      <c r="A435" s="64"/>
    </row>
    <row r="436" spans="1:1" x14ac:dyDescent="0.2">
      <c r="A436" s="64"/>
    </row>
    <row r="437" spans="1:1" x14ac:dyDescent="0.2">
      <c r="A437" s="64"/>
    </row>
    <row r="438" spans="1:1" x14ac:dyDescent="0.2">
      <c r="A438" s="64"/>
    </row>
    <row r="439" spans="1:1" x14ac:dyDescent="0.2">
      <c r="A439" s="64"/>
    </row>
    <row r="440" spans="1:1" x14ac:dyDescent="0.2">
      <c r="A440" s="64"/>
    </row>
    <row r="441" spans="1:1" x14ac:dyDescent="0.2">
      <c r="A441" s="64"/>
    </row>
    <row r="442" spans="1:1" x14ac:dyDescent="0.2">
      <c r="A442" s="64"/>
    </row>
    <row r="443" spans="1:1" x14ac:dyDescent="0.2">
      <c r="A443" s="64"/>
    </row>
    <row r="444" spans="1:1" x14ac:dyDescent="0.2">
      <c r="A444" s="64"/>
    </row>
    <row r="445" spans="1:1" x14ac:dyDescent="0.2">
      <c r="A445" s="64"/>
    </row>
    <row r="446" spans="1:1" x14ac:dyDescent="0.2">
      <c r="A446" s="64"/>
    </row>
    <row r="447" spans="1:1" x14ac:dyDescent="0.2">
      <c r="A447" s="64"/>
    </row>
    <row r="448" spans="1:1" x14ac:dyDescent="0.2">
      <c r="A448" s="64"/>
    </row>
    <row r="449" spans="1:1" x14ac:dyDescent="0.2">
      <c r="A449" s="64"/>
    </row>
    <row r="450" spans="1:1" x14ac:dyDescent="0.2">
      <c r="A450" s="64"/>
    </row>
    <row r="451" spans="1:1" x14ac:dyDescent="0.2">
      <c r="A451" s="64"/>
    </row>
    <row r="452" spans="1:1" x14ac:dyDescent="0.2">
      <c r="A452" s="64"/>
    </row>
    <row r="453" spans="1:1" x14ac:dyDescent="0.2">
      <c r="A453" s="64"/>
    </row>
    <row r="454" spans="1:1" x14ac:dyDescent="0.2">
      <c r="A454" s="64"/>
    </row>
    <row r="455" spans="1:1" x14ac:dyDescent="0.2">
      <c r="A455" s="64"/>
    </row>
    <row r="456" spans="1:1" x14ac:dyDescent="0.2">
      <c r="A456" s="64"/>
    </row>
    <row r="457" spans="1:1" x14ac:dyDescent="0.2">
      <c r="A457" s="64"/>
    </row>
    <row r="458" spans="1:1" x14ac:dyDescent="0.2">
      <c r="A458" s="64"/>
    </row>
    <row r="459" spans="1:1" x14ac:dyDescent="0.2">
      <c r="A459" s="64"/>
    </row>
    <row r="460" spans="1:1" x14ac:dyDescent="0.2">
      <c r="A460" s="64"/>
    </row>
    <row r="461" spans="1:1" x14ac:dyDescent="0.2">
      <c r="A461" s="64"/>
    </row>
    <row r="462" spans="1:1" x14ac:dyDescent="0.2">
      <c r="A462" s="64"/>
    </row>
    <row r="463" spans="1:1" x14ac:dyDescent="0.2">
      <c r="A463" s="64"/>
    </row>
    <row r="464" spans="1:1" x14ac:dyDescent="0.2">
      <c r="A464" s="64"/>
    </row>
    <row r="465" spans="1:1" x14ac:dyDescent="0.2">
      <c r="A465" s="64"/>
    </row>
    <row r="466" spans="1:1" x14ac:dyDescent="0.2">
      <c r="A466" s="64"/>
    </row>
  </sheetData>
  <autoFilter ref="A2:O143" xr:uid="{00000000-0009-0000-0000-000001000000}">
    <sortState xmlns:xlrd2="http://schemas.microsoft.com/office/spreadsheetml/2017/richdata2" ref="A121:O142">
      <sortCondition ref="E2:E143"/>
    </sortState>
  </autoFilter>
  <sortState xmlns:xlrd2="http://schemas.microsoft.com/office/spreadsheetml/2017/richdata2" ref="B1:O28">
    <sortCondition ref="B1:B28"/>
  </sortState>
  <mergeCells count="1">
    <mergeCell ref="A1:O1"/>
  </mergeCells>
  <phoneticPr fontId="0" type="noConversion"/>
  <pageMargins left="0.70866141732283472" right="0.70866141732283472" top="0.78740157480314965" bottom="0.78740157480314965" header="0.31496062992125984" footer="0.31496062992125984"/>
  <pageSetup paperSize="9"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workbookViewId="0">
      <selection activeCell="C21" sqref="C21"/>
    </sheetView>
  </sheetViews>
  <sheetFormatPr defaultRowHeight="15" x14ac:dyDescent="0.25"/>
  <cols>
    <col min="2" max="2" width="27.42578125" customWidth="1"/>
    <col min="3" max="3" width="125.140625" customWidth="1"/>
  </cols>
  <sheetData>
    <row r="1" spans="1:3" x14ac:dyDescent="0.25">
      <c r="A1" s="51" t="s">
        <v>143</v>
      </c>
      <c r="B1" s="52" t="s">
        <v>126</v>
      </c>
      <c r="C1" s="53" t="s">
        <v>127</v>
      </c>
    </row>
    <row r="2" spans="1:3" x14ac:dyDescent="0.25">
      <c r="A2" s="54" t="s">
        <v>115</v>
      </c>
      <c r="B2" s="55" t="s">
        <v>46</v>
      </c>
      <c r="C2" s="56" t="s">
        <v>116</v>
      </c>
    </row>
    <row r="3" spans="1:3" x14ac:dyDescent="0.25">
      <c r="A3" s="54" t="s">
        <v>117</v>
      </c>
      <c r="B3" s="55" t="s">
        <v>128</v>
      </c>
      <c r="C3" s="56" t="s">
        <v>118</v>
      </c>
    </row>
    <row r="4" spans="1:3" x14ac:dyDescent="0.25">
      <c r="A4" s="57" t="s">
        <v>119</v>
      </c>
      <c r="B4" s="58" t="s">
        <v>129</v>
      </c>
      <c r="C4" s="56" t="s">
        <v>120</v>
      </c>
    </row>
    <row r="5" spans="1:3" x14ac:dyDescent="0.25">
      <c r="A5" s="57" t="s">
        <v>121</v>
      </c>
      <c r="B5" s="58" t="s">
        <v>130</v>
      </c>
      <c r="C5" s="56" t="s">
        <v>123</v>
      </c>
    </row>
    <row r="6" spans="1:3" x14ac:dyDescent="0.25">
      <c r="A6" s="57" t="s">
        <v>122</v>
      </c>
      <c r="B6" s="58" t="s">
        <v>131</v>
      </c>
      <c r="C6" s="56" t="s">
        <v>124</v>
      </c>
    </row>
    <row r="7" spans="1:3" x14ac:dyDescent="0.25">
      <c r="A7" s="57" t="s">
        <v>125</v>
      </c>
      <c r="B7" s="58" t="s">
        <v>133</v>
      </c>
      <c r="C7" s="56" t="s">
        <v>132</v>
      </c>
    </row>
    <row r="8" spans="1:3" x14ac:dyDescent="0.25">
      <c r="A8" s="54" t="s">
        <v>134</v>
      </c>
      <c r="B8" s="55" t="s">
        <v>135</v>
      </c>
      <c r="C8" s="56" t="s">
        <v>136</v>
      </c>
    </row>
    <row r="9" spans="1:3" x14ac:dyDescent="0.25">
      <c r="A9" s="54" t="s">
        <v>137</v>
      </c>
      <c r="B9" s="55" t="s">
        <v>138</v>
      </c>
      <c r="C9" s="56" t="s">
        <v>139</v>
      </c>
    </row>
    <row r="10" spans="1:3" ht="15.75" thickBot="1" x14ac:dyDescent="0.3">
      <c r="A10" s="59" t="s">
        <v>140</v>
      </c>
      <c r="B10" s="60" t="s">
        <v>142</v>
      </c>
      <c r="C10" s="61" t="s">
        <v>141</v>
      </c>
    </row>
    <row r="11" spans="1:3" x14ac:dyDescent="0.25">
      <c r="A11" s="62"/>
      <c r="B11" s="62"/>
      <c r="C11" s="63"/>
    </row>
    <row r="12" spans="1:3" x14ac:dyDescent="0.25">
      <c r="A12" s="117" t="s">
        <v>144</v>
      </c>
      <c r="B12" s="117"/>
      <c r="C12" s="117"/>
    </row>
    <row r="13" spans="1:3" x14ac:dyDescent="0.25">
      <c r="A13" s="117"/>
      <c r="B13" s="117"/>
      <c r="C13" s="117"/>
    </row>
    <row r="14" spans="1:3" x14ac:dyDescent="0.25">
      <c r="A14" s="117"/>
      <c r="B14" s="117"/>
      <c r="C14" s="117"/>
    </row>
  </sheetData>
  <mergeCells count="1">
    <mergeCell ref="A12: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D8"/>
  <sheetViews>
    <sheetView workbookViewId="0">
      <selection activeCell="E1" sqref="E1"/>
    </sheetView>
  </sheetViews>
  <sheetFormatPr defaultRowHeight="15" x14ac:dyDescent="0.25"/>
  <cols>
    <col min="3" max="3" width="19.28515625" customWidth="1"/>
    <col min="4" max="4" width="12.5703125" customWidth="1"/>
  </cols>
  <sheetData>
    <row r="3" spans="3:4" ht="15.75" thickBot="1" x14ac:dyDescent="0.3"/>
    <row r="4" spans="3:4" ht="38.25" x14ac:dyDescent="0.25">
      <c r="C4" s="47" t="s">
        <v>109</v>
      </c>
      <c r="D4" s="48" t="s">
        <v>113</v>
      </c>
    </row>
    <row r="5" spans="3:4" ht="30" customHeight="1" x14ac:dyDescent="0.25">
      <c r="C5" s="43" t="s">
        <v>110</v>
      </c>
      <c r="D5" s="44">
        <v>34250848</v>
      </c>
    </row>
    <row r="6" spans="3:4" ht="53.25" customHeight="1" x14ac:dyDescent="0.25">
      <c r="C6" s="43" t="s">
        <v>111</v>
      </c>
      <c r="D6" s="44">
        <v>40501340</v>
      </c>
    </row>
    <row r="7" spans="3:4" ht="21.75" customHeight="1" x14ac:dyDescent="0.25">
      <c r="C7" s="49" t="s">
        <v>112</v>
      </c>
      <c r="D7" s="50">
        <v>67213860</v>
      </c>
    </row>
    <row r="8" spans="3:4" ht="15.75" thickBot="1" x14ac:dyDescent="0.3">
      <c r="C8" s="45" t="s">
        <v>114</v>
      </c>
      <c r="D8" s="46">
        <f>SUM(D5:D7)</f>
        <v>141966048</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3"/>
  <sheetViews>
    <sheetView topLeftCell="A4" workbookViewId="0">
      <selection activeCell="L26" sqref="L26"/>
    </sheetView>
  </sheetViews>
  <sheetFormatPr defaultRowHeight="15" x14ac:dyDescent="0.25"/>
  <cols>
    <col min="6" max="7" width="11.28515625" customWidth="1"/>
    <col min="8" max="8" width="10.42578125" customWidth="1"/>
    <col min="10" max="11" width="10.7109375" customWidth="1"/>
    <col min="12" max="12" width="10.28515625" customWidth="1"/>
  </cols>
  <sheetData>
    <row r="1" spans="1:19" s="20" customFormat="1" ht="21" x14ac:dyDescent="0.25">
      <c r="A1" s="18" t="s">
        <v>47</v>
      </c>
      <c r="B1" s="19"/>
      <c r="C1" s="19"/>
      <c r="D1" s="6"/>
      <c r="E1" s="6"/>
      <c r="F1" s="12"/>
      <c r="G1" s="6"/>
      <c r="H1" s="6"/>
      <c r="I1" s="6"/>
      <c r="J1" s="6"/>
      <c r="K1" s="6"/>
      <c r="L1" s="6"/>
      <c r="M1" s="6"/>
      <c r="N1" s="6"/>
      <c r="O1" s="6"/>
      <c r="P1" s="6"/>
      <c r="Q1" s="6"/>
    </row>
    <row r="2" spans="1:19" s="20" customFormat="1" ht="75" customHeight="1" x14ac:dyDescent="0.25">
      <c r="A2" s="119" t="s">
        <v>48</v>
      </c>
      <c r="B2" s="119" t="s">
        <v>49</v>
      </c>
      <c r="C2" s="119" t="s">
        <v>51</v>
      </c>
      <c r="D2" s="119" t="s">
        <v>52</v>
      </c>
      <c r="E2" s="119" t="s">
        <v>50</v>
      </c>
      <c r="F2" s="120" t="s">
        <v>67</v>
      </c>
      <c r="G2" s="118" t="s">
        <v>53</v>
      </c>
      <c r="H2" s="118"/>
      <c r="I2" s="118"/>
      <c r="J2" s="118"/>
      <c r="K2" s="118"/>
      <c r="L2" s="118"/>
      <c r="M2" s="118"/>
      <c r="N2" s="118"/>
      <c r="O2" s="118"/>
      <c r="P2" s="119" t="s">
        <v>69</v>
      </c>
      <c r="Q2" s="119" t="s">
        <v>54</v>
      </c>
    </row>
    <row r="3" spans="1:19" s="20" customFormat="1" ht="20.25" customHeight="1" x14ac:dyDescent="0.25">
      <c r="A3" s="119"/>
      <c r="B3" s="119"/>
      <c r="C3" s="119"/>
      <c r="D3" s="119"/>
      <c r="E3" s="119"/>
      <c r="F3" s="120"/>
      <c r="G3" s="7">
        <v>2021</v>
      </c>
      <c r="H3" s="7">
        <v>2022</v>
      </c>
      <c r="I3" s="7">
        <v>2023</v>
      </c>
      <c r="J3" s="7">
        <v>2024</v>
      </c>
      <c r="K3" s="7">
        <v>2025</v>
      </c>
      <c r="L3" s="7">
        <v>2026</v>
      </c>
      <c r="M3" s="7">
        <v>2027</v>
      </c>
      <c r="N3" s="7">
        <v>2028</v>
      </c>
      <c r="O3" s="7">
        <v>2029</v>
      </c>
      <c r="P3" s="119"/>
      <c r="Q3" s="119"/>
      <c r="R3" s="19"/>
      <c r="S3" s="19"/>
    </row>
    <row r="4" spans="1:19" s="20" customFormat="1" ht="49.5" customHeight="1" x14ac:dyDescent="0.25">
      <c r="A4" s="16" t="s">
        <v>70</v>
      </c>
      <c r="B4" s="21" t="s">
        <v>71</v>
      </c>
      <c r="C4" s="21" t="s">
        <v>72</v>
      </c>
      <c r="D4" s="8" t="s">
        <v>73</v>
      </c>
      <c r="E4" s="8">
        <v>3</v>
      </c>
      <c r="F4" s="10">
        <v>52000</v>
      </c>
      <c r="G4" s="10">
        <v>52000</v>
      </c>
      <c r="H4" s="10">
        <v>0</v>
      </c>
      <c r="I4" s="10">
        <v>0</v>
      </c>
      <c r="J4" s="10">
        <v>0</v>
      </c>
      <c r="K4" s="10">
        <v>0</v>
      </c>
      <c r="L4" s="10">
        <v>0</v>
      </c>
      <c r="M4" s="10">
        <v>0</v>
      </c>
      <c r="N4" s="10">
        <v>0</v>
      </c>
      <c r="O4" s="10">
        <v>0</v>
      </c>
      <c r="P4" s="8">
        <v>2</v>
      </c>
      <c r="Q4" s="8" t="s">
        <v>80</v>
      </c>
    </row>
    <row r="5" spans="1:19" s="20" customFormat="1" ht="42.75" customHeight="1" x14ac:dyDescent="0.25">
      <c r="A5" s="16" t="s">
        <v>70</v>
      </c>
      <c r="B5" s="21" t="s">
        <v>74</v>
      </c>
      <c r="C5" s="21" t="s">
        <v>75</v>
      </c>
      <c r="D5" s="8" t="s">
        <v>73</v>
      </c>
      <c r="E5" s="8">
        <v>3</v>
      </c>
      <c r="F5" s="10">
        <v>204000</v>
      </c>
      <c r="G5" s="10">
        <f>204000/5*3</f>
        <v>122400</v>
      </c>
      <c r="H5" s="10">
        <f>F5/5</f>
        <v>40800</v>
      </c>
      <c r="I5" s="10">
        <f>H5</f>
        <v>40800</v>
      </c>
      <c r="J5" s="10">
        <v>0</v>
      </c>
      <c r="K5" s="10">
        <v>0</v>
      </c>
      <c r="L5" s="10">
        <v>0</v>
      </c>
      <c r="M5" s="10">
        <v>0</v>
      </c>
      <c r="N5" s="10">
        <v>0</v>
      </c>
      <c r="O5" s="10">
        <v>0</v>
      </c>
      <c r="P5" s="8">
        <v>2</v>
      </c>
      <c r="Q5" s="8" t="s">
        <v>80</v>
      </c>
    </row>
    <row r="6" spans="1:19" s="16" customFormat="1" ht="48" customHeight="1" x14ac:dyDescent="0.25">
      <c r="A6" s="16" t="s">
        <v>70</v>
      </c>
      <c r="B6" s="16" t="s">
        <v>76</v>
      </c>
      <c r="C6" s="16" t="s">
        <v>77</v>
      </c>
      <c r="D6" s="11" t="s">
        <v>73</v>
      </c>
      <c r="E6" s="11">
        <v>3</v>
      </c>
      <c r="F6" s="11">
        <v>70000</v>
      </c>
      <c r="G6" s="11">
        <v>70000</v>
      </c>
      <c r="H6" s="9">
        <v>0</v>
      </c>
      <c r="I6" s="9">
        <v>0</v>
      </c>
      <c r="J6" s="9">
        <v>0</v>
      </c>
      <c r="K6" s="9">
        <v>0</v>
      </c>
      <c r="L6" s="9">
        <v>0</v>
      </c>
      <c r="M6" s="9">
        <v>0</v>
      </c>
      <c r="N6" s="9">
        <v>0</v>
      </c>
      <c r="O6" s="9">
        <v>0</v>
      </c>
      <c r="P6" s="11">
        <v>5</v>
      </c>
      <c r="Q6" s="11" t="s">
        <v>80</v>
      </c>
    </row>
    <row r="7" spans="1:19" s="20" customFormat="1" ht="45.75" customHeight="1" x14ac:dyDescent="0.25">
      <c r="A7" s="16" t="s">
        <v>70</v>
      </c>
      <c r="B7" s="21" t="s">
        <v>78</v>
      </c>
      <c r="C7" s="21" t="s">
        <v>79</v>
      </c>
      <c r="D7" s="8" t="s">
        <v>73</v>
      </c>
      <c r="E7" s="8">
        <v>3</v>
      </c>
      <c r="F7" s="10">
        <v>231000</v>
      </c>
      <c r="G7" s="10">
        <f>F7/4*2</f>
        <v>115500</v>
      </c>
      <c r="H7" s="10">
        <f>$F$7/4</f>
        <v>57750</v>
      </c>
      <c r="I7" s="10">
        <f>$F$7/4</f>
        <v>57750</v>
      </c>
      <c r="J7" s="10">
        <v>0</v>
      </c>
      <c r="K7" s="10">
        <v>0</v>
      </c>
      <c r="L7" s="10">
        <v>0</v>
      </c>
      <c r="M7" s="10">
        <v>0</v>
      </c>
      <c r="N7" s="10">
        <v>0</v>
      </c>
      <c r="O7" s="10">
        <v>0</v>
      </c>
      <c r="P7" s="8">
        <v>2</v>
      </c>
      <c r="Q7" s="8" t="s">
        <v>80</v>
      </c>
    </row>
    <row r="8" spans="1:19" s="20" customFormat="1" ht="180" x14ac:dyDescent="0.25">
      <c r="A8" s="16" t="s">
        <v>70</v>
      </c>
      <c r="B8" s="16" t="s">
        <v>81</v>
      </c>
      <c r="C8" s="16" t="s">
        <v>82</v>
      </c>
      <c r="D8" s="11" t="s">
        <v>73</v>
      </c>
      <c r="E8" s="11">
        <v>3</v>
      </c>
      <c r="F8" s="9">
        <v>80000</v>
      </c>
      <c r="G8" s="9">
        <f>F8/4*2</f>
        <v>40000</v>
      </c>
      <c r="H8" s="9">
        <f>F8/4</f>
        <v>20000</v>
      </c>
      <c r="I8" s="9">
        <f>F8/4</f>
        <v>20000</v>
      </c>
      <c r="J8" s="9">
        <v>0</v>
      </c>
      <c r="K8" s="9">
        <v>0</v>
      </c>
      <c r="L8" s="9">
        <v>0</v>
      </c>
      <c r="M8" s="9">
        <v>0</v>
      </c>
      <c r="N8" s="9">
        <v>0</v>
      </c>
      <c r="O8" s="9">
        <v>0</v>
      </c>
      <c r="P8" s="11">
        <v>5</v>
      </c>
      <c r="Q8" s="11" t="s">
        <v>80</v>
      </c>
    </row>
    <row r="9" spans="1:19" s="20" customFormat="1" ht="210" x14ac:dyDescent="0.25">
      <c r="A9" s="16" t="s">
        <v>70</v>
      </c>
      <c r="B9" s="16" t="s">
        <v>83</v>
      </c>
      <c r="C9" s="16" t="s">
        <v>84</v>
      </c>
      <c r="D9" s="11" t="s">
        <v>73</v>
      </c>
      <c r="E9" s="11">
        <v>3</v>
      </c>
      <c r="F9" s="9">
        <v>100000</v>
      </c>
      <c r="G9" s="9">
        <f>F9/4</f>
        <v>25000</v>
      </c>
      <c r="H9" s="9">
        <v>25000</v>
      </c>
      <c r="I9" s="9">
        <v>25000</v>
      </c>
      <c r="J9" s="9">
        <v>25000</v>
      </c>
      <c r="K9" s="9">
        <v>0</v>
      </c>
      <c r="L9" s="9">
        <v>0</v>
      </c>
      <c r="M9" s="9">
        <v>0</v>
      </c>
      <c r="N9" s="9">
        <v>0</v>
      </c>
      <c r="O9" s="9">
        <v>0</v>
      </c>
      <c r="P9" s="11">
        <v>5</v>
      </c>
      <c r="Q9" s="11" t="s">
        <v>80</v>
      </c>
    </row>
    <row r="10" spans="1:19" s="20" customFormat="1" ht="225" x14ac:dyDescent="0.25">
      <c r="A10" s="16" t="s">
        <v>70</v>
      </c>
      <c r="B10" s="16" t="s">
        <v>85</v>
      </c>
      <c r="C10" s="16" t="s">
        <v>86</v>
      </c>
      <c r="D10" s="11" t="s">
        <v>73</v>
      </c>
      <c r="E10" s="11">
        <v>1</v>
      </c>
      <c r="F10" s="9">
        <v>100000</v>
      </c>
      <c r="G10" s="9">
        <f>$F$10/4</f>
        <v>25000</v>
      </c>
      <c r="H10" s="9">
        <f>$F$10/4</f>
        <v>25000</v>
      </c>
      <c r="I10" s="9">
        <f>$F$10/4</f>
        <v>25000</v>
      </c>
      <c r="J10" s="9">
        <f>$F$10/4</f>
        <v>25000</v>
      </c>
      <c r="K10" s="9">
        <v>0</v>
      </c>
      <c r="L10" s="9">
        <v>0</v>
      </c>
      <c r="M10" s="9">
        <v>0</v>
      </c>
      <c r="N10" s="9">
        <v>0</v>
      </c>
      <c r="O10" s="9">
        <v>0</v>
      </c>
      <c r="P10" s="11">
        <v>5</v>
      </c>
      <c r="Q10" s="11" t="s">
        <v>80</v>
      </c>
    </row>
    <row r="11" spans="1:19" s="20" customFormat="1" ht="409.5" x14ac:dyDescent="0.25">
      <c r="A11" s="16" t="s">
        <v>70</v>
      </c>
      <c r="B11" s="17" t="s">
        <v>87</v>
      </c>
      <c r="C11" s="17" t="s">
        <v>88</v>
      </c>
      <c r="D11" s="22" t="s">
        <v>73</v>
      </c>
      <c r="E11" s="22">
        <v>3</v>
      </c>
      <c r="F11" s="13">
        <v>440000</v>
      </c>
      <c r="G11" s="13">
        <f>F11/7*2</f>
        <v>125714.28571428571</v>
      </c>
      <c r="H11" s="13">
        <f>$F$11/7</f>
        <v>62857.142857142855</v>
      </c>
      <c r="I11" s="13">
        <f>$F$11/7</f>
        <v>62857.142857142855</v>
      </c>
      <c r="J11" s="13">
        <f>$F$11/7</f>
        <v>62857.142857142855</v>
      </c>
      <c r="K11" s="13">
        <f>$F$11/7</f>
        <v>62857.142857142855</v>
      </c>
      <c r="L11" s="13">
        <f>$F$11/7</f>
        <v>62857.142857142855</v>
      </c>
      <c r="M11" s="13">
        <v>0</v>
      </c>
      <c r="N11" s="13">
        <v>0</v>
      </c>
      <c r="O11" s="13">
        <v>0</v>
      </c>
      <c r="P11" s="22">
        <v>4</v>
      </c>
      <c r="Q11" s="22" t="s">
        <v>80</v>
      </c>
    </row>
    <row r="12" spans="1:19" s="20" customFormat="1" ht="405" x14ac:dyDescent="0.25">
      <c r="A12" s="16" t="s">
        <v>70</v>
      </c>
      <c r="B12" s="17" t="s">
        <v>89</v>
      </c>
      <c r="C12" s="17" t="s">
        <v>90</v>
      </c>
      <c r="D12" s="22" t="s">
        <v>73</v>
      </c>
      <c r="E12" s="22">
        <v>3</v>
      </c>
      <c r="F12" s="13">
        <v>278000</v>
      </c>
      <c r="G12" s="13">
        <f>F12/2</f>
        <v>139000</v>
      </c>
      <c r="H12" s="13">
        <f>F12/4</f>
        <v>69500</v>
      </c>
      <c r="I12" s="13">
        <f>H12</f>
        <v>69500</v>
      </c>
      <c r="J12" s="13">
        <v>0</v>
      </c>
      <c r="K12" s="13">
        <v>0</v>
      </c>
      <c r="L12" s="13">
        <v>0</v>
      </c>
      <c r="M12" s="13">
        <v>0</v>
      </c>
      <c r="N12" s="13">
        <v>0</v>
      </c>
      <c r="O12" s="13">
        <v>0</v>
      </c>
      <c r="P12" s="22">
        <v>4</v>
      </c>
      <c r="Q12" s="22" t="s">
        <v>80</v>
      </c>
    </row>
    <row r="13" spans="1:19" s="20" customFormat="1" ht="65.25" customHeight="1" x14ac:dyDescent="0.25">
      <c r="A13" s="16" t="s">
        <v>70</v>
      </c>
      <c r="B13" s="21" t="s">
        <v>91</v>
      </c>
      <c r="C13" s="21" t="s">
        <v>92</v>
      </c>
      <c r="D13" s="8" t="s">
        <v>73</v>
      </c>
      <c r="E13" s="8">
        <v>3</v>
      </c>
      <c r="F13" s="10">
        <v>147000</v>
      </c>
      <c r="G13" s="10">
        <f>F13/4*2</f>
        <v>73500</v>
      </c>
      <c r="H13" s="10">
        <f>F13/4</f>
        <v>36750</v>
      </c>
      <c r="I13" s="10">
        <f>F13/4</f>
        <v>36750</v>
      </c>
      <c r="J13" s="10">
        <v>0</v>
      </c>
      <c r="K13" s="10">
        <v>0</v>
      </c>
      <c r="L13" s="10">
        <v>0</v>
      </c>
      <c r="M13" s="10">
        <v>0</v>
      </c>
      <c r="N13" s="10">
        <v>0</v>
      </c>
      <c r="O13" s="10">
        <v>0</v>
      </c>
      <c r="P13" s="8">
        <v>4</v>
      </c>
      <c r="Q13" s="8" t="s">
        <v>80</v>
      </c>
    </row>
    <row r="14" spans="1:19" s="20" customFormat="1" ht="75.75" customHeight="1" x14ac:dyDescent="0.25">
      <c r="A14" s="16" t="s">
        <v>70</v>
      </c>
      <c r="B14" s="21" t="s">
        <v>93</v>
      </c>
      <c r="C14" s="21" t="s">
        <v>94</v>
      </c>
      <c r="D14" s="8" t="s">
        <v>73</v>
      </c>
      <c r="E14" s="8">
        <v>3</v>
      </c>
      <c r="F14" s="10">
        <v>65000</v>
      </c>
      <c r="G14" s="10">
        <f>F14/4*3</f>
        <v>48750</v>
      </c>
      <c r="H14" s="10">
        <f>F14/4</f>
        <v>16250</v>
      </c>
      <c r="I14" s="10">
        <v>0</v>
      </c>
      <c r="J14" s="10">
        <v>0</v>
      </c>
      <c r="K14" s="10">
        <v>0</v>
      </c>
      <c r="L14" s="10">
        <v>0</v>
      </c>
      <c r="M14" s="10">
        <v>0</v>
      </c>
      <c r="N14" s="10">
        <v>0</v>
      </c>
      <c r="O14" s="10">
        <v>0</v>
      </c>
      <c r="P14" s="8">
        <v>4</v>
      </c>
      <c r="Q14" s="8" t="s">
        <v>80</v>
      </c>
    </row>
    <row r="15" spans="1:19" s="20" customFormat="1" ht="135" x14ac:dyDescent="0.25">
      <c r="A15" s="16" t="s">
        <v>70</v>
      </c>
      <c r="B15" s="23" t="s">
        <v>95</v>
      </c>
      <c r="C15" s="23" t="s">
        <v>96</v>
      </c>
      <c r="D15" s="24" t="s">
        <v>73</v>
      </c>
      <c r="E15" s="24">
        <v>3</v>
      </c>
      <c r="F15" s="14">
        <v>75000</v>
      </c>
      <c r="G15" s="14">
        <f>F15/4*3</f>
        <v>56250</v>
      </c>
      <c r="H15" s="14">
        <f>F15/4</f>
        <v>18750</v>
      </c>
      <c r="I15" s="14">
        <v>0</v>
      </c>
      <c r="J15" s="14">
        <v>0</v>
      </c>
      <c r="K15" s="14">
        <v>0</v>
      </c>
      <c r="L15" s="14">
        <v>0</v>
      </c>
      <c r="M15" s="14">
        <v>0</v>
      </c>
      <c r="N15" s="14">
        <v>0</v>
      </c>
      <c r="O15" s="14">
        <v>0</v>
      </c>
      <c r="P15" s="24" t="s">
        <v>97</v>
      </c>
      <c r="Q15" s="24" t="s">
        <v>80</v>
      </c>
    </row>
    <row r="16" spans="1:19" s="20" customFormat="1" ht="57" customHeight="1" x14ac:dyDescent="0.25">
      <c r="A16" s="16" t="s">
        <v>70</v>
      </c>
      <c r="B16" s="23" t="s">
        <v>98</v>
      </c>
      <c r="C16" s="15" t="s">
        <v>103</v>
      </c>
      <c r="D16" s="24" t="s">
        <v>73</v>
      </c>
      <c r="E16" s="24">
        <v>3</v>
      </c>
      <c r="F16" s="14">
        <v>200000</v>
      </c>
      <c r="G16" s="14">
        <f>F16</f>
        <v>200000</v>
      </c>
      <c r="H16" s="14">
        <v>0</v>
      </c>
      <c r="I16" s="14">
        <v>0</v>
      </c>
      <c r="J16" s="14">
        <v>0</v>
      </c>
      <c r="K16" s="14">
        <v>0</v>
      </c>
      <c r="L16" s="14">
        <v>0</v>
      </c>
      <c r="M16" s="14">
        <v>0</v>
      </c>
      <c r="N16" s="14">
        <v>0</v>
      </c>
      <c r="O16" s="14">
        <v>0</v>
      </c>
      <c r="P16" s="24" t="s">
        <v>97</v>
      </c>
      <c r="Q16" s="24" t="s">
        <v>99</v>
      </c>
    </row>
    <row r="17" spans="1:17" s="20" customFormat="1" ht="360" x14ac:dyDescent="0.25">
      <c r="A17" s="16" t="s">
        <v>70</v>
      </c>
      <c r="B17" s="23" t="s">
        <v>100</v>
      </c>
      <c r="C17" s="23" t="s">
        <v>101</v>
      </c>
      <c r="D17" s="24" t="s">
        <v>73</v>
      </c>
      <c r="E17" s="24">
        <v>3</v>
      </c>
      <c r="F17" s="14">
        <v>150000</v>
      </c>
      <c r="G17" s="14">
        <f>F17</f>
        <v>150000</v>
      </c>
      <c r="H17" s="14">
        <v>0</v>
      </c>
      <c r="I17" s="14">
        <v>0</v>
      </c>
      <c r="J17" s="14">
        <f>I17</f>
        <v>0</v>
      </c>
      <c r="K17" s="14">
        <v>0</v>
      </c>
      <c r="L17" s="14">
        <v>0</v>
      </c>
      <c r="M17" s="14">
        <v>0</v>
      </c>
      <c r="N17" s="14">
        <v>0</v>
      </c>
      <c r="O17" s="14">
        <v>0</v>
      </c>
      <c r="P17" s="24" t="s">
        <v>97</v>
      </c>
      <c r="Q17" s="24" t="s">
        <v>80</v>
      </c>
    </row>
    <row r="18" spans="1:17" s="20" customFormat="1" ht="49.5" customHeight="1" x14ac:dyDescent="0.25">
      <c r="A18" s="16" t="s">
        <v>70</v>
      </c>
      <c r="B18" s="23" t="s">
        <v>102</v>
      </c>
      <c r="C18" s="23" t="s">
        <v>104</v>
      </c>
      <c r="D18" s="24" t="s">
        <v>73</v>
      </c>
      <c r="E18" s="24">
        <v>1</v>
      </c>
      <c r="F18" s="14">
        <v>260000</v>
      </c>
      <c r="G18" s="14">
        <f>F18/4</f>
        <v>65000</v>
      </c>
      <c r="H18" s="14">
        <f>G18</f>
        <v>65000</v>
      </c>
      <c r="I18" s="14">
        <f>H18</f>
        <v>65000</v>
      </c>
      <c r="J18" s="14">
        <f>I18</f>
        <v>65000</v>
      </c>
      <c r="K18" s="14">
        <v>0</v>
      </c>
      <c r="L18" s="14">
        <v>0</v>
      </c>
      <c r="M18" s="14">
        <v>0</v>
      </c>
      <c r="N18" s="14">
        <v>0</v>
      </c>
      <c r="O18" s="14">
        <v>0</v>
      </c>
      <c r="P18" s="24">
        <v>3</v>
      </c>
      <c r="Q18" s="24" t="s">
        <v>80</v>
      </c>
    </row>
    <row r="19" spans="1:17" s="20" customFormat="1" ht="285" x14ac:dyDescent="0.25">
      <c r="A19" s="16" t="s">
        <v>70</v>
      </c>
      <c r="B19" s="16" t="s">
        <v>105</v>
      </c>
      <c r="C19" s="16" t="s">
        <v>106</v>
      </c>
      <c r="D19" s="11" t="s">
        <v>73</v>
      </c>
      <c r="E19" s="11">
        <v>2</v>
      </c>
      <c r="F19" s="9">
        <v>104000</v>
      </c>
      <c r="G19" s="9">
        <f t="shared" ref="G19:G24" si="0">F19</f>
        <v>104000</v>
      </c>
      <c r="H19" s="9">
        <v>0</v>
      </c>
      <c r="I19" s="9">
        <v>0</v>
      </c>
      <c r="J19" s="9">
        <v>0</v>
      </c>
      <c r="K19" s="9">
        <v>0</v>
      </c>
      <c r="L19" s="9">
        <v>0</v>
      </c>
      <c r="M19" s="9">
        <v>0</v>
      </c>
      <c r="N19" s="9">
        <v>0</v>
      </c>
      <c r="O19" s="9">
        <v>0</v>
      </c>
      <c r="P19" s="11">
        <v>2</v>
      </c>
      <c r="Q19" s="11" t="s">
        <v>80</v>
      </c>
    </row>
    <row r="20" spans="1:17" s="20" customFormat="1" ht="105" x14ac:dyDescent="0.25">
      <c r="A20" s="16" t="s">
        <v>70</v>
      </c>
      <c r="B20" s="23" t="s">
        <v>0</v>
      </c>
      <c r="C20" s="23" t="s">
        <v>1</v>
      </c>
      <c r="D20" s="24" t="s">
        <v>73</v>
      </c>
      <c r="E20" s="24">
        <v>3</v>
      </c>
      <c r="F20" s="14">
        <v>230000</v>
      </c>
      <c r="G20" s="14">
        <f t="shared" si="0"/>
        <v>230000</v>
      </c>
      <c r="H20" s="14">
        <v>0</v>
      </c>
      <c r="I20" s="14">
        <v>0</v>
      </c>
      <c r="J20" s="14">
        <v>0</v>
      </c>
      <c r="K20" s="14">
        <v>0</v>
      </c>
      <c r="L20" s="14">
        <v>0</v>
      </c>
      <c r="M20" s="14">
        <v>0</v>
      </c>
      <c r="N20" s="14">
        <v>0</v>
      </c>
      <c r="O20" s="14">
        <v>0</v>
      </c>
      <c r="P20" s="24">
        <v>3</v>
      </c>
      <c r="Q20" s="24" t="s">
        <v>80</v>
      </c>
    </row>
    <row r="21" spans="1:17" s="20" customFormat="1" ht="90" x14ac:dyDescent="0.25">
      <c r="A21" s="16" t="s">
        <v>70</v>
      </c>
      <c r="B21" s="23" t="s">
        <v>2</v>
      </c>
      <c r="C21" s="23" t="s">
        <v>1</v>
      </c>
      <c r="D21" s="24" t="s">
        <v>73</v>
      </c>
      <c r="E21" s="24">
        <v>3</v>
      </c>
      <c r="F21" s="28">
        <v>158000</v>
      </c>
      <c r="G21" s="14">
        <f t="shared" si="0"/>
        <v>158000</v>
      </c>
      <c r="H21" s="14">
        <v>0</v>
      </c>
      <c r="I21" s="14">
        <v>0</v>
      </c>
      <c r="J21" s="14">
        <v>0</v>
      </c>
      <c r="K21" s="14">
        <v>0</v>
      </c>
      <c r="L21" s="14">
        <v>0</v>
      </c>
      <c r="M21" s="14">
        <v>0</v>
      </c>
      <c r="N21" s="14">
        <v>0</v>
      </c>
      <c r="O21" s="14">
        <v>0</v>
      </c>
      <c r="P21" s="24">
        <v>3</v>
      </c>
      <c r="Q21" s="24" t="s">
        <v>80</v>
      </c>
    </row>
    <row r="22" spans="1:17" s="20" customFormat="1" ht="255" x14ac:dyDescent="0.25">
      <c r="A22" s="16" t="s">
        <v>70</v>
      </c>
      <c r="B22" s="23" t="s">
        <v>3</v>
      </c>
      <c r="C22" s="23" t="s">
        <v>1</v>
      </c>
      <c r="D22" s="24" t="s">
        <v>73</v>
      </c>
      <c r="E22" s="24">
        <v>3</v>
      </c>
      <c r="F22" s="28">
        <v>160000</v>
      </c>
      <c r="G22" s="14">
        <f t="shared" si="0"/>
        <v>160000</v>
      </c>
      <c r="H22" s="14">
        <v>0</v>
      </c>
      <c r="I22" s="14">
        <v>0</v>
      </c>
      <c r="J22" s="14">
        <v>0</v>
      </c>
      <c r="K22" s="14">
        <v>0</v>
      </c>
      <c r="L22" s="14">
        <v>0</v>
      </c>
      <c r="M22" s="14">
        <v>0</v>
      </c>
      <c r="N22" s="14">
        <v>0</v>
      </c>
      <c r="O22" s="14">
        <v>0</v>
      </c>
      <c r="P22" s="24">
        <v>3</v>
      </c>
      <c r="Q22" s="24" t="s">
        <v>80</v>
      </c>
    </row>
    <row r="23" spans="1:17" s="20" customFormat="1" ht="90" x14ac:dyDescent="0.25">
      <c r="A23" s="16" t="s">
        <v>70</v>
      </c>
      <c r="B23" s="23" t="s">
        <v>4</v>
      </c>
      <c r="C23" s="23" t="s">
        <v>1</v>
      </c>
      <c r="D23" s="24" t="s">
        <v>73</v>
      </c>
      <c r="E23" s="24">
        <v>3</v>
      </c>
      <c r="F23" s="28">
        <v>417000</v>
      </c>
      <c r="G23" s="14">
        <f t="shared" si="0"/>
        <v>417000</v>
      </c>
      <c r="H23" s="14">
        <v>0</v>
      </c>
      <c r="I23" s="14">
        <v>0</v>
      </c>
      <c r="J23" s="14">
        <v>0</v>
      </c>
      <c r="K23" s="14">
        <v>0</v>
      </c>
      <c r="L23" s="14">
        <v>0</v>
      </c>
      <c r="M23" s="14">
        <v>0</v>
      </c>
      <c r="N23" s="14">
        <v>0</v>
      </c>
      <c r="O23" s="14">
        <v>0</v>
      </c>
      <c r="P23" s="24">
        <v>3</v>
      </c>
      <c r="Q23" s="24" t="s">
        <v>80</v>
      </c>
    </row>
    <row r="24" spans="1:17" s="20" customFormat="1" ht="150" x14ac:dyDescent="0.25">
      <c r="A24" s="16" t="s">
        <v>70</v>
      </c>
      <c r="B24" s="25" t="s">
        <v>5</v>
      </c>
      <c r="C24" s="23" t="s">
        <v>6</v>
      </c>
      <c r="D24" s="24" t="s">
        <v>73</v>
      </c>
      <c r="E24" s="24">
        <v>1</v>
      </c>
      <c r="F24" s="28">
        <v>1000000</v>
      </c>
      <c r="G24" s="14">
        <f t="shared" si="0"/>
        <v>1000000</v>
      </c>
      <c r="H24" s="14">
        <v>0</v>
      </c>
      <c r="I24" s="14">
        <v>0</v>
      </c>
      <c r="J24" s="14">
        <v>0</v>
      </c>
      <c r="K24" s="14">
        <v>0</v>
      </c>
      <c r="L24" s="14">
        <v>0</v>
      </c>
      <c r="M24" s="14">
        <v>0</v>
      </c>
      <c r="N24" s="14">
        <v>0</v>
      </c>
      <c r="O24" s="14">
        <v>0</v>
      </c>
      <c r="P24" s="24">
        <v>3</v>
      </c>
      <c r="Q24" s="24" t="s">
        <v>80</v>
      </c>
    </row>
    <row r="25" spans="1:17" s="20" customFormat="1" ht="90" x14ac:dyDescent="0.25">
      <c r="A25" s="16" t="s">
        <v>70</v>
      </c>
      <c r="B25" s="26" t="s">
        <v>7</v>
      </c>
      <c r="C25" s="26" t="s">
        <v>8</v>
      </c>
      <c r="D25" s="29" t="s">
        <v>34</v>
      </c>
      <c r="E25" s="22">
        <v>1</v>
      </c>
      <c r="F25" s="30">
        <v>605000</v>
      </c>
      <c r="G25" s="13">
        <f>F25/4*3</f>
        <v>453750</v>
      </c>
      <c r="H25" s="13">
        <f>F25/4</f>
        <v>151250</v>
      </c>
      <c r="I25" s="13">
        <v>0</v>
      </c>
      <c r="J25" s="13">
        <v>0</v>
      </c>
      <c r="K25" s="13">
        <v>0</v>
      </c>
      <c r="L25" s="13">
        <v>0</v>
      </c>
      <c r="M25" s="13">
        <v>0</v>
      </c>
      <c r="N25" s="13">
        <v>0</v>
      </c>
      <c r="O25" s="13">
        <v>0</v>
      </c>
      <c r="P25" s="22">
        <v>4</v>
      </c>
      <c r="Q25" s="22" t="s">
        <v>80</v>
      </c>
    </row>
    <row r="26" spans="1:17" s="20" customFormat="1" ht="255" x14ac:dyDescent="0.25">
      <c r="A26" s="16" t="s">
        <v>70</v>
      </c>
      <c r="B26" s="17" t="s">
        <v>9</v>
      </c>
      <c r="C26" s="17" t="s">
        <v>10</v>
      </c>
      <c r="D26" s="22" t="s">
        <v>34</v>
      </c>
      <c r="E26" s="22">
        <v>1</v>
      </c>
      <c r="F26" s="31">
        <v>305000</v>
      </c>
      <c r="G26" s="13">
        <f>F26/3*2</f>
        <v>203333.33333333334</v>
      </c>
      <c r="H26" s="13">
        <f>F26/3</f>
        <v>101666.66666666667</v>
      </c>
      <c r="I26" s="13">
        <v>0</v>
      </c>
      <c r="J26" s="13">
        <v>0</v>
      </c>
      <c r="K26" s="13">
        <v>0</v>
      </c>
      <c r="L26" s="13">
        <v>0</v>
      </c>
      <c r="M26" s="13">
        <v>0</v>
      </c>
      <c r="N26" s="13">
        <v>0</v>
      </c>
      <c r="O26" s="13">
        <v>0</v>
      </c>
      <c r="P26" s="22"/>
      <c r="Q26" s="22" t="s">
        <v>80</v>
      </c>
    </row>
    <row r="27" spans="1:17" s="20" customFormat="1" ht="75" x14ac:dyDescent="0.25">
      <c r="A27" s="16" t="s">
        <v>70</v>
      </c>
      <c r="B27" s="17" t="s">
        <v>11</v>
      </c>
      <c r="C27" s="17" t="s">
        <v>12</v>
      </c>
      <c r="D27" s="22" t="s">
        <v>34</v>
      </c>
      <c r="E27" s="22">
        <v>3</v>
      </c>
      <c r="F27" s="31">
        <v>304000</v>
      </c>
      <c r="G27" s="13">
        <v>0</v>
      </c>
      <c r="H27" s="13">
        <v>0</v>
      </c>
      <c r="I27" s="13">
        <v>0</v>
      </c>
      <c r="J27" s="13">
        <f>F27/3</f>
        <v>101333.33333333333</v>
      </c>
      <c r="K27" s="13">
        <f>J27</f>
        <v>101333.33333333333</v>
      </c>
      <c r="L27" s="13">
        <f>K27</f>
        <v>101333.33333333333</v>
      </c>
      <c r="M27" s="13">
        <v>0</v>
      </c>
      <c r="N27" s="13">
        <v>0</v>
      </c>
      <c r="O27" s="13">
        <v>0</v>
      </c>
      <c r="P27" s="22">
        <v>4</v>
      </c>
      <c r="Q27" s="22" t="s">
        <v>80</v>
      </c>
    </row>
    <row r="28" spans="1:17" s="20" customFormat="1" ht="270" x14ac:dyDescent="0.25">
      <c r="A28" s="16" t="s">
        <v>70</v>
      </c>
      <c r="B28" s="17" t="s">
        <v>13</v>
      </c>
      <c r="C28" s="17" t="s">
        <v>36</v>
      </c>
      <c r="D28" s="22" t="s">
        <v>34</v>
      </c>
      <c r="E28" s="22">
        <v>3</v>
      </c>
      <c r="F28" s="31">
        <v>300000</v>
      </c>
      <c r="G28" s="13">
        <f>F28</f>
        <v>300000</v>
      </c>
      <c r="H28" s="13">
        <v>0</v>
      </c>
      <c r="I28" s="13">
        <v>0</v>
      </c>
      <c r="J28" s="13">
        <v>0</v>
      </c>
      <c r="K28" s="13">
        <v>0</v>
      </c>
      <c r="L28" s="13">
        <v>0</v>
      </c>
      <c r="M28" s="13">
        <v>0</v>
      </c>
      <c r="N28" s="13">
        <v>0</v>
      </c>
      <c r="O28" s="13">
        <v>0</v>
      </c>
      <c r="P28" s="22">
        <v>4</v>
      </c>
      <c r="Q28" s="22" t="s">
        <v>80</v>
      </c>
    </row>
    <row r="29" spans="1:17" s="20" customFormat="1" ht="225" x14ac:dyDescent="0.25">
      <c r="A29" s="16" t="s">
        <v>70</v>
      </c>
      <c r="B29" s="16" t="s">
        <v>14</v>
      </c>
      <c r="C29" s="16" t="s">
        <v>35</v>
      </c>
      <c r="D29" s="11" t="s">
        <v>34</v>
      </c>
      <c r="E29" s="11">
        <v>1</v>
      </c>
      <c r="F29" s="32">
        <v>250000</v>
      </c>
      <c r="G29" s="9">
        <v>0</v>
      </c>
      <c r="H29" s="9">
        <v>0</v>
      </c>
      <c r="I29" s="9">
        <v>0</v>
      </c>
      <c r="J29" s="9">
        <f>F29/2</f>
        <v>125000</v>
      </c>
      <c r="K29" s="9">
        <f>J29</f>
        <v>125000</v>
      </c>
      <c r="L29" s="9">
        <v>0</v>
      </c>
      <c r="M29" s="9">
        <v>0</v>
      </c>
      <c r="N29" s="9">
        <v>0</v>
      </c>
      <c r="O29" s="9">
        <v>0</v>
      </c>
      <c r="P29" s="11">
        <v>0</v>
      </c>
      <c r="Q29" s="11" t="s">
        <v>80</v>
      </c>
    </row>
    <row r="30" spans="1:17" s="20" customFormat="1" ht="135" x14ac:dyDescent="0.25">
      <c r="A30" s="16" t="s">
        <v>70</v>
      </c>
      <c r="B30" s="17" t="s">
        <v>15</v>
      </c>
      <c r="C30" s="17" t="s">
        <v>38</v>
      </c>
      <c r="D30" s="22" t="s">
        <v>34</v>
      </c>
      <c r="E30" s="22">
        <v>3</v>
      </c>
      <c r="F30" s="31">
        <v>240000</v>
      </c>
      <c r="G30" s="13">
        <f>F30</f>
        <v>240000</v>
      </c>
      <c r="H30" s="13">
        <v>0</v>
      </c>
      <c r="I30" s="13">
        <v>0</v>
      </c>
      <c r="J30" s="13">
        <v>0</v>
      </c>
      <c r="K30" s="13">
        <v>0</v>
      </c>
      <c r="L30" s="13">
        <v>0</v>
      </c>
      <c r="M30" s="13">
        <v>0</v>
      </c>
      <c r="N30" s="13">
        <v>0</v>
      </c>
      <c r="O30" s="13">
        <v>0</v>
      </c>
      <c r="P30" s="22">
        <v>4</v>
      </c>
      <c r="Q30" s="22" t="s">
        <v>80</v>
      </c>
    </row>
    <row r="31" spans="1:17" s="20" customFormat="1" ht="105" x14ac:dyDescent="0.25">
      <c r="A31" s="16" t="s">
        <v>70</v>
      </c>
      <c r="B31" s="17" t="s">
        <v>16</v>
      </c>
      <c r="C31" s="17" t="s">
        <v>17</v>
      </c>
      <c r="D31" s="22" t="s">
        <v>34</v>
      </c>
      <c r="E31" s="22">
        <v>3</v>
      </c>
      <c r="F31" s="31">
        <v>184000</v>
      </c>
      <c r="G31" s="13">
        <f>F31</f>
        <v>184000</v>
      </c>
      <c r="H31" s="13">
        <v>0</v>
      </c>
      <c r="I31" s="13">
        <v>0</v>
      </c>
      <c r="J31" s="13">
        <v>0</v>
      </c>
      <c r="K31" s="13">
        <v>0</v>
      </c>
      <c r="L31" s="13">
        <v>0</v>
      </c>
      <c r="M31" s="13">
        <v>0</v>
      </c>
      <c r="N31" s="13">
        <v>0</v>
      </c>
      <c r="O31" s="13">
        <v>0</v>
      </c>
      <c r="P31" s="22">
        <v>4</v>
      </c>
      <c r="Q31" s="22" t="s">
        <v>80</v>
      </c>
    </row>
    <row r="32" spans="1:17" s="20" customFormat="1" ht="180" x14ac:dyDescent="0.25">
      <c r="A32" s="16" t="s">
        <v>70</v>
      </c>
      <c r="B32" s="17" t="s">
        <v>18</v>
      </c>
      <c r="C32" s="17" t="s">
        <v>19</v>
      </c>
      <c r="D32" s="22" t="s">
        <v>34</v>
      </c>
      <c r="E32" s="22">
        <v>3</v>
      </c>
      <c r="F32" s="31">
        <v>140000</v>
      </c>
      <c r="G32" s="13">
        <f>F32</f>
        <v>140000</v>
      </c>
      <c r="H32" s="13">
        <v>0</v>
      </c>
      <c r="I32" s="13">
        <v>0</v>
      </c>
      <c r="J32" s="13">
        <v>0</v>
      </c>
      <c r="K32" s="13">
        <v>0</v>
      </c>
      <c r="L32" s="13">
        <v>0</v>
      </c>
      <c r="M32" s="13">
        <v>0</v>
      </c>
      <c r="N32" s="13">
        <v>0</v>
      </c>
      <c r="O32" s="13">
        <v>0</v>
      </c>
      <c r="P32" s="22">
        <v>4</v>
      </c>
      <c r="Q32" s="22" t="s">
        <v>80</v>
      </c>
    </row>
    <row r="33" spans="1:19" s="20" customFormat="1" ht="135" x14ac:dyDescent="0.25">
      <c r="A33" s="16" t="s">
        <v>70</v>
      </c>
      <c r="B33" s="17" t="s">
        <v>20</v>
      </c>
      <c r="C33" s="17" t="s">
        <v>21</v>
      </c>
      <c r="D33" s="22" t="s">
        <v>34</v>
      </c>
      <c r="E33" s="22">
        <v>3</v>
      </c>
      <c r="F33" s="31">
        <v>90000</v>
      </c>
      <c r="G33" s="13">
        <f>F33</f>
        <v>90000</v>
      </c>
      <c r="H33" s="13">
        <v>0</v>
      </c>
      <c r="I33" s="13">
        <v>0</v>
      </c>
      <c r="J33" s="13">
        <v>0</v>
      </c>
      <c r="K33" s="13">
        <v>0</v>
      </c>
      <c r="L33" s="13">
        <v>0</v>
      </c>
      <c r="M33" s="13">
        <v>0</v>
      </c>
      <c r="N33" s="13">
        <v>0</v>
      </c>
      <c r="O33" s="13">
        <v>0</v>
      </c>
      <c r="P33" s="22">
        <v>4</v>
      </c>
      <c r="Q33" s="22" t="s">
        <v>80</v>
      </c>
    </row>
    <row r="34" spans="1:19" s="20" customFormat="1" ht="105" x14ac:dyDescent="0.25">
      <c r="A34" s="16" t="s">
        <v>70</v>
      </c>
      <c r="B34" s="17" t="s">
        <v>22</v>
      </c>
      <c r="C34" s="17" t="s">
        <v>37</v>
      </c>
      <c r="D34" s="22" t="s">
        <v>34</v>
      </c>
      <c r="E34" s="22">
        <v>3</v>
      </c>
      <c r="F34" s="31">
        <v>85000</v>
      </c>
      <c r="G34" s="13">
        <f>F34</f>
        <v>85000</v>
      </c>
      <c r="H34" s="13">
        <v>0</v>
      </c>
      <c r="I34" s="13">
        <v>0</v>
      </c>
      <c r="J34" s="13">
        <v>0</v>
      </c>
      <c r="K34" s="13">
        <v>0</v>
      </c>
      <c r="L34" s="13">
        <v>0</v>
      </c>
      <c r="M34" s="13">
        <v>0</v>
      </c>
      <c r="N34" s="13">
        <v>0</v>
      </c>
      <c r="O34" s="13">
        <v>0</v>
      </c>
      <c r="P34" s="22">
        <v>4</v>
      </c>
      <c r="Q34" s="22" t="s">
        <v>80</v>
      </c>
    </row>
    <row r="35" spans="1:19" s="20" customFormat="1" ht="150" x14ac:dyDescent="0.25">
      <c r="A35" s="16" t="s">
        <v>70</v>
      </c>
      <c r="B35" s="23" t="s">
        <v>23</v>
      </c>
      <c r="C35" s="23" t="s">
        <v>24</v>
      </c>
      <c r="D35" s="24" t="s">
        <v>34</v>
      </c>
      <c r="E35" s="24">
        <v>1</v>
      </c>
      <c r="F35" s="28">
        <v>66000</v>
      </c>
      <c r="G35" s="14">
        <f>F35/6*4</f>
        <v>44000</v>
      </c>
      <c r="H35" s="14">
        <f>F35/6</f>
        <v>11000</v>
      </c>
      <c r="I35" s="14">
        <f>H35</f>
        <v>11000</v>
      </c>
      <c r="J35" s="14">
        <v>0</v>
      </c>
      <c r="K35" s="14">
        <v>0</v>
      </c>
      <c r="L35" s="14">
        <v>0</v>
      </c>
      <c r="M35" s="14">
        <v>0</v>
      </c>
      <c r="N35" s="14">
        <v>0</v>
      </c>
      <c r="O35" s="14">
        <v>0</v>
      </c>
      <c r="P35" s="24">
        <v>0</v>
      </c>
      <c r="Q35" s="24" t="s">
        <v>80</v>
      </c>
      <c r="S35" s="20" t="s">
        <v>45</v>
      </c>
    </row>
    <row r="36" spans="1:19" s="20" customFormat="1" ht="225" x14ac:dyDescent="0.25">
      <c r="A36" s="16" t="s">
        <v>70</v>
      </c>
      <c r="B36" s="17" t="s">
        <v>25</v>
      </c>
      <c r="C36" s="17" t="s">
        <v>26</v>
      </c>
      <c r="D36" s="22" t="s">
        <v>34</v>
      </c>
      <c r="E36" s="22">
        <v>3</v>
      </c>
      <c r="F36" s="31">
        <v>62000</v>
      </c>
      <c r="G36" s="13">
        <f>F36</f>
        <v>62000</v>
      </c>
      <c r="H36" s="13">
        <v>0</v>
      </c>
      <c r="I36" s="13">
        <v>0</v>
      </c>
      <c r="J36" s="13">
        <v>0</v>
      </c>
      <c r="K36" s="13">
        <v>0</v>
      </c>
      <c r="L36" s="13">
        <v>0</v>
      </c>
      <c r="M36" s="13">
        <v>0</v>
      </c>
      <c r="N36" s="13">
        <v>0</v>
      </c>
      <c r="O36" s="13">
        <v>0</v>
      </c>
      <c r="P36" s="22">
        <v>4</v>
      </c>
      <c r="Q36" s="22" t="s">
        <v>80</v>
      </c>
    </row>
    <row r="37" spans="1:19" s="20" customFormat="1" ht="165" x14ac:dyDescent="0.25">
      <c r="A37" s="16" t="s">
        <v>70</v>
      </c>
      <c r="B37" s="17" t="s">
        <v>27</v>
      </c>
      <c r="C37" s="17" t="s">
        <v>28</v>
      </c>
      <c r="D37" s="22" t="s">
        <v>34</v>
      </c>
      <c r="E37" s="22">
        <v>3</v>
      </c>
      <c r="F37" s="31">
        <v>55000</v>
      </c>
      <c r="G37" s="13">
        <v>0</v>
      </c>
      <c r="H37" s="13">
        <v>0</v>
      </c>
      <c r="I37" s="13">
        <v>0</v>
      </c>
      <c r="J37" s="13">
        <f>F37/2</f>
        <v>27500</v>
      </c>
      <c r="K37" s="13">
        <f>J37</f>
        <v>27500</v>
      </c>
      <c r="L37" s="13">
        <v>0</v>
      </c>
      <c r="M37" s="13">
        <v>0</v>
      </c>
      <c r="N37" s="13">
        <v>0</v>
      </c>
      <c r="O37" s="13">
        <v>0</v>
      </c>
      <c r="P37" s="22">
        <v>4</v>
      </c>
      <c r="Q37" s="22" t="s">
        <v>80</v>
      </c>
    </row>
    <row r="38" spans="1:19" s="20" customFormat="1" ht="180" x14ac:dyDescent="0.25">
      <c r="A38" s="16" t="s">
        <v>70</v>
      </c>
      <c r="B38" s="17" t="s">
        <v>29</v>
      </c>
      <c r="C38" s="17" t="s">
        <v>39</v>
      </c>
      <c r="D38" s="22" t="s">
        <v>34</v>
      </c>
      <c r="E38" s="22">
        <v>3</v>
      </c>
      <c r="F38" s="31">
        <v>50000</v>
      </c>
      <c r="G38" s="13">
        <f>F38</f>
        <v>50000</v>
      </c>
      <c r="H38" s="13">
        <v>0</v>
      </c>
      <c r="I38" s="13">
        <v>0</v>
      </c>
      <c r="J38" s="13">
        <v>0</v>
      </c>
      <c r="K38" s="13">
        <v>0</v>
      </c>
      <c r="L38" s="13">
        <v>0</v>
      </c>
      <c r="M38" s="13">
        <v>0</v>
      </c>
      <c r="N38" s="13">
        <v>0</v>
      </c>
      <c r="O38" s="13">
        <v>0</v>
      </c>
      <c r="P38" s="22">
        <v>4</v>
      </c>
      <c r="Q38" s="22" t="s">
        <v>80</v>
      </c>
    </row>
    <row r="39" spans="1:19" s="20" customFormat="1" ht="150" x14ac:dyDescent="0.25">
      <c r="A39" s="16" t="s">
        <v>70</v>
      </c>
      <c r="B39" s="17" t="s">
        <v>30</v>
      </c>
      <c r="C39" s="17" t="s">
        <v>40</v>
      </c>
      <c r="D39" s="22" t="s">
        <v>34</v>
      </c>
      <c r="E39" s="22">
        <v>1</v>
      </c>
      <c r="F39" s="31">
        <v>50000</v>
      </c>
      <c r="G39" s="13">
        <f>F39</f>
        <v>50000</v>
      </c>
      <c r="H39" s="13">
        <v>0</v>
      </c>
      <c r="I39" s="13">
        <v>0</v>
      </c>
      <c r="J39" s="13">
        <v>0</v>
      </c>
      <c r="K39" s="13">
        <v>0</v>
      </c>
      <c r="L39" s="13">
        <v>0</v>
      </c>
      <c r="M39" s="13">
        <v>0</v>
      </c>
      <c r="N39" s="13">
        <v>0</v>
      </c>
      <c r="O39" s="13">
        <v>0</v>
      </c>
      <c r="P39" s="22">
        <v>4</v>
      </c>
      <c r="Q39" s="22" t="s">
        <v>80</v>
      </c>
    </row>
    <row r="40" spans="1:19" s="20" customFormat="1" ht="120" x14ac:dyDescent="0.25">
      <c r="A40" s="16" t="s">
        <v>70</v>
      </c>
      <c r="B40" s="17" t="s">
        <v>31</v>
      </c>
      <c r="C40" s="17" t="s">
        <v>39</v>
      </c>
      <c r="D40" s="22" t="s">
        <v>34</v>
      </c>
      <c r="E40" s="22">
        <v>3</v>
      </c>
      <c r="F40" s="31">
        <v>50000</v>
      </c>
      <c r="G40" s="13">
        <f>F40</f>
        <v>50000</v>
      </c>
      <c r="H40" s="13">
        <v>0</v>
      </c>
      <c r="I40" s="13">
        <v>0</v>
      </c>
      <c r="J40" s="13">
        <v>0</v>
      </c>
      <c r="K40" s="13">
        <v>0</v>
      </c>
      <c r="L40" s="13">
        <v>0</v>
      </c>
      <c r="M40" s="13">
        <v>0</v>
      </c>
      <c r="N40" s="13">
        <v>0</v>
      </c>
      <c r="O40" s="13">
        <v>0</v>
      </c>
      <c r="P40" s="22">
        <v>4</v>
      </c>
      <c r="Q40" s="22" t="s">
        <v>80</v>
      </c>
    </row>
    <row r="41" spans="1:19" s="20" customFormat="1" ht="105" x14ac:dyDescent="0.25">
      <c r="A41" s="16" t="s">
        <v>70</v>
      </c>
      <c r="B41" s="27" t="s">
        <v>32</v>
      </c>
      <c r="C41" s="17" t="s">
        <v>41</v>
      </c>
      <c r="D41" s="33" t="s">
        <v>34</v>
      </c>
      <c r="E41" s="22">
        <v>1</v>
      </c>
      <c r="F41" s="34">
        <v>50000</v>
      </c>
      <c r="G41" s="13">
        <f>F41/7*3</f>
        <v>21428.571428571428</v>
      </c>
      <c r="H41" s="13">
        <f>F41/7</f>
        <v>7142.8571428571431</v>
      </c>
      <c r="I41" s="13">
        <f>H41</f>
        <v>7142.8571428571431</v>
      </c>
      <c r="J41" s="13">
        <f>I41</f>
        <v>7142.8571428571431</v>
      </c>
      <c r="K41" s="13">
        <f>J41</f>
        <v>7142.8571428571431</v>
      </c>
      <c r="L41" s="13">
        <v>0</v>
      </c>
      <c r="M41" s="13">
        <v>0</v>
      </c>
      <c r="N41" s="13">
        <v>0</v>
      </c>
      <c r="O41" s="13">
        <v>0</v>
      </c>
      <c r="P41" s="22"/>
      <c r="Q41" s="22" t="s">
        <v>80</v>
      </c>
    </row>
    <row r="42" spans="1:19" s="20" customFormat="1" ht="210" x14ac:dyDescent="0.25">
      <c r="A42" s="16" t="s">
        <v>70</v>
      </c>
      <c r="B42" s="21" t="s">
        <v>44</v>
      </c>
      <c r="C42" s="21" t="s">
        <v>42</v>
      </c>
      <c r="D42" s="8" t="s">
        <v>97</v>
      </c>
      <c r="E42" s="8">
        <v>1</v>
      </c>
      <c r="F42" s="35">
        <v>49000</v>
      </c>
      <c r="G42" s="10">
        <f>F42</f>
        <v>49000</v>
      </c>
      <c r="H42" s="10">
        <v>0</v>
      </c>
      <c r="I42" s="10">
        <v>0</v>
      </c>
      <c r="J42" s="10">
        <v>0</v>
      </c>
      <c r="K42" s="10">
        <v>0</v>
      </c>
      <c r="L42" s="10">
        <v>0</v>
      </c>
      <c r="M42" s="10">
        <v>0</v>
      </c>
      <c r="N42" s="10">
        <v>0</v>
      </c>
      <c r="O42" s="10">
        <v>0</v>
      </c>
      <c r="P42" s="8">
        <v>4</v>
      </c>
      <c r="Q42" s="8" t="s">
        <v>80</v>
      </c>
    </row>
    <row r="43" spans="1:19" s="20" customFormat="1" ht="165" x14ac:dyDescent="0.25">
      <c r="A43" s="16" t="s">
        <v>70</v>
      </c>
      <c r="B43" s="21" t="s">
        <v>33</v>
      </c>
      <c r="C43" s="21" t="s">
        <v>43</v>
      </c>
      <c r="D43" s="8" t="s">
        <v>97</v>
      </c>
      <c r="E43" s="8">
        <v>3</v>
      </c>
      <c r="F43" s="36">
        <v>50000</v>
      </c>
      <c r="G43" s="10">
        <f>F43/3*2</f>
        <v>33333.333333333336</v>
      </c>
      <c r="H43" s="10">
        <v>0</v>
      </c>
      <c r="I43" s="10">
        <v>0</v>
      </c>
      <c r="J43" s="10">
        <v>0</v>
      </c>
      <c r="K43" s="10">
        <v>0</v>
      </c>
      <c r="L43" s="10">
        <v>0</v>
      </c>
      <c r="M43" s="10">
        <v>0</v>
      </c>
      <c r="N43" s="10">
        <v>0</v>
      </c>
      <c r="O43" s="10">
        <v>0</v>
      </c>
      <c r="P43" s="8">
        <v>4</v>
      </c>
      <c r="Q43" s="8" t="s">
        <v>80</v>
      </c>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43" xr:uid="{00000000-0002-0000-0700-000000000000}">
      <formula1>1</formula1>
      <formula2>3</formula2>
    </dataValidation>
    <dataValidation type="textLength" operator="lessThanOrEqual" allowBlank="1" showInputMessage="1" showErrorMessage="1" sqref="Q4:Q43" xr:uid="{00000000-0002-0000-0700-000001000000}">
      <formula1>100</formula1>
    </dataValidation>
    <dataValidation type="textLength" operator="lessThanOrEqual" allowBlank="1" showInputMessage="1" showErrorMessage="1" sqref="C4:C43" xr:uid="{00000000-0002-0000-0700-000002000000}">
      <formula1>250</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vzor vyplňování</vt:lpstr>
      <vt:lpstr>Finální tabulka</vt:lpstr>
      <vt:lpstr>List2</vt:lpstr>
      <vt:lpstr>List3</vt:lpstr>
      <vt:lpstr>List1</vt:lpstr>
      <vt:lpstr>SC</vt:lpstr>
      <vt:lpstr>alokace dle typů projektů</vt:lpstr>
      <vt:lpstr>RAP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Loučná Jitka</dc:creator>
  <cp:lastModifiedBy>tuma</cp:lastModifiedBy>
  <cp:lastPrinted>2021-11-04T14:14:04Z</cp:lastPrinted>
  <dcterms:created xsi:type="dcterms:W3CDTF">2019-05-31T08:18:18Z</dcterms:created>
  <dcterms:modified xsi:type="dcterms:W3CDTF">2022-03-01T07:42:13Z</dcterms:modified>
</cp:coreProperties>
</file>