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SD\ITIKV°\projekty do ITI\1 Sběr projektů\Tabulky ITIKV\31 Tabulky k 1. 11. 2021\"/>
    </mc:Choice>
  </mc:AlternateContent>
  <bookViews>
    <workbookView xWindow="-120" yWindow="-120" windowWidth="29040" windowHeight="15840" tabRatio="785" firstSheet="1" activeTab="1"/>
  </bookViews>
  <sheets>
    <sheet name="vzor vyplňování" sheetId="3" state="hidden" r:id="rId1"/>
    <sheet name="Finální tabulka" sheetId="2" r:id="rId2"/>
    <sheet name="List2" sheetId="8" r:id="rId3"/>
    <sheet name="List3" sheetId="9" r:id="rId4"/>
    <sheet name="List1" sheetId="7" r:id="rId5"/>
    <sheet name="SC" sheetId="6" r:id="rId6"/>
    <sheet name="alokace dle typů projektů" sheetId="5" r:id="rId7"/>
    <sheet name="RAP" sheetId="4" state="hidden" r:id="rId8"/>
  </sheets>
  <definedNames>
    <definedName name="_xlnm._FilterDatabase" localSheetId="1" hidden="1">'Finální tabulka'!$A$2:$O$170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G43" i="4" l="1"/>
  <c r="G42" i="4"/>
  <c r="H41" i="4"/>
  <c r="I41" i="4" s="1"/>
  <c r="J41" i="4" s="1"/>
  <c r="K41" i="4" s="1"/>
  <c r="G41" i="4"/>
  <c r="G40" i="4"/>
  <c r="G39" i="4"/>
  <c r="G38" i="4"/>
  <c r="J37" i="4"/>
  <c r="K37" i="4" s="1"/>
  <c r="G36" i="4"/>
  <c r="H35" i="4"/>
  <c r="I35" i="4" s="1"/>
  <c r="G35" i="4"/>
  <c r="G34" i="4"/>
  <c r="G33" i="4"/>
  <c r="G32" i="4"/>
  <c r="G31" i="4"/>
  <c r="G30" i="4"/>
  <c r="J29" i="4"/>
  <c r="K29" i="4" s="1"/>
  <c r="G28" i="4"/>
  <c r="J27" i="4"/>
  <c r="K27" i="4" s="1"/>
  <c r="L27" i="4" s="1"/>
  <c r="H26" i="4"/>
  <c r="G26" i="4"/>
  <c r="H25" i="4"/>
  <c r="G25" i="4"/>
  <c r="G24" i="4"/>
  <c r="G23" i="4"/>
  <c r="G22" i="4"/>
  <c r="G21" i="4"/>
  <c r="G20" i="4"/>
  <c r="G19" i="4"/>
  <c r="G18" i="4"/>
  <c r="H18" i="4" s="1"/>
  <c r="I18" i="4" s="1"/>
  <c r="J18" i="4" s="1"/>
  <c r="J17" i="4"/>
  <c r="G17" i="4"/>
  <c r="G16" i="4"/>
  <c r="H15" i="4"/>
  <c r="G15" i="4"/>
  <c r="H14" i="4"/>
  <c r="G14" i="4"/>
  <c r="I13" i="4"/>
  <c r="H13" i="4"/>
  <c r="G13" i="4"/>
  <c r="H12" i="4"/>
  <c r="I12" i="4" s="1"/>
  <c r="G12" i="4"/>
  <c r="L11" i="4"/>
  <c r="K11" i="4"/>
  <c r="J11" i="4"/>
  <c r="I11" i="4"/>
  <c r="H11" i="4"/>
  <c r="G11" i="4"/>
  <c r="J10" i="4"/>
  <c r="I10" i="4"/>
  <c r="H10" i="4"/>
  <c r="G10" i="4"/>
  <c r="G9" i="4"/>
  <c r="I8" i="4"/>
  <c r="H8" i="4"/>
  <c r="G8" i="4"/>
  <c r="I7" i="4"/>
  <c r="H7" i="4"/>
  <c r="G7" i="4"/>
  <c r="H5" i="4"/>
  <c r="I5" i="4" s="1"/>
  <c r="G5" i="4"/>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alcChain>
</file>

<file path=xl/comments1.xml><?xml version="1.0" encoding="utf-8"?>
<comments xmlns="http://schemas.openxmlformats.org/spreadsheetml/2006/main">
  <authors>
    <author>Potencová Nikola, Ing.</author>
  </authors>
  <commentList>
    <comment ref="G4" authorId="0" shapeId="0">
      <text>
        <r>
          <rPr>
            <b/>
            <sz val="9"/>
            <color indexed="81"/>
            <rFont val="Tahoma"/>
            <family val="2"/>
            <charset val="238"/>
          </rPr>
          <t>Potencová Nikola, Ing.:</t>
        </r>
        <r>
          <rPr>
            <sz val="9"/>
            <color indexed="81"/>
            <rFont val="Tahoma"/>
            <family val="2"/>
            <charset val="238"/>
          </rPr>
          <t xml:space="preserve">
Za období 2019-2020</t>
        </r>
      </text>
    </comment>
    <comment ref="G5" authorId="0" shapeId="0">
      <text>
        <r>
          <rPr>
            <b/>
            <sz val="9"/>
            <color indexed="81"/>
            <rFont val="Tahoma"/>
            <family val="2"/>
            <charset val="238"/>
          </rPr>
          <t>Potencová Nikola, Ing.:</t>
        </r>
        <r>
          <rPr>
            <sz val="9"/>
            <color indexed="81"/>
            <rFont val="Tahoma"/>
            <family val="2"/>
            <charset val="238"/>
          </rPr>
          <t xml:space="preserve">
Za období 2019
</t>
        </r>
      </text>
    </comment>
    <comment ref="G6" authorId="0" shapeId="0">
      <text>
        <r>
          <rPr>
            <b/>
            <sz val="9"/>
            <color indexed="81"/>
            <rFont val="Tahoma"/>
            <family val="2"/>
            <charset val="238"/>
          </rPr>
          <t>Potencová Nikola, Ing.:</t>
        </r>
        <r>
          <rPr>
            <sz val="9"/>
            <color indexed="81"/>
            <rFont val="Tahoma"/>
            <family val="2"/>
            <charset val="238"/>
          </rPr>
          <t xml:space="preserve">
Za rok 2018-2020
</t>
        </r>
      </text>
    </comment>
    <comment ref="G7" authorId="0" shapeId="0">
      <text>
        <r>
          <rPr>
            <b/>
            <sz val="9"/>
            <color indexed="81"/>
            <rFont val="Tahoma"/>
            <family val="2"/>
            <charset val="238"/>
          </rPr>
          <t>Potencová Nikola, Ing.:</t>
        </r>
        <r>
          <rPr>
            <sz val="9"/>
            <color indexed="81"/>
            <rFont val="Tahoma"/>
            <family val="2"/>
            <charset val="238"/>
          </rPr>
          <t xml:space="preserve">
od roku 2020
</t>
        </r>
      </text>
    </comment>
    <comment ref="G8" authorId="0" shapeId="0">
      <text>
        <r>
          <rPr>
            <b/>
            <sz val="9"/>
            <color indexed="81"/>
            <rFont val="Tahoma"/>
            <family val="2"/>
            <charset val="238"/>
          </rPr>
          <t>Potencová Nikola, Ing.:</t>
        </r>
        <r>
          <rPr>
            <sz val="9"/>
            <color indexed="81"/>
            <rFont val="Tahoma"/>
            <family val="2"/>
            <charset val="238"/>
          </rPr>
          <t xml:space="preserve">
Od roku 2020
</t>
        </r>
      </text>
    </comment>
    <comment ref="G11" authorId="0" shapeId="0">
      <text>
        <r>
          <rPr>
            <b/>
            <sz val="9"/>
            <color indexed="81"/>
            <rFont val="Tahoma"/>
            <family val="2"/>
            <charset val="238"/>
          </rPr>
          <t>Potencová Nikola, Ing.:</t>
        </r>
        <r>
          <rPr>
            <sz val="9"/>
            <color indexed="81"/>
            <rFont val="Tahoma"/>
            <family val="2"/>
            <charset val="238"/>
          </rPr>
          <t xml:space="preserve">
za roky 2020</t>
        </r>
      </text>
    </comment>
    <comment ref="G12" authorId="0" shapeId="0">
      <text>
        <r>
          <rPr>
            <b/>
            <sz val="9"/>
            <color indexed="81"/>
            <rFont val="Tahoma"/>
            <family val="2"/>
            <charset val="238"/>
          </rPr>
          <t>Potencová Nikola, Ing.:</t>
        </r>
        <r>
          <rPr>
            <sz val="9"/>
            <color indexed="81"/>
            <rFont val="Tahoma"/>
            <family val="2"/>
            <charset val="238"/>
          </rPr>
          <t xml:space="preserve">
Za roky 2019</t>
        </r>
      </text>
    </comment>
    <comment ref="G13" authorId="0" shapeId="0">
      <text>
        <r>
          <rPr>
            <b/>
            <sz val="9"/>
            <color indexed="81"/>
            <rFont val="Tahoma"/>
            <family val="2"/>
            <charset val="238"/>
          </rPr>
          <t>Potencová Nikola, Ing.:</t>
        </r>
        <r>
          <rPr>
            <sz val="9"/>
            <color indexed="81"/>
            <rFont val="Tahoma"/>
            <family val="2"/>
            <charset val="238"/>
          </rPr>
          <t xml:space="preserve">
za rok 2020</t>
        </r>
      </text>
    </comment>
    <comment ref="G14" authorId="0" shapeId="0">
      <text>
        <r>
          <rPr>
            <b/>
            <sz val="9"/>
            <color indexed="81"/>
            <rFont val="Tahoma"/>
            <family val="2"/>
            <charset val="238"/>
          </rPr>
          <t>Potencová Nikola, Ing.:</t>
        </r>
        <r>
          <rPr>
            <sz val="9"/>
            <color indexed="81"/>
            <rFont val="Tahoma"/>
            <family val="2"/>
            <charset val="238"/>
          </rPr>
          <t xml:space="preserve">
od roku 2019</t>
        </r>
      </text>
    </comment>
    <comment ref="G15" authorId="0" shapeId="0">
      <text>
        <r>
          <rPr>
            <b/>
            <sz val="9"/>
            <color indexed="81"/>
            <rFont val="Tahoma"/>
            <family val="2"/>
            <charset val="238"/>
          </rPr>
          <t>Potencová Nikola, Ing.:</t>
        </r>
        <r>
          <rPr>
            <sz val="9"/>
            <color indexed="81"/>
            <rFont val="Tahoma"/>
            <family val="2"/>
            <charset val="238"/>
          </rPr>
          <t xml:space="preserve">
Od roku 2019</t>
        </r>
      </text>
    </comment>
    <comment ref="G16" authorId="0" shapeId="0">
      <text>
        <r>
          <rPr>
            <b/>
            <sz val="9"/>
            <color indexed="81"/>
            <rFont val="Tahoma"/>
            <family val="2"/>
            <charset val="238"/>
          </rPr>
          <t>Potencová Nikola, Ing.:</t>
        </r>
        <r>
          <rPr>
            <sz val="9"/>
            <color indexed="81"/>
            <rFont val="Tahoma"/>
            <family val="2"/>
            <charset val="238"/>
          </rPr>
          <t xml:space="preserve">
od roku 2020</t>
        </r>
      </text>
    </comment>
    <comment ref="G17" authorId="0" shapeId="0">
      <text>
        <r>
          <rPr>
            <b/>
            <sz val="9"/>
            <color indexed="81"/>
            <rFont val="Tahoma"/>
            <family val="2"/>
            <charset val="238"/>
          </rPr>
          <t>Potencová Nikola, Ing.:</t>
        </r>
        <r>
          <rPr>
            <sz val="9"/>
            <color indexed="81"/>
            <rFont val="Tahoma"/>
            <family val="2"/>
            <charset val="238"/>
          </rPr>
          <t xml:space="preserve">
za rok 2019-2020</t>
        </r>
      </text>
    </comment>
    <comment ref="G19" authorId="0" shapeId="0">
      <text>
        <r>
          <rPr>
            <b/>
            <sz val="9"/>
            <color indexed="81"/>
            <rFont val="Tahoma"/>
            <family val="2"/>
            <charset val="238"/>
          </rPr>
          <t>Potencová Nikola, Ing.:</t>
        </r>
        <r>
          <rPr>
            <sz val="9"/>
            <color indexed="81"/>
            <rFont val="Tahoma"/>
            <family val="2"/>
            <charset val="238"/>
          </rPr>
          <t xml:space="preserve">
za rok 2019-2021</t>
        </r>
      </text>
    </comment>
    <comment ref="G20" authorId="0" shapeId="0">
      <text>
        <r>
          <rPr>
            <b/>
            <sz val="9"/>
            <color indexed="81"/>
            <rFont val="Tahoma"/>
            <family val="2"/>
            <charset val="238"/>
          </rPr>
          <t>Potencová Nikola, Ing.:</t>
        </r>
        <r>
          <rPr>
            <sz val="9"/>
            <color indexed="81"/>
            <rFont val="Tahoma"/>
            <family val="2"/>
            <charset val="238"/>
          </rPr>
          <t xml:space="preserve">
za rok 2019-2020</t>
        </r>
      </text>
    </comment>
    <comment ref="G21" authorId="0" shapeId="0">
      <text>
        <r>
          <rPr>
            <b/>
            <sz val="9"/>
            <color indexed="81"/>
            <rFont val="Tahoma"/>
            <family val="2"/>
            <charset val="238"/>
          </rPr>
          <t>Potencová Nikola, Ing.:</t>
        </r>
        <r>
          <rPr>
            <sz val="9"/>
            <color indexed="81"/>
            <rFont val="Tahoma"/>
            <family val="2"/>
            <charset val="238"/>
          </rPr>
          <t xml:space="preserve">
Za roky 2019-2020</t>
        </r>
      </text>
    </comment>
    <comment ref="G22" authorId="0" shapeId="0">
      <text>
        <r>
          <rPr>
            <b/>
            <sz val="9"/>
            <color indexed="81"/>
            <rFont val="Tahoma"/>
            <family val="2"/>
            <charset val="238"/>
          </rPr>
          <t>Potencová Nikola, Ing.:</t>
        </r>
        <r>
          <rPr>
            <sz val="9"/>
            <color indexed="81"/>
            <rFont val="Tahoma"/>
            <family val="2"/>
            <charset val="238"/>
          </rPr>
          <t xml:space="preserve">
za roky 2019-2020</t>
        </r>
      </text>
    </comment>
    <comment ref="G23" authorId="0" shapeId="0">
      <text>
        <r>
          <rPr>
            <b/>
            <sz val="9"/>
            <color indexed="81"/>
            <rFont val="Tahoma"/>
            <family val="2"/>
            <charset val="238"/>
          </rPr>
          <t>Potencová Nikola, Ing.:</t>
        </r>
        <r>
          <rPr>
            <sz val="9"/>
            <color indexed="81"/>
            <rFont val="Tahoma"/>
            <family val="2"/>
            <charset val="238"/>
          </rPr>
          <t xml:space="preserve">
za rok 2019-2021</t>
        </r>
      </text>
    </comment>
    <comment ref="G24" authorId="0" shapeId="0">
      <text>
        <r>
          <rPr>
            <b/>
            <sz val="9"/>
            <color indexed="81"/>
            <rFont val="Tahoma"/>
            <family val="2"/>
            <charset val="238"/>
          </rPr>
          <t>Potencová Nikola, Ing.:</t>
        </r>
        <r>
          <rPr>
            <sz val="9"/>
            <color indexed="81"/>
            <rFont val="Tahoma"/>
            <family val="2"/>
            <charset val="238"/>
          </rPr>
          <t xml:space="preserve">
za rok 2019-2021</t>
        </r>
      </text>
    </comment>
    <comment ref="G25" authorId="0" shapeId="0">
      <text>
        <r>
          <rPr>
            <b/>
            <sz val="9"/>
            <color indexed="81"/>
            <rFont val="Tahoma"/>
            <family val="2"/>
            <charset val="238"/>
          </rPr>
          <t>Potencová Nikola, Ing.:</t>
        </r>
        <r>
          <rPr>
            <sz val="9"/>
            <color indexed="81"/>
            <rFont val="Tahoma"/>
            <family val="2"/>
            <charset val="238"/>
          </rPr>
          <t xml:space="preserve">
za rok 2019-2021</t>
        </r>
      </text>
    </comment>
    <comment ref="G26" authorId="0" shapeId="0">
      <text>
        <r>
          <rPr>
            <b/>
            <sz val="9"/>
            <color indexed="81"/>
            <rFont val="Tahoma"/>
            <family val="2"/>
            <charset val="238"/>
          </rPr>
          <t>Potencová Nikola, Ing.:</t>
        </r>
        <r>
          <rPr>
            <sz val="9"/>
            <color indexed="81"/>
            <rFont val="Tahoma"/>
            <family val="2"/>
            <charset val="238"/>
          </rPr>
          <t xml:space="preserve">
za rok 2020 a 2021
</t>
        </r>
      </text>
    </comment>
    <comment ref="G28" authorId="0" shapeId="0">
      <text>
        <r>
          <rPr>
            <b/>
            <sz val="9"/>
            <color indexed="81"/>
            <rFont val="Tahoma"/>
            <family val="2"/>
            <charset val="238"/>
          </rPr>
          <t>Potencová Nikola, Ing.:</t>
        </r>
        <r>
          <rPr>
            <sz val="9"/>
            <color indexed="81"/>
            <rFont val="Tahoma"/>
            <family val="2"/>
            <charset val="238"/>
          </rPr>
          <t xml:space="preserve">
za rok 2019-2021</t>
        </r>
      </text>
    </comment>
    <comment ref="G30" authorId="0" shapeId="0">
      <text>
        <r>
          <rPr>
            <b/>
            <sz val="9"/>
            <color indexed="81"/>
            <rFont val="Tahoma"/>
            <family val="2"/>
            <charset val="238"/>
          </rPr>
          <t>Potencová Nikola, Ing.:</t>
        </r>
        <r>
          <rPr>
            <sz val="9"/>
            <color indexed="81"/>
            <rFont val="Tahoma"/>
            <family val="2"/>
            <charset val="238"/>
          </rPr>
          <t xml:space="preserve">
za roky 2019-2020</t>
        </r>
      </text>
    </comment>
    <comment ref="G31" authorId="0" shapeId="0">
      <text>
        <r>
          <rPr>
            <b/>
            <sz val="9"/>
            <color indexed="81"/>
            <rFont val="Tahoma"/>
            <family val="2"/>
            <charset val="238"/>
          </rPr>
          <t>Potencová Nikola, Ing.:</t>
        </r>
        <r>
          <rPr>
            <sz val="9"/>
            <color indexed="81"/>
            <rFont val="Tahoma"/>
            <family val="2"/>
            <charset val="238"/>
          </rPr>
          <t xml:space="preserve">
za roky 2019-2020</t>
        </r>
      </text>
    </comment>
    <comment ref="G32" authorId="0" shapeId="0">
      <text>
        <r>
          <rPr>
            <b/>
            <sz val="9"/>
            <color indexed="81"/>
            <rFont val="Tahoma"/>
            <family val="2"/>
            <charset val="238"/>
          </rPr>
          <t>Potencová Nikola, Ing.:</t>
        </r>
        <r>
          <rPr>
            <sz val="9"/>
            <color indexed="81"/>
            <rFont val="Tahoma"/>
            <family val="2"/>
            <charset val="238"/>
          </rPr>
          <t xml:space="preserve">
za roky 2019-2020
</t>
        </r>
      </text>
    </comment>
    <comment ref="G33" authorId="0" shapeId="0">
      <text>
        <r>
          <rPr>
            <b/>
            <sz val="9"/>
            <color indexed="81"/>
            <rFont val="Tahoma"/>
            <family val="2"/>
            <charset val="238"/>
          </rPr>
          <t>Potencová Nikola, Ing.:</t>
        </r>
        <r>
          <rPr>
            <sz val="9"/>
            <color indexed="81"/>
            <rFont val="Tahoma"/>
            <family val="2"/>
            <charset val="238"/>
          </rPr>
          <t xml:space="preserve">
za rok 2019-2020</t>
        </r>
      </text>
    </comment>
    <comment ref="G34" authorId="0" shapeId="0">
      <text>
        <r>
          <rPr>
            <b/>
            <sz val="9"/>
            <color indexed="81"/>
            <rFont val="Tahoma"/>
            <family val="2"/>
            <charset val="238"/>
          </rPr>
          <t>Potencová Nikola, Ing.:</t>
        </r>
        <r>
          <rPr>
            <sz val="9"/>
            <color indexed="81"/>
            <rFont val="Tahoma"/>
            <family val="2"/>
            <charset val="238"/>
          </rPr>
          <t xml:space="preserve">
za rok 2019-2021
</t>
        </r>
      </text>
    </comment>
    <comment ref="G36" authorId="0" shapeId="0">
      <text>
        <r>
          <rPr>
            <b/>
            <sz val="9"/>
            <color indexed="81"/>
            <rFont val="Tahoma"/>
            <family val="2"/>
            <charset val="238"/>
          </rPr>
          <t>Potencová Nikola, Ing.:</t>
        </r>
        <r>
          <rPr>
            <sz val="9"/>
            <color indexed="81"/>
            <rFont val="Tahoma"/>
            <family val="2"/>
            <charset val="238"/>
          </rPr>
          <t xml:space="preserve">
za rok 2017-2018</t>
        </r>
      </text>
    </comment>
    <comment ref="G38" authorId="0" shapeId="0">
      <text>
        <r>
          <rPr>
            <b/>
            <sz val="9"/>
            <color indexed="81"/>
            <rFont val="Tahoma"/>
            <family val="2"/>
            <charset val="238"/>
          </rPr>
          <t>Potencová Nikola, Ing.:</t>
        </r>
        <r>
          <rPr>
            <sz val="9"/>
            <color indexed="81"/>
            <rFont val="Tahoma"/>
            <family val="2"/>
            <charset val="238"/>
          </rPr>
          <t xml:space="preserve">
za rok 2020-2021
</t>
        </r>
      </text>
    </comment>
    <comment ref="G39" authorId="0" shapeId="0">
      <text>
        <r>
          <rPr>
            <b/>
            <sz val="9"/>
            <color indexed="81"/>
            <rFont val="Tahoma"/>
            <family val="2"/>
            <charset val="238"/>
          </rPr>
          <t>Potencová Nikola, Ing.:</t>
        </r>
        <r>
          <rPr>
            <sz val="9"/>
            <color indexed="81"/>
            <rFont val="Tahoma"/>
            <family val="2"/>
            <charset val="238"/>
          </rPr>
          <t xml:space="preserve">
za rok 2019-2019</t>
        </r>
      </text>
    </comment>
    <comment ref="G40" authorId="0" shapeId="0">
      <text>
        <r>
          <rPr>
            <b/>
            <sz val="9"/>
            <color indexed="81"/>
            <rFont val="Tahoma"/>
            <family val="2"/>
            <charset val="238"/>
          </rPr>
          <t>Potencová Nikola, Ing.:</t>
        </r>
        <r>
          <rPr>
            <sz val="9"/>
            <color indexed="81"/>
            <rFont val="Tahoma"/>
            <family val="2"/>
            <charset val="238"/>
          </rPr>
          <t xml:space="preserve">
za rok 2019-2020</t>
        </r>
      </text>
    </comment>
    <comment ref="G42" authorId="0" shapeId="0">
      <text>
        <r>
          <rPr>
            <b/>
            <sz val="9"/>
            <color indexed="81"/>
            <rFont val="Tahoma"/>
            <family val="2"/>
            <charset val="238"/>
          </rPr>
          <t>Potencová Nikola, Ing.:</t>
        </r>
        <r>
          <rPr>
            <sz val="9"/>
            <color indexed="81"/>
            <rFont val="Tahoma"/>
            <family val="2"/>
            <charset val="238"/>
          </rPr>
          <t xml:space="preserve">
jen za rok 2020
</t>
        </r>
      </text>
    </comment>
    <comment ref="G43" authorId="0" shapeId="0">
      <text>
        <r>
          <rPr>
            <b/>
            <sz val="9"/>
            <color indexed="81"/>
            <rFont val="Tahoma"/>
            <family val="2"/>
            <charset val="238"/>
          </rPr>
          <t>Potencová Nikola, Ing.:</t>
        </r>
        <r>
          <rPr>
            <sz val="9"/>
            <color indexed="81"/>
            <rFont val="Tahoma"/>
            <family val="2"/>
            <charset val="238"/>
          </rPr>
          <t xml:space="preserve">
i za rok 2020
</t>
        </r>
      </text>
    </comment>
  </commentList>
</comments>
</file>

<file path=xl/sharedStrings.xml><?xml version="1.0" encoding="utf-8"?>
<sst xmlns="http://schemas.openxmlformats.org/spreadsheetml/2006/main" count="1562" uniqueCount="724">
  <si>
    <t xml:space="preserve">REKO silnice II/265 Krásná Lípa - Velký Šenov </t>
  </si>
  <si>
    <t>Rekonstrukce páteřní komunikace</t>
  </si>
  <si>
    <t xml:space="preserve">REKO silnice II/266 Šluknov - Lobendava </t>
  </si>
  <si>
    <t>REKO úseku I/13 - Podbořany - Petrohrad, silnice II224 - 2. etapa Očihov - Kryry- Petrohrad - HÚK    (HÚK - hranice Ústeckého kraje)</t>
  </si>
  <si>
    <t xml:space="preserve">REKO silnice II/262 Starý Šachov - Děčín </t>
  </si>
  <si>
    <t>Nový dopravní podnik - nákup vozů</t>
  </si>
  <si>
    <t>Jedná se o nákup dopravních prostředků pro nový dopravní podnik ÚK</t>
  </si>
  <si>
    <t>Dostavba COS, JIP, kardiochirurgie, lůžková oddělení</t>
  </si>
  <si>
    <t>Nový pavilon centrálních operačních sálů</t>
  </si>
  <si>
    <t>Renovace budovy T MNUL</t>
  </si>
  <si>
    <t>Postupná revitalizace objektu (reko střechy, obvodové pláště, výměna výplní otvorů, rozvody ZTI a elektro, vnitřní úpravy)</t>
  </si>
  <si>
    <t>Nový pavilon ONP Ryjice</t>
  </si>
  <si>
    <t xml:space="preserve">Výstavba nového lůžkového pavilonu </t>
  </si>
  <si>
    <t>Emergentní příjem (ARO) vč. úpravy spojovací chodby k pavilonu C a krytý spojovací koridor Krajská zdravotní, a.s. - Nemocnice Chomutov, o.z.</t>
  </si>
  <si>
    <t>Parkovací dům v Masarykově nemocnici v Ústí nad Labem, o.z.</t>
  </si>
  <si>
    <t>Přístavba operačních sálů DC vč. Emergency a centrální sterilizace</t>
  </si>
  <si>
    <t>Výstavba 4 operačních sálů a centrální sterilizace Teplice</t>
  </si>
  <si>
    <t>Nový pavilon</t>
  </si>
  <si>
    <t>Nástavba 3. NP nového objektu operačních sálů pro ARO a JIP vč. rekonstrukce energocentra</t>
  </si>
  <si>
    <t>Nástavba nového objektu operačních sálů</t>
  </si>
  <si>
    <t>Rekonstrukce interiérů budovy D</t>
  </si>
  <si>
    <t>Postupná rekonstrukce oddělení v budově D - Dětský pavilon</t>
  </si>
  <si>
    <t>Rekonstrukce energocentra vč. umíštění nového DAG</t>
  </si>
  <si>
    <t>Obnova vozového parku - vozidla ZDS (sanitní vozidla)</t>
  </si>
  <si>
    <t>Postupná obměna vozového parku sanitních vozidel zdravotní dopravní služby KZ</t>
  </si>
  <si>
    <t>Modernizace a zateplení Objektu "D" Krajské zdravotní, a.s. - Masarykovy nemocnice v Ústí nad Labem, o.z.</t>
  </si>
  <si>
    <t xml:space="preserve">Zateplení obvodového pláště, výměna výplní otvorů, nástavby podalží v části objektu </t>
  </si>
  <si>
    <t>Rekonstrukce  vnitřních prostor oddělení Nemocnice Most, o.z.</t>
  </si>
  <si>
    <t>Postupná rekonstrukce zdravotnických pracovišť vč. všech technických rozvodů.</t>
  </si>
  <si>
    <t>Rekonstrukce původní budovy nemocnice (chirurgie, ortopedie, operačních sálů)</t>
  </si>
  <si>
    <t>Modernizace a optimalizace dětského a dorostového oddělení budova C</t>
  </si>
  <si>
    <t>Rekonstrukce stravovacího porovozu vč. gastrotechnologie</t>
  </si>
  <si>
    <t>Rekonstrukce střech Nemocnice Teplice, o.z.</t>
  </si>
  <si>
    <t>Výstavba 2 zařízení pro cílovou skupinu osob s poruchou autistického spektra</t>
  </si>
  <si>
    <t>Krajská zdravotní, a.s.</t>
  </si>
  <si>
    <t>Zvýšení počtu parkovacích míst v areálu nemocnice v souvislosti s stávajícím nedostatkem park. Míst</t>
  </si>
  <si>
    <t>Úpravy spojivací chodby - Nemocnice Chomutov</t>
  </si>
  <si>
    <t xml:space="preserve">Rekonstrukce </t>
  </si>
  <si>
    <t>Přístavba sálů</t>
  </si>
  <si>
    <t>Rekonstrukce nemocnice</t>
  </si>
  <si>
    <t>Modernizace oddělení</t>
  </si>
  <si>
    <t>Rekonstrukce střech</t>
  </si>
  <si>
    <t>Staba zařízení pro osoby po závistosti</t>
  </si>
  <si>
    <t>Zařízení pro osoby s autistickou poruchou</t>
  </si>
  <si>
    <t>Výstavba zařízení pro osoby po závislostech na alkoholu, návykových látkách, psychiatrcké diagnózy</t>
  </si>
  <si>
    <t xml:space="preserve"> </t>
  </si>
  <si>
    <t>eGovernment</t>
  </si>
  <si>
    <t>Tabulka strategických projektů ITI aglomerací/metropolitních oblastí v období 2021+</t>
  </si>
  <si>
    <t>aglomerace</t>
  </si>
  <si>
    <t>název projektu</t>
  </si>
  <si>
    <t>typ strategického projektu (1/2/3)</t>
  </si>
  <si>
    <t>popis projektu (max. 250 znaků)</t>
  </si>
  <si>
    <t>nositel(é) projektu</t>
  </si>
  <si>
    <t>čerpání v letech</t>
  </si>
  <si>
    <t>stav přípravy (max. 100 znaků)</t>
  </si>
  <si>
    <t>BMO</t>
  </si>
  <si>
    <t>Znovuzprovoznění tramvajové tratě Stránská skála-Líšeň, Holzova - příklad</t>
  </si>
  <si>
    <t>Terminál Starý Lískovec (Prodloužení trolejbusové trati Osová – žst. Starý Lískovec, terminál, vlaková zastávka) - příklad</t>
  </si>
  <si>
    <t>Výstavba tramvajové trati v severovýchodní části města sloužící převážně k bydlení, tramvajová trať bude obsluhovat oblasti s rozsáhlou bytovou zástavbou i oblasti s předměstským bydlením.</t>
  </si>
  <si>
    <t>Pasivní střechy na veřejných budovách, zateplení veřejných budov - příklad</t>
  </si>
  <si>
    <t>MMB, další veřejné instituce (kraj, nemocnice)</t>
  </si>
  <si>
    <t>Rekonstrukce  střech veřejných budov (tepelná izolace, energeticky úsporné prvky, zelené střechy, solární panely) a eliminace tepelných úniků zateplením veřejných budov.</t>
  </si>
  <si>
    <t>2019 - vytipování vhodných objektů, 2020 příprava projektové dokumentace</t>
  </si>
  <si>
    <t>DPMB</t>
  </si>
  <si>
    <t>MMB, BKOM, DPMB, SŽDC</t>
  </si>
  <si>
    <t>v řešení jsou majetkoprávní vztahy, následně se začne vyhotovovat projektová dokumentace</t>
  </si>
  <si>
    <t>Vybudování terminálu v m.č. Starý Lískovec, vč. doprovodné dopravní infrastruktury, které bude sloužit pro obyvatele této městské části a přilehlých obcí.</t>
  </si>
  <si>
    <t>rozpočet v tis. Kč (napočítává se automaticky dle čerpání v letech)</t>
  </si>
  <si>
    <t>vydáno územní rozhodnutí</t>
  </si>
  <si>
    <t>cíl politiky dle návrhů nařízení EK (je-li relevantní)</t>
  </si>
  <si>
    <t>ITI ÚChA</t>
  </si>
  <si>
    <t>Vyšší odborná škola a Střední odborná škola, Roudnice nad Labem, p. o. - výstavba nové tělocvičny (Špindlerova 690)</t>
  </si>
  <si>
    <t xml:space="preserve">Výstavbou nové Tělocvičny se zkvalitní průběh výuky včetně úspory finančních prostředků za pronájem prostor v cizích objektech a vyřeší se závady zjištěné KHS a energetickým auditem. </t>
  </si>
  <si>
    <t>ÚK</t>
  </si>
  <si>
    <t>Gymnázium a Střední odborná škola dr. Václava Šmejkala, Ústí nad Labem, p. o. - stavební úpravy a dostavba areálu (Stará 99)</t>
  </si>
  <si>
    <t>Jde o stavební úpravy a dostavbu areálu.. Ekonomičtější využití přízemí, řešení denního osvětlení v učebnách. V atriu - terasa. Dostavba v ulici Stará bude zde umístěna aula (160 míst), školní klub aj. Dále rekonstrukce hřišť</t>
  </si>
  <si>
    <t>Konzervatoř, Teplice, p. o. - stavební úpravy na objektu Diplomat (Chelčického 3)</t>
  </si>
  <si>
    <t>Nová fasáda a rekonstrukce balkónů, nové klempířské prvky, střecha a venkovní úpravy. Odstranění havarijního stavu opěrné zdi, venkovního schodiště, oplocení objektu. Odstranění zatékání venkovním schodištěm, havarijního stavu prostor ve 2.PP.</t>
  </si>
  <si>
    <t>Vyšší odborná škola a Střední průmyslová škola strojní, stavební a dopravní, Děčín, p. o. - rekonstrukce objektu (Slovanská 55)</t>
  </si>
  <si>
    <t>Náprava špatného technického, hygienického i ekonomického stavu. Obsahem  akce je rekonstrukce elektroinstalace, vytápění, střechy a vnitřních instalací, vyměněna oken, fasády, vybudování jídelny, revitalizace hřiště, bezbariérový přístup.</t>
  </si>
  <si>
    <t>PZ</t>
  </si>
  <si>
    <t>Oblastní muzeum v Děčíně, p. o. - stavební úpravy muzea (Poštovní č. p. 415, Varnsdorf)</t>
  </si>
  <si>
    <t>Odstranění dřevomorky, rekonstrukce a úpravy objektu</t>
  </si>
  <si>
    <t>Oblastní muzeum v Mostě, p. o. - centrální archeologický depozitář s laboratořemi a dílnami (Velebudice)</t>
  </si>
  <si>
    <t>Zateplení a izolace objektu, rekonstrukce vnitřních rozvodů</t>
  </si>
  <si>
    <t>Galerie Benedikta Rejta v Lounech, p. o. - dostavba galerie (Pivovarská 29)</t>
  </si>
  <si>
    <t>Rekonstrukce historického podzemí, úprava hydrogeologických poměrů a revitalizace kulturní památky.</t>
  </si>
  <si>
    <t>SŠ stavební a technická, Ústí nad Labem - Kampus řemesel</t>
  </si>
  <si>
    <t>Rekonstrukci stávajících pavilónů školy U Panského Dvora a přístavbu jídelny a tělocvičny. Dostavba objektu pro autodílny, jehož financování se předpokládá z dotačního titulu, bude vybudován ucelený  studijní komplex - Kampus řemesel.</t>
  </si>
  <si>
    <t>SŠ stavební, Teplice - dostavba areálu školy, 1. etapa</t>
  </si>
  <si>
    <t>Jedná se dostavbu areálu školy, kdy budou vybudovány  dvě nové školní budovy pro učňovské obory vč. oplocení a vnitřních komunikací. Bude vybudován objekt odborného výcviku 1.</t>
  </si>
  <si>
    <t xml:space="preserve">Centrum sociální pomoci Litoměřice - Výstavba nového objektu pro pobytovou sociální službu s cílovou skupinou senioři (osoby  se stařeckou a Alzheimerovou demencí) </t>
  </si>
  <si>
    <t>Náhrada za stávající zařízení Domov důchodců Milešov. Jedná se o výstavbu objektu za účelem poskytování pobytových sociálních služeb pro cca 80 klientů, a to včetně zázemí pro provoz těchto sociálních služeb.</t>
  </si>
  <si>
    <t>Podkrušnohorské domovy sociálních služeb Dubí - Teplice - Revitalizace Domova důchodců Dubí</t>
  </si>
  <si>
    <t>Stavební úpravy prostor, bezbarierové přístupy, dostavba technické části a uvolnění prostor pro vznik dalších jednolůžkových pokojů (30 pokojů v přízemí), vybudování toalet a koupelen, úprava plochých střech na terasy s přístupem pro imobilní klienty, vybudování zázemí pro personál, výstavba skleníku (zimní zahrady) napojeného na vnitřní prostory budovy, úprava okolí a pláště budovy.</t>
  </si>
  <si>
    <t>III/25013 Rekonstrukce mostního objektu 25013 – 3 Dobroměřice</t>
  </si>
  <si>
    <t>Rekonstrukce mostního objektu o  délce 280 m</t>
  </si>
  <si>
    <t>?</t>
  </si>
  <si>
    <t>II/613 - Rekonstrukce mostu E. Beneše</t>
  </si>
  <si>
    <t>Zpracovaná diagnostika stavu most, nutná projektová dokumentace</t>
  </si>
  <si>
    <t>II/240 - Rekonstrukce mostního objektu 240 - 031, 031A Roudnice n.L.</t>
  </si>
  <si>
    <t>Most je ve špatném technickém stavu, na základě poslední mostní prohlídky byla snížena nosnost na 12t (vyšší pouze pro jednotlivé vozidlo), vyžaduje celkovou rekonstrukci.</t>
  </si>
  <si>
    <t xml:space="preserve">Komunikace III/24049 - Obchvat obce Předonín </t>
  </si>
  <si>
    <t>Dojde k odstranění konstrukce vozovky a železobetonové desky mostovky,sanace spodní stavby, zesílení závěsů a protikorozní ochrana. Dále se jedná o přeložky inženýrských sítí,izolaci a konstrukci vozovky, osvětlení a samohybné revizní zařízení.</t>
  </si>
  <si>
    <t>Přeložení  silnice III/24049 do polohy jižního obchvatu obce Předonín. Bude vybudována nová komunikace v kategorii S 9,5/60, podél silnice budou vsakovací silniční příkopy. V trase přeložky silnice.</t>
  </si>
  <si>
    <t>Cyklostezka Ohře</t>
  </si>
  <si>
    <t>Cílem projektu bude výstavba páteřní cyklostezky Ohře, která naváže na další páteřní cyklostezku Ústeckého kraje a to Labskou stezku č. 2</t>
  </si>
  <si>
    <t>IROP2</t>
  </si>
  <si>
    <t>OPŽP2</t>
  </si>
  <si>
    <t>Typ strategického projektu</t>
  </si>
  <si>
    <t>1 - unikátní samostatný projekt</t>
  </si>
  <si>
    <t>2 - unikátní projekt složený z navazujících projektů v příslušném území</t>
  </si>
  <si>
    <t>3 - síťový projekt</t>
  </si>
  <si>
    <t>Požadovaná alokace 
(v tis. Kč)</t>
  </si>
  <si>
    <t>Celkem IROP</t>
  </si>
  <si>
    <t>SC 1.1</t>
  </si>
  <si>
    <t xml:space="preserve">Využití přínosů digitalizace pro občany, podniky a vlády </t>
  </si>
  <si>
    <t>SC 2.1</t>
  </si>
  <si>
    <t xml:space="preserve">Podpora udržitelné multimodální městské mobility </t>
  </si>
  <si>
    <t xml:space="preserve">SC 2.2 </t>
  </si>
  <si>
    <t xml:space="preserve">Posílení ochrany přírody, biologické rozmanitosti, zelené infrastruktury v městském prostředí a snížení znečištění </t>
  </si>
  <si>
    <t>SC 2.3</t>
  </si>
  <si>
    <t xml:space="preserve">SC 3.1 </t>
  </si>
  <si>
    <t>Podpora přizpůsobení se změnám klimatu, prevence rizik a odolnosti vůči katastrofám</t>
  </si>
  <si>
    <t>Rozvoj udržitelné, inteligentní a intermodální celostátní, regionální a místní mobility, včetně zlepšeného přístupu k TEN-T a přeshraniční mobilitě</t>
  </si>
  <si>
    <t>SC 4.1</t>
  </si>
  <si>
    <t>Marketingový název</t>
  </si>
  <si>
    <t>Oficiální název</t>
  </si>
  <si>
    <t>Doprava</t>
  </si>
  <si>
    <t>Veřejná prostranství</t>
  </si>
  <si>
    <t>IZS</t>
  </si>
  <si>
    <t>Silnice II. třídy</t>
  </si>
  <si>
    <t>Zlepšení přístupu k inkluzivním a kvalitním službám v oblasti vzdělávání, odborné přípravy a celoživotního učení pomoci rozvoje infrastruktury</t>
  </si>
  <si>
    <t>Vzdělávání</t>
  </si>
  <si>
    <t>SC 4.2</t>
  </si>
  <si>
    <t>Sociální infrastruktura</t>
  </si>
  <si>
    <t xml:space="preserve">Posílení sociálně-ekonomické integrace marginalizovaných komunit, migrantů a znevýhodněných skupin pomocí integrovaných opatření včetně bydlení a sociálních služeb </t>
  </si>
  <si>
    <t xml:space="preserve">SC 4.3 </t>
  </si>
  <si>
    <t>Zdravotnictví</t>
  </si>
  <si>
    <t>Zajištění rovného přístupu ke zdravotní péči pomocí rozvoje infrastruktury, včetně primární péče</t>
  </si>
  <si>
    <t xml:space="preserve">SC 5.2 </t>
  </si>
  <si>
    <t xml:space="preserve">Podpora integrovaného, sociálního, hospodářského a environmentálního rozvoje a kulturního dědictví, cestovního ruchu a bezpečnosti v městských oblastech </t>
  </si>
  <si>
    <t>Kultura a cestovní ruch</t>
  </si>
  <si>
    <t>*SC</t>
  </si>
  <si>
    <r>
      <t xml:space="preserve">**z uvedených informací zařazeno do jedné z následujících kategorií stavu přípravy: </t>
    </r>
    <r>
      <rPr>
        <sz val="10"/>
        <color rgb="FFFF0000"/>
        <rFont val="Calibri"/>
        <family val="2"/>
        <charset val="238"/>
        <scheme val="minor"/>
      </rPr>
      <t>záměr</t>
    </r>
    <r>
      <rPr>
        <sz val="10"/>
        <color indexed="8"/>
        <rFont val="Calibri"/>
        <family val="2"/>
        <charset val="238"/>
        <scheme val="minor"/>
      </rPr>
      <t>/</t>
    </r>
    <r>
      <rPr>
        <sz val="10"/>
        <color rgb="FF0070C0"/>
        <rFont val="Calibri"/>
        <family val="2"/>
        <charset val="238"/>
        <scheme val="minor"/>
      </rPr>
      <t>rozpracované</t>
    </r>
    <r>
      <rPr>
        <sz val="10"/>
        <color indexed="8"/>
        <rFont val="Calibri"/>
        <family val="2"/>
        <charset val="238"/>
        <scheme val="minor"/>
      </rPr>
      <t>/</t>
    </r>
    <r>
      <rPr>
        <sz val="10"/>
        <color rgb="FF00B050"/>
        <rFont val="Calibri"/>
        <family val="2"/>
        <charset val="238"/>
        <scheme val="minor"/>
      </rPr>
      <t>v pokročilé přípravě - případně upravte</t>
    </r>
    <r>
      <rPr>
        <sz val="10"/>
        <color indexed="8"/>
        <rFont val="Calibri"/>
        <family val="2"/>
        <charset val="238"/>
        <scheme val="minor"/>
      </rPr>
      <t xml:space="preserve"> a pokud není ve sloupci O upřesněno, tak doplňte, k jaké fázi se aktuální stav přípravy přibližuje: záměr/studie/územní rozhodnutí/projektová dokumentace/vyřešené (vykoupené) všechny dotčené pozemky/stavební povolení/zahájení výběrového řízení/vysoutěženy hlavní aktivity projektu</t>
    </r>
  </si>
  <si>
    <t>Město Bečov nad Teplou</t>
  </si>
  <si>
    <t>Rekonstrukce náměstí 5.května a přiléhajících komunikací včetně prvků parteru obce Bečov nad Teplou</t>
  </si>
  <si>
    <t>Karlovarský kraj</t>
  </si>
  <si>
    <t>Revitalizace náměstí Loket</t>
  </si>
  <si>
    <t>Profesionalizace IC města Loket</t>
  </si>
  <si>
    <t>Rekonstrukce městského úřadu Loket</t>
  </si>
  <si>
    <t>Rekonstrukce vybraných částí - hrad Loket - kulturní památka</t>
  </si>
  <si>
    <t>Město Loket</t>
  </si>
  <si>
    <t>PD</t>
  </si>
  <si>
    <t>Plocha pro parkovací stání, ulice Nádražní, Sokolov</t>
  </si>
  <si>
    <t>Revitalizace veřejného prostranství náměstí Budovatelů</t>
  </si>
  <si>
    <t>Město Sokolov</t>
  </si>
  <si>
    <t>Město Chodov</t>
  </si>
  <si>
    <t>DPS</t>
  </si>
  <si>
    <t>Propojení obce Vintířov s okolními obcemi.</t>
  </si>
  <si>
    <t>Obec Jenišov</t>
  </si>
  <si>
    <t>Projektový záměr</t>
  </si>
  <si>
    <t>OPZ+</t>
  </si>
  <si>
    <t>Zateplení haly sběrného dvora Nové Sedlo</t>
  </si>
  <si>
    <t>Město Nové Sedlo</t>
  </si>
  <si>
    <t>PD + SP</t>
  </si>
  <si>
    <t>Zateplení bytového domu č.p. 133</t>
  </si>
  <si>
    <t>Zateplení bytového domu pro seniory č.p. 149</t>
  </si>
  <si>
    <t>Zateplení ZŠ č.p. 425 Nové Sedlo</t>
  </si>
  <si>
    <t>Obec Dalovice</t>
  </si>
  <si>
    <t>Obec Andělská hora</t>
  </si>
  <si>
    <t>NÁZEV PROJEKTU</t>
  </si>
  <si>
    <t>ČÍSLO FIŠE</t>
  </si>
  <si>
    <t>NOSITEL(É) PROJEKTU</t>
  </si>
  <si>
    <t>TABULKA STRATEGICKÝCH PROJEKTŮ ITI KARLOVARSKÉ AGLOMERACE V OBDOBÍ 2021+</t>
  </si>
  <si>
    <t>Statutární město Karlovy Vary</t>
  </si>
  <si>
    <t>Obec Vintířov</t>
  </si>
  <si>
    <r>
      <t xml:space="preserve">ROZPOČET V KČ     </t>
    </r>
    <r>
      <rPr>
        <b/>
        <sz val="9"/>
        <color rgb="FF000000"/>
        <rFont val="Calibri"/>
        <family val="2"/>
        <charset val="238"/>
      </rPr>
      <t>(VČETNĚ DPH)</t>
    </r>
  </si>
  <si>
    <t>Areál OÁZA</t>
  </si>
  <si>
    <t>MDK Sokolov - oprava fasády</t>
  </si>
  <si>
    <t>Farní charita KV</t>
  </si>
  <si>
    <t>KÓD  SPECIFICKÉHO                                                                                                                                                                                                                                                                            CÍLE A OPATŘENÍ</t>
  </si>
  <si>
    <t>TERMÍN   ZAHÁJENÍ REALIZACE PROJEKTU</t>
  </si>
  <si>
    <t>Zateplení bytového domu pro seniory č.p. 149.</t>
  </si>
  <si>
    <t>Zateplení ZŠ č.p. 425 Nové Sedlo.</t>
  </si>
  <si>
    <t>Cílem projektu je rozšíření informačního systému dispečinku o další funkce, které umožní DPKV pružněji reagovat na aktuální dopravní situaci a při přípravě a optimalizaci provozních režimů MHD. Součástí je i odpovídající navýšení výpočetní kapacity stávající virtualizované infrastruktury včetně datového úložiště.</t>
  </si>
  <si>
    <t>Město Nejdek</t>
  </si>
  <si>
    <t>Muzeum Nejdek</t>
  </si>
  <si>
    <t>Chráněné bydlení v Karlových Varech</t>
  </si>
  <si>
    <t>Rekonstrukce, rozšíření a změna Týdenního stacionáře na DZR v Karlových Varech</t>
  </si>
  <si>
    <t>Společnost Dolmen, z.ú.</t>
  </si>
  <si>
    <t>Statutární město Karlovy Vary / Městská policie Karlovy Vary</t>
  </si>
  <si>
    <t>Výstavba a rekonstrukce mostů : rekonstrukce mostů a lávek přes řeky Rolava a Teplá</t>
  </si>
  <si>
    <t>Dopravní podnik Karlovy Vary, a.s.</t>
  </si>
  <si>
    <t>Hrad Loket, o.p.s.</t>
  </si>
  <si>
    <t>Denní stacionář a sociálně terapeutické dílny Ostrov</t>
  </si>
  <si>
    <t>Rekonstrukce bývalého sídla Komerční banky a.s. v Ostrově pro účely pracoviště denního stacionáře a sociálně terapeutických dílen pro děti, mládež a dospělé s mentálním a kombinovaným postižením a pro ososby s poruchou autistického spektra.</t>
  </si>
  <si>
    <t>Denní centrum Mateřídouška, o.p.s.</t>
  </si>
  <si>
    <t>Rozšíření služby chráněného bydlení pro osoby se závažným duševním onemocněním na území aglomerace ITI KV</t>
  </si>
  <si>
    <t>Fokus Mladá Boleslav, z.s.</t>
  </si>
  <si>
    <t>Zkušenosti s poskytováním služby, průzkum trhu, částečné využití PD z obdobné akce.</t>
  </si>
  <si>
    <t>Město Ostrov</t>
  </si>
  <si>
    <t>Investiční záměr
Studie a odborný odhad nákladů
Zajištěny majetkoprávní vztahy</t>
  </si>
  <si>
    <t>Rozšíření kapacity školní družiny ZŠ Májová</t>
  </si>
  <si>
    <t>Investiční záměr
Studie a odborný odhad nákladů</t>
  </si>
  <si>
    <t>Rekonstrukce Loveckého zámečku u Moříčova jako dokladu barokní krajiny
v okolí Ostrova</t>
  </si>
  <si>
    <t>Investiční záměr</t>
  </si>
  <si>
    <t>Realizace úspor energií
na vytápění (zateplení) objektů v majetku města</t>
  </si>
  <si>
    <t>Investiční záměr
PD pro SP
Vydaná SP-zastaralá
Zajištěny majetkoprávní vztahy</t>
  </si>
  <si>
    <t>Modernizace a rozšíření metropolitní sítě</t>
  </si>
  <si>
    <t>Modernizace technologií, realizace optických rozvodů, napojení objektů městských služeb, škol, IZS apod. Pokládka sítě, modernizace technologií, připojení jednotlivých objektů.</t>
  </si>
  <si>
    <t>Záměr
Zajištěny majetkoprávní vztahy</t>
  </si>
  <si>
    <t>Revitalizace zeleně Hlavní třídy</t>
  </si>
  <si>
    <t>Záměr</t>
  </si>
  <si>
    <t>Zvýšení atraktivity historické zeleně města (zámecký park a klášterní zahrada) pro posílení edukace, sociální interakce a komunitní sounáležitosti</t>
  </si>
  <si>
    <t>Investiční záměr
Vyřešeny majetkoprávní vztahy</t>
  </si>
  <si>
    <t>Zachování hodnot původních interiérů památky ve stylu SORELY - Domu kultury 
a prezentace odkazu</t>
  </si>
  <si>
    <t>Oživení veřejného prostoru centra města jako ekologického a sociálního stabilizačního prvku demokracie</t>
  </si>
  <si>
    <t>Město Nová Role</t>
  </si>
  <si>
    <t>Parkoviště u nádraží ČD Nová Role</t>
  </si>
  <si>
    <t>Lázeňská terapeutická krajina</t>
  </si>
  <si>
    <t>Revitalizace areálu Sokolovského zámku</t>
  </si>
  <si>
    <t>Architektonická studie</t>
  </si>
  <si>
    <t>Probíhá přípravná fáze</t>
  </si>
  <si>
    <t>Muzejní expozice v Císařských Lázních
v Karlových Varech – přípravná fáze a realizace</t>
  </si>
  <si>
    <t>Hlavním cílem projektu je vytvoření přitažlivé expozice lázeňství v NKP Císařské lázně.
V rámci přípravné fáze bude vytvořen koncept expozice a realizační dokumentace. 
Součástí realizační fáze bude nákup a uskupení muzejního mobiliáře, práce se sbírkovými předměty, pořízení vhodného muzejního mobiliáře, realizace efektových projekcí a nasvícení v nové expozici, realizace multimediálního obsahu vč. obslužného softwaru potřebného pro provoz obsahu. Budou vytvořeny scénáře programů, grafika, animace, dabing, naprogramování atd.</t>
  </si>
  <si>
    <t>Institut lázeňství a balneologie, v.v.i. / Karlovarský kraj</t>
  </si>
  <si>
    <t>Otevřený úřad</t>
  </si>
  <si>
    <t>Dopravní navigační systém Karlovy Vary</t>
  </si>
  <si>
    <t>Rozšíření kapacit parkování</t>
  </si>
  <si>
    <t>Stávající dopravní informační centrum – DIC DPKV
Stávající aplikace MojeDPKV
Vyhodnocení stávajícího stavu a definice potřebnosti – viz dokument PUM KV</t>
  </si>
  <si>
    <t>Obnova vozidel MHD</t>
  </si>
  <si>
    <t>Informace pro cestující MHD</t>
  </si>
  <si>
    <t>Cílem projektu je dovybavení stávajících vozidel informačními panely pro cestující, včetně software pro správu informačních panelů a ovládání zobrazovaných informací. Dále dovybavení stávajících vozidel sčítacími bránami, včetně software pro správu a integrace do centrálního systému DIC.
Bude realizovaná další etapa budování inteligentních zastávek na vybraných místech města KV, cestující tak budou mít k dispozici aktuální jízdní a provozní informace.</t>
  </si>
  <si>
    <t>Rozšíření systému dispečinku MHD</t>
  </si>
  <si>
    <r>
      <t xml:space="preserve">POPIS PROJEKTU
</t>
    </r>
    <r>
      <rPr>
        <b/>
        <sz val="9"/>
        <color rgb="FF000000"/>
        <rFont val="Calibri"/>
        <family val="2"/>
        <charset val="238"/>
      </rPr>
      <t>(MAX 250 ZNAKŮ)</t>
    </r>
  </si>
  <si>
    <r>
      <t xml:space="preserve">STAV PŘÍPRAVY
</t>
    </r>
    <r>
      <rPr>
        <b/>
        <sz val="9"/>
        <color rgb="FF000000"/>
        <rFont val="Calibri"/>
        <family val="2"/>
        <charset val="238"/>
      </rPr>
      <t>(MAX. 100 ZNAKŮ)</t>
    </r>
  </si>
  <si>
    <t>STAV PŘÍPRAVY
ROZDĚLENÍ
KATEGORIÍ</t>
  </si>
  <si>
    <t>Energetické úspory objektů DPKV</t>
  </si>
  <si>
    <t>Posílení kybernetické bezpečnosti</t>
  </si>
  <si>
    <t>Projekt nástavby (ne ke SP)
Studie rekonstrukce a rozšíření počtu lůžek ve stávající budově</t>
  </si>
  <si>
    <t>Zateplení bytového domu č.p. 382, Nové Sedlo</t>
  </si>
  <si>
    <t xml:space="preserve">Zajištění velké – centrální pakovací plochy města v exponovaném dále se rozvíjejícím centru dopravy osob v místě významných regionálních zaměstnavatelů, uzle veřejné dopravy i kulturního, společenského a sportovně-rekreačního života.   </t>
  </si>
  <si>
    <t>Projekt dokončí modernizaci vozového parku DPKV pořízením nových nízkopodlažních autobusů s pohonem CNG a stará vozidla vyřadí z provozu. Pro bezemisní obslužnost LÚ pořídí elektrobus včetně nezbytné infrastruktury.</t>
  </si>
  <si>
    <t>Snížení energetické náročnosti budovy. Oprava střechy, fasáda, zateplení, odvodnění.</t>
  </si>
  <si>
    <t>Pravomocné SP, energetické posouzení</t>
  </si>
  <si>
    <t>Studie</t>
  </si>
  <si>
    <t>Studie Dalovice-Vysoká volnočasový areál
Zpracovává se pasport vodního díla</t>
  </si>
  <si>
    <t>PD pro SP, SP</t>
  </si>
  <si>
    <t>Záměr, příprava studie
Jednání o odkupu pozemku</t>
  </si>
  <si>
    <t>Vyhledávací studie</t>
  </si>
  <si>
    <t>Přípravy projektu</t>
  </si>
  <si>
    <t>Restaurátorské záměry
Závazné stanovisko orgánů památkové péče
Poptávky a odhady nákladů</t>
  </si>
  <si>
    <t>Pobytové odborné zařízení pro osoby s Alzheimerovou chorobou. Nástavba současné budovy o jedno patro, celková rekonstrukce stávající budovy, výstavba výtahu. Tím dojde k rozšíření počtu lůžek ze stávajících 10 na cca 32.</t>
  </si>
  <si>
    <t>Projektový záměr v souladu se strategickým rozvojovým plánem města</t>
  </si>
  <si>
    <t>Statutární město Karlovy Vary / KAM KV, p.o.</t>
  </si>
  <si>
    <t>Augmentovaná realita</t>
  </si>
  <si>
    <t>FINANČNÍ
ZDROJ OPERAČNÍ PROGRAM</t>
  </si>
  <si>
    <t>SPECIFICKÝ¨CÍL
PŘÍSLUŠNÉHO
OPERAČNÍHO
PROGRAMU</t>
  </si>
  <si>
    <t>INTEGRAČNÍ POTENCIÁL
NÁVAZNOSTI
NA DALŠÍ PROJEKTY</t>
  </si>
  <si>
    <t>NÁVRH NA VYŘAZENÍ PROJEKTU Z PROGRAMOVÉHO RÁMCE ITI PRO NESPLNĚNÍ KRITÉRIÍ
1 : PŘIPRAVENOST PROJEKTU
2  : STRATEGICKÉ ZAMĚŘENÍ 
3 : MOŽNÁ PODPORA Z ITI</t>
  </si>
  <si>
    <t>Obec Kyselka</t>
  </si>
  <si>
    <t>Víceúčelový objekt č.p. 178</t>
  </si>
  <si>
    <t>Záměr, doporučené řešení</t>
  </si>
  <si>
    <t>Cyklostezka Ohře Radošov, nová lávka - ostrov - nová lávka k hřišti</t>
  </si>
  <si>
    <t xml:space="preserve">Vybudování části cyklostezky ve formě dvou lávek spojující pravý břeh Ohře - ostrůvek na Ohři a levý břeh Ohře  </t>
  </si>
  <si>
    <t>Cyklostezka Ohře - hlavní trasa Dubina - Kyselka - Radošov</t>
  </si>
  <si>
    <t>Radošovský most- technická památka</t>
  </si>
  <si>
    <t>Volnočasový areál u Radošovského mostu</t>
  </si>
  <si>
    <t>Chodník k ZŠ a MŠ Kyselka</t>
  </si>
  <si>
    <t xml:space="preserve">Chodník v úseku u  kostela </t>
  </si>
  <si>
    <t>Studie a geodetické zaměření</t>
  </si>
  <si>
    <t>Zateplení obecního objektu občanské vybavenosti a úprava přilehlého prostranství.</t>
  </si>
  <si>
    <t>PD + SP, rozpočet</t>
  </si>
  <si>
    <t>Ocelová lávka pro pěší
v Kyselce</t>
  </si>
  <si>
    <t>Rekonstrukce ocelové lávky pro pěší, spojující turisticky frekventovanou oblast. Souvisí s probíhající obnovou bývalých lázeňských budov.</t>
  </si>
  <si>
    <t>Vyhledávací studie
Podrobný návrh
Geodetické zaměření
Hydrotechnické posouzení
probíhá jednání s DOSS</t>
  </si>
  <si>
    <t>Vybudování části cyklostezky Ohře v úseku Dubina - Kyselka - Radošov. Budování trasy cyklostezky je možné dělit na etapy výstavby skládající se z jednoho nebo více úseků. Etapy jsou navrženy tak, aby začátek a konec vždy logicky navazoval na okolní území a cyklostezka byla napojena do stávající komunikační sítě např. místních komunikací.</t>
  </si>
  <si>
    <t>Oprava havarijního stavu střešní konstrukce, výměna krytiny, odvodnění, fasáda, restaurátorské práce.</t>
  </si>
  <si>
    <t>PD krovu
Restaurátorské záměry
Průzkumy
Závazné stanovisko, ohlášení stavby</t>
  </si>
  <si>
    <t>Oprava konstrukce, opláštění a výměna šindelové střešní krytiny</t>
  </si>
  <si>
    <t xml:space="preserve">Vybudování volnočasového areálu v blízkosti Radošovského mostu a fotbalového hřiště pro všechny věkové kategorie. Vybudování nábřeží vhodné pro širokou veřejnost i vodní turistiku.
Úzce souvisí s cyklostezkou Ohře. </t>
  </si>
  <si>
    <t xml:space="preserve">Vybudování chodníků v části od Restaurace Na Špici k areálu ZŠ a M, zajištění bezpečnosti chodců. Součástí projektu je i rozšíření parkovacích ploch v blízkosti ZŠ a MŠ Kyselka. Možno etapizovat. </t>
  </si>
  <si>
    <t>PD pro provádění stavby 
Geodetické zaměření</t>
  </si>
  <si>
    <t xml:space="preserve">Vybudování chodníku v části od Radošovoského mostu směrem na Velichov zajištění bezpečnosti chodců. </t>
  </si>
  <si>
    <t>Římskokatolická farnost Ostrov</t>
  </si>
  <si>
    <t>Obnova kulturní památky - kostel sv. Michaela arch.
a Panny Marie Věrné Ostrov</t>
  </si>
  <si>
    <t>Odstranění vlhkosti z podloží, injektáž, statické zajištění kleneb, restaurátorské práce, obnova výplní, oken, vitráže.</t>
  </si>
  <si>
    <t>PD - odvodnění a injektáže
Restaurátorský průzkum a záměr
Statický posudek a návrh zajištění trhlin</t>
  </si>
  <si>
    <t>Obnova kulturní památky-Kostel sv. Michaela arch. Bochov</t>
  </si>
  <si>
    <t>Obnova kříže na kostelní věži, restaurátorské práce - hlavní i postranní oltáře, obnova schodiště a podest, výmalby interiéru</t>
  </si>
  <si>
    <t>Římskokatolická farnost Bochov</t>
  </si>
  <si>
    <t>PD obnovy schodiště
a podest
Dokum. návrhu nového kříže
Restaurátorský průzkum a záměr</t>
  </si>
  <si>
    <t>Obec Velichov</t>
  </si>
  <si>
    <t>Rekonstrukce střechy mateřské školy</t>
  </si>
  <si>
    <t>Cyklostezka Ohře v k.ú. Velichov</t>
  </si>
  <si>
    <t>Studie, podrobný návrh jedné z etap</t>
  </si>
  <si>
    <t>Výstavba nové cyklostezky s napojením na páteřní cyklosteku Ohře. Návrh rozdělení do 3 etap.</t>
  </si>
  <si>
    <t>1.2</t>
  </si>
  <si>
    <t>4.2</t>
  </si>
  <si>
    <t>4.4</t>
  </si>
  <si>
    <t>4.1</t>
  </si>
  <si>
    <t>2.2</t>
  </si>
  <si>
    <t>1.1</t>
  </si>
  <si>
    <t>2.1</t>
  </si>
  <si>
    <t>1.3</t>
  </si>
  <si>
    <t>Rostoucí zatížení dopravou se negativně projevuje na podmínkách ve městě – od zvýšené hlukové a imisní zátěže až po omezení dopravní obslužnosti nebo možností parkování. Hlavní příčinou je zejména IAD, např. jen v oblasti parkování je podle různých studií generováno až 30 % provozu řidiči hledajícími vhodné parkování. Dle zpracované SWOT analýzy v rámci PUM jsou slabou stránkou města mj. nedostatečný informační systém, absence dispečerského systému řízení (IAD), nedostatečná kvalita dynamického řízení provozu IAD, včetně detekce vozidel a absence naváděcího a informačního systému dopravy v klidu.</t>
  </si>
  <si>
    <t>PD pro SP
Vydáno SP
PD pro provádění stavby</t>
  </si>
  <si>
    <t>Vybrán zhotovitel PD</t>
  </si>
  <si>
    <t>Umístění 3 SMART autobusových zastávek na frekventovaných místech v Sokolově.</t>
  </si>
  <si>
    <t>Probíhá projektová příprava, poptávka SMART zastávek</t>
  </si>
  <si>
    <t>Komplexní přístup k řešení prevence kriminality
a prevence sociálně patologických jevů
v Sokolově</t>
  </si>
  <si>
    <t>Komplexní řešení problematiky sociálně patologických jevů -
- asistenti prevence kriminality</t>
  </si>
  <si>
    <t>Připravený projektový záměr
Zkušenosti s podobně zaměřenými projekty</t>
  </si>
  <si>
    <t>Město Sokolov /
Městská policie Sokolov</t>
  </si>
  <si>
    <t>Studie a ideové záměry</t>
  </si>
  <si>
    <t>TYP
STRATEGICKÉHO
PROJEKTU (1/2/3)</t>
  </si>
  <si>
    <t>SMART autobusové zastávky -ul. Rokycanova, Jednoty, Závodu míru</t>
  </si>
  <si>
    <t>Realizace multifunkčního sálu s upřednostněním vystoupení symfonického orchestru, tedy přizpůsobení svého charakteru akustickým požadavkům. Spojení s právě probíhající rekonstrukcí objektu Císařských lázní, národní kulturní památky, která je jednou z architektonických atrakcí města pevně provázanou s jeho historií pro využití návštěvnického potenciálu obou objektů a snížení realizačních nákladů s tím souvisejících. Sál je v plánu vestavět do dvorany Císařských lázní, která v následném provozu objektu nemá jiné v současnosti plánované využití. Sál je koncipovaný jako neinvazivní zásah do objektu památkově chráněného objektu lázní, aby nedošlo k jejich nevratnému poškození.</t>
  </si>
  <si>
    <t>Realizace projektu je v současné době zadávána formou Design/build (Vyprojektuj a postav). Realizace této veřejné zakázky se předpokládá v r. 2021 – 2022. Vybraný zhotovitel zajistí projektovou dokumentaci, stavební povolení a stavební realizaci rekonstrukce Dvorského mostu.</t>
  </si>
  <si>
    <t>Statutární město Karlovy Vary / Infocentrum Karlovy Vary, o.p.s.</t>
  </si>
  <si>
    <t>Rekonstrukce náměstí – zpevněných ploch pro pěší a pojízdné plochy, odvodnění, veřejné osvětlení, parkovací plocha. Odvodnění dešťové vody, zkvalitnění povrchu historického náměstí, vliv na parkování a kulturní památku, revitalizace centra.</t>
  </si>
  <si>
    <t>Projektová dokumentace před schválením</t>
  </si>
  <si>
    <t>Cyklostezka Teplá Bečov nad Teplou – okolí vodárny</t>
  </si>
  <si>
    <t>Propojení Bečovské botanické zahrady s městem, zahájení projektu cyklostezka Karlovy Vary- Bečov nad Teplou, Vytvoření parkovacích míst</t>
  </si>
  <si>
    <t xml:space="preserve">Rekonstrukce Chebského mostu. Most je na seznamu kulturních památek.  Významný městský most vytvářející historickou klíčovou spojnici centrálních oblastí Karlových Varů. Rekonstrukci mostu je třeba řešit nejen z pohledu technického, ale s ohledem na širší vazby, vysokou úroveň kvality architektonického řešení a požadovaný charakter tzv. městského mostu, tedy se zklidněnou motorovou dopravou s upřednostněním pěších, cyklodopravy a MHD. Rekonstrukce Chebského mostu bude projektově připravována podle výsledků provedené diagnostiky stavebního stavu mostu, návaznosti (předpolí mostu) budou ovlivněny výstupem řešení širšího centra KV a dále podle stavebně historického průzkumu mostu, provedeného s ohledem na památkovou ochranu tohoto objektu. V rámci projektu bude řešena obnova a oprava všech konstrukčních součástí mostu, včetně posílení jeho založení a návaznosti na nově řešená předpolí mostu Zásadním prvkem stavby bude vložená nová nosná konstrukce, která převede statické a dopravní zatížení přímo do posílených pilířů, tedy mimo historické kamenné obloukové klenby. Dopravně bude most zklidněn, s preferencí pěších a veřejné dopravy. </t>
  </si>
  <si>
    <t>Plán udržitelné městské mobility (SUMP) 
a generel dopravy
Generel cyklodopravy
Návrh KAM KV pro řešení širšího centra KV
Byla vyhotovena komplexní diagnostika stavebního stavu mostu 
a stavebně historický průzkum</t>
  </si>
  <si>
    <t>SUMP a generel dopravy Technické zadání rekonstrukce mostu
Doporučení KAM KV pro řešení profilu mostovky
V současné době běží zadávací řízení k této veřejné zakázce</t>
  </si>
  <si>
    <t>Odborná učebna přírodopisu, multifunkční učebna, dílny, nová kuchyňka. Bezbariérový přístup – plošina
a úprava 2 schodů na postupně klesající cestu.
Dojde ke zkvalitnění výuky v učebnách přírodopisu, multifunkční učebně, dílnách a kuchyňce včetně zajištění bezbariérového přístupu a plošiny.</t>
  </si>
  <si>
    <t>ZŠ Jana Ámose Komenského – Odborné učebny</t>
  </si>
  <si>
    <t>ZŠ Jana Ámose Komenského – Rekonstrukce učebny dílen</t>
  </si>
  <si>
    <t>Rekonstrukce učebny dílen a pracovních činností včetně elektroinstalace, vybavení učebny novým nábytkem, nákupem pomůcek na výuku. Dojde 
ke zkvalitnění výuky dílen a pracovních činností.</t>
  </si>
  <si>
    <t>ZŠ Jana Ámose Komenského – Rekonstrukce učebny
   pro ICT</t>
  </si>
  <si>
    <t>Dovybavení učebny pro ICT, rozvody ICT jsou již připraveny, nákup nábytku a počítačů pro žáky a učitele Dojde ke zkvalitnění výuky ICT.</t>
  </si>
  <si>
    <t>ZŠ Jana Ámose Komenského – Rekonstrukce učebny zeměpisu</t>
  </si>
  <si>
    <t>Rekonstrukce učebny zeměpisu včetně elektroinstalace, vybavení učebny novým nábytkem, nákup pomůcek na výuku předmětu zeměpisu, pořízení interaktivní tabule a dataprojektoru. Dojde ke zkvalitnění výuky předmětu.</t>
  </si>
  <si>
    <t>Základní škola Karlovy Vary, Konečná 25, příspěvková organizace - Podpora vybudování a vybavení odborných učeben ZŠ ve vazbě na práci s digitálními technologiemi</t>
  </si>
  <si>
    <t xml:space="preserve">Rekonstrukce dvou ICT (počítačových) učeben a dvou kabinetů v 1. patře základní školy
+ vybudování bezbariérového WC.
Stavební úpravy, nákup vybavení učeben a kabinetů (nábytek, technika).
</t>
  </si>
  <si>
    <t>Základní škola Karlovy Vary, Konečná 25, příspěvková organizace - Rekonstrukce a vybavení učebny chemie a kabinetu chemie</t>
  </si>
  <si>
    <t>Rekonstrukce učebny a kabinetu chemie – stavební úpravy včetně elektroinstalace, podlah a osvětlení, nákup nového nábytku včetně pomůcek do učebny 
i kabinetu. Rekonstrukce WC a bezbariérový přístup
je již zajištěn z předchozích projektů.</t>
  </si>
  <si>
    <t>Základní škola Karlovy Vary, Krušnohorská 11, příspěvková organizace – Rekonstrukce odborných učeben - dílny</t>
  </si>
  <si>
    <t>Rekonstrukce učebny a kabinetu, který je její součástí. Nové vybavení dílny pracovními stoly a pomůckami 
na výuku dílen, řemeslného semináře a rukodělných kroužků školy. Rekonstrukce sociálního zařízení (bezbariérové) včetně hlavních rozvodů patřících
k učebně dílen. Rekonstrukcí prostor učebny a kabinetu dojde ke zkvalitnění výuky dílen a rozšíření nabídky rukodělných kroužků.</t>
  </si>
  <si>
    <t>Základní škola Karlovy Vary, Krušnohorská 11, příspěvková organizace - Rekonstrukce prostoru tělocvičen</t>
  </si>
  <si>
    <t>V prostorách velké a malé tělocvičny se vymění stropní desky, obložení po obvodu tělocvičny a dojde ke zbroušení parket. Součástí projektu bude výměna elektrických rozvodů v prostorách tělocvičen.</t>
  </si>
  <si>
    <t>Základní škola Karlovy Vary, Krušnohorská 11, příspěvková organizace – Venkovní učebna a komunikační centrum</t>
  </si>
  <si>
    <t>Vybudování a vybavení venkovní učebny, která bude sloužit na výuku přírodovědných předmětů, cizích jazyků a pracovních činností. Také bude sloužit k prezentaci práce žáků a učitelů. Dojde k výstavbě nových prostor, které bude potřeba vybavit nábytkem
a učebními pomůckami k prezentaci.</t>
  </si>
  <si>
    <t>Základní škola Karlovy Vary, Poštovní 19, příspěvková organizace - 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</si>
  <si>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</si>
  <si>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Projektový záměr
Ověřovací studie KAM KV</t>
  </si>
  <si>
    <t>Základní škola Karlovy Vary, Poštovní 19, příspěvková organizace – Rekonstrukce žákovské kuchyňky</t>
  </si>
  <si>
    <t>Rekonstrukce žákovské kuchyňky spočívá v obnově vybavení (elektrické sporáky, myčky, kuchyňské linky, stoly, židle, menší kuchyňské spotřebiče apod.) Je potřeba zrekonstruovat vodovodní rozvody, rozvody elektrické a stavební úpravy.</t>
  </si>
  <si>
    <t>Základní škola Karlovy Vary, Poštovní 19, příspěvková organizace - Doplnění areálu školy o prostory pro hřiště, lesní zákoutí a ekologickou výchovu (EVVO)</t>
  </si>
  <si>
    <t>UNI PARK - hřiště Lesní zákoutí - dobrodružná stezka, lanový výlez, vyhlídka do korun, skluzavka, terénní stupínky. Přínos při výuce přírodovědných předmětů, 
při odpoledním vyžití dětí ve školní družině.</t>
  </si>
  <si>
    <t>Zadávací dokumentace
k dopracování</t>
  </si>
  <si>
    <t>Základní škola Karlovy Vary, Truhlářská 19, příspěvková organizace - Odborné učebny</t>
  </si>
  <si>
    <t>Rekonstrukce žákovské kuchyňky spočívá v obnově vybavení (elektrické sporáky, myčky, kuchyňské linky, stoly, židle, menší kuchyňské spotřebiče apod.) 
Je potřeba zrekonstruovat vodovodní rozvody, 
rozvody elektrické a stavební úpravy.</t>
  </si>
  <si>
    <t>Rekonstrukce mostů a lávek přes řeky Rolava a Teplá:
M17 - Festivalový most
M14 - Lázeňský most
M13 - Poštovní most
L33 - Konzola pro pěší podél řeky Teplá pod Zahradní ul.</t>
  </si>
  <si>
    <t>Projektové záměry, SUMP
Diagnostika mostních konstrukcí</t>
  </si>
  <si>
    <t>Podpora talentovaných -optimalizace provozu ZUŠ 
a rozšíření o nový sál 
a učebny digitálních technologií</t>
  </si>
  <si>
    <t>Výměna šindele na trojbokém kostelu Nejsvětějsí Trojice - kulturní památka</t>
  </si>
  <si>
    <t>Výstavba a rekonstrukce mostů : rekonstrukce Dvorského mostu</t>
  </si>
  <si>
    <t>Výstavba a rekonstrukce mostů : rekonstrukce Chebského mostu</t>
  </si>
  <si>
    <t xml:space="preserve">Cykostezka Vintířov - Nové Sedlo </t>
  </si>
  <si>
    <t>A12</t>
  </si>
  <si>
    <t>A13</t>
  </si>
  <si>
    <t>A11</t>
  </si>
  <si>
    <t>A14</t>
  </si>
  <si>
    <t>A31</t>
  </si>
  <si>
    <t>A32</t>
  </si>
  <si>
    <t>D11</t>
  </si>
  <si>
    <t>C11</t>
  </si>
  <si>
    <t>C12</t>
  </si>
  <si>
    <t>C13</t>
  </si>
  <si>
    <t>C21</t>
  </si>
  <si>
    <t>D12</t>
  </si>
  <si>
    <t>D22</t>
  </si>
  <si>
    <t>D21</t>
  </si>
  <si>
    <t>D23</t>
  </si>
  <si>
    <t>D24</t>
  </si>
  <si>
    <t>Zlepšení tepelně technických vlastností objektu a odstranění zatékání do střešní konstrukce - nová sedlová střecha na stávajícím plochém zastřešení.</t>
  </si>
  <si>
    <t>Rekonstrukce Tovární ulice</t>
  </si>
  <si>
    <t>PD připravená k podání
na stavební povolení 
V současné době se řeší majetkoprávní vztahy</t>
  </si>
  <si>
    <t>OPD</t>
  </si>
  <si>
    <t>Obec Kolová</t>
  </si>
  <si>
    <t xml:space="preserve">Demontáž staré šindele a instalace nové na střeše kostela a bočních kaplí. Záchrana rekonstruovaného interiéru kulturní památky.  </t>
  </si>
  <si>
    <t>1. Vznik dosud neexistujícího Chráněného bydlení v Sokolově pro 10 osob s duševním onemocněním
- nákup nemovitosti (6měsíců)
- stavební úpravy a rekonstrukce nemovitosti (6měsíců)
- nákup vybavení nemovitosti  v souladu s účelem 
  užívání, včetně zázemí pro pracovníky služby (6 
  měsíců)
- poskytování služby Chráněného bydlení 
2. Nákup 12 bytových jednotek různé   velikosti v rámci aglomerace ITI s kapacitou  18 – 24 osob s duševním onemocněním:
- nákup bytových jednotek (6 měsíců)
- nákup vybavení (6 měsíců)
- lokality: Karlovy Vary, Sokolov, Chodov, Nejdek, 
  Ostrov.
Celkem tak vznikne v dané lokalitě nové bydlení pro 28 – 34 osob s duševním onemocněním, což umožní více naplňovat principy reformy psychiatrické péče – zkvalitnění a zpřístupnění péče a snížení kapacitních nároků na velké institucionální poskytovatele.</t>
  </si>
  <si>
    <t>Stavebně technický průzkum zámku čp. 2 , budovy čp. 160 a čp. 161.
Zaměření zámku čp. 2, budovy čp. 160 a čp. 161.
Architektonická studie 
a projekt pro stavební povolení  - prostory bývalé knihovny v 1. patře zámku čp. 2</t>
  </si>
  <si>
    <t>Technické a přístrojové vybavení DIZAJNPARKU - centra kulturních a kreativních odvětví v Karlovarském kraji</t>
  </si>
  <si>
    <t>PROTEBE live, z. s. /Dizajnpark, z. s.</t>
  </si>
  <si>
    <t>Seznam vybavení pro jednotlivé aktivity
Koncept aktivit využívající vybavení</t>
  </si>
  <si>
    <t>Podpora edukativních aktivit DIZAJNPARKU - centra kulturních a kreativních odvětví v Karlovarském kraji</t>
  </si>
  <si>
    <t>Podpora komunitních a volnočasových aktivit DIZAJNPARKU - centra kulturních a kreativních odvětví v Karlovarském kraji</t>
  </si>
  <si>
    <t>Otestované jednotlivé aktivity a prototypy provozu v menším měřítku na konkrétních projektech a případech. Připravené projekty spojující aktivity různých spolků z aglomerace. Síť realizátorů a aktivních jedinců.</t>
  </si>
  <si>
    <t xml:space="preserve">1. Posílení kontaktní práce s obyvateli SVL (zaměstnání 14  asistentů prevence kriminality),
2. Zajištění pravidelné komunikace mezi obyvateli SVL 
a zástupci obce, budování důvěry a posilování spolupráce
3.Rozvoj kompetencí (vzdělávání asistentů prevence kriminality a mentora),
4.Vyhodnocení projektu (evaluační šetření). </t>
  </si>
  <si>
    <t xml:space="preserve">1.	Posílení kontaktní práce s obyvateli SVL (zaměstnání 8  asistentů prevence kriminality a 5 domovníků preventistů),
2.	Zpřístupnění pomoci obětem skryté kriminality v SVL,
3.	Zajištění pravidelné komunikace mezi obyvateli SVL a zástupci obce, budování důvěry
a posilování spolupráce,
4.	Rozvoj kompetencí (vzdělávání asistentů prevence kriminality a mentora),
5.	Vyhodnocení projektu (evaluační šetření). </t>
  </si>
  <si>
    <t>Cílem projektu je vybudovat (zvýšit kapacitu služby CHB) v okrese Karlovy Vary skupinové chráněné bydlení pro osoby s mentálním postižením a poruchami autistického spektra v kapacitě 10 klientů.  Nákup nemovitosti, stavební úpravy, vybavení.</t>
  </si>
  <si>
    <t>Modernizace, jednotný ráz expozic, prezentace historie. 
Současné expozice nemají jednotný příběh ani vývojovou linku, je nutný zásah ve formě ucelení výstavních vitrín a navázání jednotlivých expozic na sebe, což v současném stavu nelze. V expozici úplně chybí archeologie a prezentace založení města Loket a vývojová období hradu Loket.
1.	PD a muzejní libreto (10 měsíců)
2.	Restaurování movitých kulturních památek (24 měsíců)
3.	Výroba modelů a figurín do expozic (12 měsíců)
4.	Multimediální prvky + audiovizuální vybavení + grafický vizuál + příprava popisků exponátu (12 měsíců)
5.	Nákup vitrín – VŘ (12 měsíců)
6.	Zajištění obnov podlah hradu (6 měsíců)
7.	Instalace vitrín a předmětů – 2 etapy (6 měsíců)</t>
  </si>
  <si>
    <t>Vybudování profesionálního infocentra, které bude poskytovat služby občanům města i návštěvníkům.
Stavební práce: výměna střešního pláště, odvlhčení skladovacích prostor, vybudování zázemí pro zaměstnance, 24 měsíců
Vybavení technologiemi (výpočetní technika, zabezpečovací systém, software atd.) a audiovizuálními prvky po městě (např. audioguide, multimediální panely atd.) 36 měsíců</t>
  </si>
  <si>
    <t>Projektová dokumentace pro stavební úpravy budovy je v řešení včetně rozhodnutí PP a stavebního povolení</t>
  </si>
  <si>
    <t>Studie, Dílčí PD, rozpočet</t>
  </si>
  <si>
    <t>Prostranství před Městským úřadem Nová Role</t>
  </si>
  <si>
    <t>Rozšíření kapacity školní družiny ZŠ Myslbekova</t>
  </si>
  <si>
    <t>Investiční záměr, studie
Zajištěny majetko- právní vztahy</t>
  </si>
  <si>
    <t>Oživení a zlepšení přístupnosti Staré radnice (vybudování výtahu)</t>
  </si>
  <si>
    <t>Investiční záměr
Zajištěny majetko- právní vztahy</t>
  </si>
  <si>
    <t>Přívětivý úřad Karlovy Vary</t>
  </si>
  <si>
    <t xml:space="preserve">Zefektivnění poskytování informací občanům,
zmapování potřeb zdravotně postižených osob ve městě
KA 1 dokument Komunikační strategie města Karlovy Vary
KA 2 Modernizace webových stránek MMKV + mapový portál
KA 3 Analýza a mapování potřeb zdravotně postižených osob + mobilní aplikace </t>
  </si>
  <si>
    <t xml:space="preserve">Projekt je kompletně zpracován pro podání žádosti </t>
  </si>
  <si>
    <t>Mikroregion Sokolov – východ</t>
  </si>
  <si>
    <t>Městská policie Karlovy Vary</t>
  </si>
  <si>
    <t>Automatizovaná kontrola parkování</t>
  </si>
  <si>
    <t>ZŠ Běžecká - multimediální jazyková učebna</t>
  </si>
  <si>
    <t xml:space="preserve">Rekonstrukce multimediální jazykové učebny ve 3.NP pro bezbariérový přístup - stavební úpravy a vybavení učebny </t>
  </si>
  <si>
    <t>ZŠ Křižíkova -  učebna dílen pro polytechnické vzdělávání</t>
  </si>
  <si>
    <t>Kompletní rekonstrukce učebny dílen v 1.NP pro bezbariérový přístup, včetně souvisejícího sociálního vybavení - stavební úpravy a vybavení</t>
  </si>
  <si>
    <t>ZŠ Pionýrů - bezbariérové zpřístupnění 2 .stupně včetně zřízení 2 bezbariérových učeben - multimediální a fyzikálně přírodovědné</t>
  </si>
  <si>
    <t>Úpravy schodišť a instalace nového výtahu uvnitř budovy (nyní výtah není), bezbariérová úprava učeben, kompletní rekonstrukce 2 učeben v přízemí = vybudování multimediální a fyzikálně přírodovědné bezbariérové učebny včetně odpovídajícího vybavení</t>
  </si>
  <si>
    <t>PD+SP pro část projektu</t>
  </si>
  <si>
    <t>ZŠ Pionýrů - bezbariérové zpřístupnění vstupu, jídelny a školní družiny</t>
  </si>
  <si>
    <t>Úpravy schodišť a instalace nového výtahu uvnitř budovy (nyní výtah není), bezbariérová úprava místností, jídelny a vstupů</t>
  </si>
  <si>
    <t>Projektová dokumentace
Vydané SP</t>
  </si>
  <si>
    <t>ZŠ Pionýrů - bezbariérové zpřístupnění a úprava šaten 1.a 2. stupně</t>
  </si>
  <si>
    <t>Kompletní rekonstrukce šaten v pavilonech 1.i 2.stupně ZŠ včetně bezbariérového zpřístupnění = vstupy, podlahy, mobiliář - skřínky, včetně návaznosti na další bezbariérové úpravy této ZŠ</t>
  </si>
  <si>
    <t>Projektová dokumentace
Nevyžaduje SP</t>
  </si>
  <si>
    <t>ZŠ Rokycanova -  učebna dílen pro polytechnické vzdělávání</t>
  </si>
  <si>
    <t>Kompletní rekonstrukce učebny dílen v 1.NP pro bezbariérový přístup, včetně související šatny a zázemí učitele - stavební úpravy učebny a vybavení</t>
  </si>
  <si>
    <t>ZŠ Rokycanova -  učebna přírodovědných předmětů</t>
  </si>
  <si>
    <t>Kompletní rekonstrukce učebny přírodovědných předmětů v 3.NP pro bezbariérový přístup, včetně kabinetu - stavební úpravy a vybavení učebny i kabinetu</t>
  </si>
  <si>
    <t>ZŠ Švabinského – multimediální jazyková učebna pro žáky 2.stupně</t>
  </si>
  <si>
    <t xml:space="preserve">Rekonstrukce multimediální jazykové učebny v 1.NP pro bezbariérový přístup - stavební úpravy a vybavení učebny </t>
  </si>
  <si>
    <t xml:space="preserve">ZŠ Švabinského – odborná učebna přírodovědných předmětů pro žáky 2. stupně </t>
  </si>
  <si>
    <t xml:space="preserve">Kompletní rekonstrukce učebny přírodovědných předmětů ve 2.NP pro bezbariérový přístup, včetně kabinetu - stavební úpravy a vybavení učebny i kabinetu </t>
  </si>
  <si>
    <t>Cyklostezka podél silnice 209 Chodov – Božičany – Nová Role. Počítá se i s propojkou na Bílou vodu.
Cílem projektu je bezpečná cyklodoprava podél frekventované silnice. Propojení sousedních obcí cyklostezkou, napojení na Karlovu cyklostezku vedoucí z Zwickau do K. Varů, dojíždění do práce.</t>
  </si>
  <si>
    <t>Studie pro zadání technické připravenosti stavby</t>
  </si>
  <si>
    <t>Změna tváře středu města, upravení centrální plochy do podoby náměstí, spojení bezpečného pohybu osob s objekty služeb, obchodů, MÚ a základní školou a využití plochy za účelem shromažďování např. ke kulturním a podobným akcím.
Jedná se o změnu a úpravu stávajících ploch a nové stavby objektů (stánky, vodní plocha, pergola, podloubí, veřejné WC). 
I. etapa – u ZŠ – pobytová plocha mezi přechody pro chodce, odsazení od provozu aut (záhony), hrací prvky (šachovnice), lavice, vývěsky pro prezentaci školy, místo pro vánoční strom – část. realizována
II. etapa – před MÚ – hlavní shromažďovací prostor, krytý prostor před vstupy (podloubí), vodní plocha a zeleň se sezením, informační tabule (úřední deska) 
III. etapa – před OD Rolava – prostor pro tržní aktivity – stánky či přístřešky pro příležitostný prodej, trafika, veřejné WC, místo pro pojízdnou prodejnu, místa pro posezení a zeleň</t>
  </si>
  <si>
    <t>Zatraktivnění veřejných prostor a veřejných objektů občanské vybavenosti: náměstí Dr. Horákové</t>
  </si>
  <si>
    <t xml:space="preserve">Primárním cílem projektu je zvýšit nabídku možných aktivit a kvalitu života obyvatel města stejně jako zvýšit atraktivitu pro krátkodobé návštěvníky města. Zvýšením atraktivity klíčových veřejných prostranství je cílem také iniciace ekonomických aktivit v těsné blízkosti řešených prostranství. Jedním z cílů je rovněž zlepšení celkové image města jako města příjemného pro život a atraktivního pro návštěvníky a příprava na nastávající klimatické změny, tedy důsledné hospodaření
s dešťovou vodou, výsadba zeleně, apod.
Nová podoba náměstí, která prostor lépe vybaví a zapojí do okolní struktury, by měla mít za cíl náměstí povýšit do role těžiště místního komunitního života. Velkorysý prostor náměstí, který zkombinuje parkový charakter a flexibilitu, může dobře absorbovat méně formální sousedské funkce (dětské hřiště, sport, prostor pro setkávání, klidné posezení seniorů apod.), ale i větší či menší společenské akce jako bleší trhy, apod.). Přestože má prostor spíše lokální význam, atraktor, např. v podobě určité kulturní náplně sem může příležitostně přitáhnout i lidi z dalších lokalit včetně návštěvníků města. </t>
  </si>
  <si>
    <t>DETAIL</t>
  </si>
  <si>
    <t>CYKLO</t>
  </si>
  <si>
    <t>BEZP</t>
  </si>
  <si>
    <t>INFRA</t>
  </si>
  <si>
    <t>MULTI</t>
  </si>
  <si>
    <t>PAM</t>
  </si>
  <si>
    <t>MUZEA
KNIHOVNY</t>
  </si>
  <si>
    <t>BUS</t>
  </si>
  <si>
    <t>TELEMATIKA</t>
  </si>
  <si>
    <t>ZŠ</t>
  </si>
  <si>
    <t>Zvýšení atraktivity území a Sokolovského zámku, vytvoření nové atraktivní muzejní expozice, vytvoření nového okruhu prohlídek uvedené významné památky. 
Projektem by mělo dojít k opravě části dosud nezrekonstruovaných prostor areálu sokolovského zámku, k zatraktivnění a rozšíření muzejní expozice a k vytvoření kulturního a  návštěvnického centra.
1. Rekonstrukce areálu  Sokolovského zámku:
- stavební úpravy části objektu zámku  čp. 2 v 1 a  2. NP   včetně elektroinstalace a  podlah,  
- odborné restaurování zachovaných původních uměleckých prvků. 
2. Vytvoření zcela nové  muzejní expozice – dokončení muzejního okruhu v 2. NP zámku – místnosti v zámeckém stylu a dále expozice Sokolovsko v 20. století 
3. Vytvoření kulturního a návštěvnického centra  - přestěhování muzejní knihovny do prostor bývalého dětského oddělení a zde I vytvoření badatelského centra a vytvoření muzejní kavárny  a muzejního infocentra v bývalé čítárně . V části prostor vzniknou I prostory depozitární a technické zázemí.</t>
  </si>
  <si>
    <t>Provoz chráněného bydlení v Karlových Varech</t>
  </si>
  <si>
    <t>CR</t>
  </si>
  <si>
    <t>MŠ</t>
  </si>
  <si>
    <t>OPTAK</t>
  </si>
  <si>
    <t>Cyklostezka Chodov - Božičany - Nová Role</t>
  </si>
  <si>
    <t xml:space="preserve">Oprava fasády kulturní památky.
Vyspravení fasády, nátěry, výměna štukových fasádních prvků, lokální vysprávky krytina a oplechování. </t>
  </si>
  <si>
    <t xml:space="preserve">Vybudování bezplatného parkoviště v blízkosti vlakového a autobus. nádraží, na místě bývalého brownfieldu.
Podpora udržitelné multimodální městské dopravy -zvýšení počtu parkovacích míst ve městě Sokolov, které mají vazbu na blízké autobusové zastávky. V rámci projektu bude vybudována parkovací plocha včetně veřejného osvětlení. V rámci projektu bude také řešeno nakládání s dešťovou vodou (zasakovací plocha).  </t>
  </si>
  <si>
    <t xml:space="preserve">Stavební úpravy plochy náměstí Budovatelů, úprava parkovacích ploch, výměna povrchů, doplnění zeleně a vodních prvků, případná výměna podzemního vedení. Doplnění laviček, informačních panelů. Před domem kultury volná plocha pro konání akcí, trhů, koncertů a pod. Cílem projektu je i vytvoření adekvátního předprostoru domu kultury a jeho zapojení do náměstí a zároveň prodloužení pěší třídy a její návaznost na náměstí. </t>
  </si>
  <si>
    <t>Vybrán zhotovitel PD
Termín dokončení PD 1.3.2021</t>
  </si>
  <si>
    <t>Investiční záměr
Studie
Zajištěny majetkoprávní vztahy</t>
  </si>
  <si>
    <t>Investiční záměr
Studie a odborný odhad nákladů
Vyřešeny majetkoprávní vztahy</t>
  </si>
  <si>
    <t>Obnova kulturní památky kostel sv. Václava 
v Radošově</t>
  </si>
  <si>
    <t>Obnova kostela svatého Vavřince</t>
  </si>
  <si>
    <t>Celková obnova interiéru kostela svatého Vavřince: restaurování hlavního oltáře, restaurování oltáře Panny Marie a sv. Jana, restaurování oltáře Panny Marie Karmelské, restaurování oltáře sv. Aloise Gonzagy, restaurování oltáře Nejsvětějšího Srdce Páně, restaurování kazatelny, restaurování fresky v presbytáři, restaurování lavic a vybudování topení, oprava vnější terasy a přístupového schodiště, ozvučení kostela, výmalba kostela a obnova původní polychromie, oprava podlahy kostela, repasování dřevěného vybavení kostela, restaurování varhan.</t>
  </si>
  <si>
    <t>Obnova evangelického kostela v Chodově</t>
  </si>
  <si>
    <t>Primárně jde o záchranné práce na vlastní mase stavby, která vyžaduje renovaci fasády do původní podoby, včetně návratu původních secesních prvků: restaurování varhan, repasování dřevěného vybavení kostela, obnova vnější fasády kostela, návrat původních secesních a ozdobných prvků      na vnější fasádu kostela, oprava střechy kostela         a revize krovů, obnova zvonové stolice a zvonového fondu kostela.</t>
  </si>
  <si>
    <t>Byl zpracován plán na restaurování a komplexní obnovu varhan a varhanního stroje v interiéru kostela
Proběhla jednání s pracovníky památkové péče ohledně obnovy exteriéru.</t>
  </si>
  <si>
    <t>Farní sbor Českobratrské církve evangelické                  v Chodově</t>
  </si>
  <si>
    <t>PD stavby</t>
  </si>
  <si>
    <t xml:space="preserve">Výstavba veřejného objektu (pavilonu ZŠ a tělocvičny)  jako přístavby stávající základní školy     s parametry pasivní budovy, který bude sloužit nejen pro potřeby základního vzdělávání, ale také jako komunitní centrum volnočasových aktivit dětí, mládeže, rodin s dětmi a seniorů. </t>
  </si>
  <si>
    <t>Komunitní objekt Kolová - novostavba MŠ</t>
  </si>
  <si>
    <t>Komunitní objekt Kolová – přístavba ZŠ</t>
  </si>
  <si>
    <t xml:space="preserve">Zrestaurována velká část sbírkových předmětů, textové podklady pro expozice
Je v realizaci řada restaurátorských záměrů na movité kulturní památky – sbírkové předměty,
</t>
  </si>
  <si>
    <t xml:space="preserve">Zlepšení stavebního stavu hradu Loket, rozšíření průvodcovské trasy a vybudování moderního zázemí pro návštěvníky (hygienické/sociální zařízení, prostor pro čekání atd.)
• Výměna střešního pláště na všech objektech hradu včetně ochozů  
2/ STAVEBNÍ ÚPRAVY    
• Dokončení restaurátorských a stavebních prací v objektu Severního paláce a zapojení tohoto objektu do prohlídkové trasy hradu – 1. patro, dále vytvoření multifunkčního zázemí pro výzkumné, vzdělávací a workshopové účely související s expozicemi hradu
• Modernizace hygienického/sociálního zařízení pro návštěvníky, odpovídajícímu 21. století, a to v objektu Dolní bašty a objektu Východního křídla
• Stavební práce spojené s obnovou podlah, jejich konstrukcí a související práce na Rytířském sále a Obřadní síni a zároveň restaurátorské zásahy
• Zrušení hradní restaurace a přeměna na prostory kudy návštěvníci hradu budou vycházet (zajištění jednosměrné prohlídkové trasy hradu), v těchto prostorech bude umístěna prodejna hradních suvenýrů a upomínkových předmětů, současně prostor bude sloužit jako odpočinková zóna či „čekárna“ pro návštěvníky, nutné stavební zásahy v rámci modernizace hygienického/sociálního zařízení sloužícího turistům  </t>
  </si>
  <si>
    <t>Modernizace expozic hradu Loket</t>
  </si>
  <si>
    <t>Revitalizace veřejných prostranství ulice Kollárova, Ostrov</t>
  </si>
  <si>
    <t>Revitalizace ulice Kollárova a navazujících veřejných ploch v okolí bytových domů, úprava zpevněných ploch zmenšením podílu nepropustných ploch, vybudování zeleného pásu s technickými prvky umožňující vsakování srážkové vody a kvalitní rozvoj nově vysazení zeleně, doplnění vybavenosti veřejných prostranství mobiliářem a drobnou architekturou.</t>
  </si>
  <si>
    <t>Páteřní cyklotrasa a cyklostezka – propojení místních částí Květnová     a Vykmanov s centrem města</t>
  </si>
  <si>
    <t>Realizace stavby - optimalizace provozu ZUŠ - sloučení detašovaných pracovišť pod jednu střechu:
•	vybudování a vybavení odborných učeben ve vazbě na práci s digitálními technologiemi pro formální, zájmové a neformální vzdělávání a celoživotní učení,
•	budování zázemí pro pedagogické i nepedagogické pracovníky škol vedoucí k vyšší kvalitě vzdělávání ve školách (např. kabinety).</t>
  </si>
  <si>
    <t>Vybudování zázemí pro školní družiny a školní kluby umožňující zvyšování kvality poskytovaných služeb,
budování zázemí pro pedagogické i nepedagogické pracovníky škol vedoucí k vyšší kvalitě vzdělávání ve školách.
Cílem je zkvalitnění neformálního vzdělávání,
zvýšení uplatnitelnosti absolventů na trhu práce a jejich adaptabilita na potřeby trhu práce, vytvoření zázemí pro komunitní aktivity ve vzdělávacích zařízeních vedoucích k sociální inkluzi.</t>
  </si>
  <si>
    <t>Realizace nové multimediální městské expozice ve Dvoraně Ostrovského zámku</t>
  </si>
  <si>
    <t>Realizace nové městské expozice ve Dvoraně Ostrovského zámku věnovaná historii města, významným osobnostem a událostem. 
Součástí projektu je realizace expozice, návštěvnického centra v památkově chráněném objektu zámku, vybudování technického a technologického zázemí, zřízení edukačního centra, vše s využitím moderních technologií,
ochrana a zabezpečení památek.</t>
  </si>
  <si>
    <t>Zateplení následujících objektů v majetku města:
- objekt MDDM</t>
  </si>
  <si>
    <t>Historická zeleň je cílem mnoha návštěvníků a místních obyvatel. Aby zachovala svou funkčnost a atraktivitu, vyžaduje vysoce odbornou péči o staré porosty, ale i doplňování nových výsadeb a atraktivit pro možnosti využití. Cílem projektu je zvýšení atraktivity historické zeleně města (zámecký park a klášterní zahrada), stabilizace a posílení zdravotního a provozního stavu porostů, doplnění vybavenosti parku, edukace obyvatelstva, posílení pozitivní sociální interakce a komunitní sounáležitosti 
Projekt zahrnuje:
doplnění vybavení zámeckého parku (nemovitá kulturní památka) – altán, bludiště, mostek přes Bystřici, cesty, realizaci pěstebních opatření stávajícího porostu, nové výsadby pro doplnění funkce a atraktivity zeleně, doplnění prvků veřejného prostoru pro edukaci a sociální interakci, doplnění mobiliáře, revitalizaci památek, ochranu a zabezpečení památek.</t>
  </si>
  <si>
    <t>Revitalizace veřejného prostoru v centru města jako ekologického a sociálního stabilizačního prvku města. Vybudování pěších komunikací, realizace technických prvků umožňujících hospodaření se srážkovou vodou a její využití pro městskou zeleň, realizace výsadeb, vybavení prostoru mobiliářem.
Cílem projektu je:
plošný i kvalitativní rozvoj zelené infrastruktury ve stavbách krajinářské architektury pro dlouhodobý udržitelný rozvoj města, zlepšení kvality života a zvýšení volnočasového potenciálu v sídelním veřejném prostoru ve městě za pomoci zkvalitňování veřejných prostranství investicemi do stávajících veřejných prostranství a do nevyužívaných ploch pro jejich nové využití.</t>
  </si>
  <si>
    <t>Vybudování zázemí pro školní družiny a školní kluby umožňující zvyšování kvality poskytovaných služeb, vybudování zázemí pro pedagogické i nepedagogické pracovníky škol vedoucí k vyšší kvalitě vzdělávání ve školách .
Cílem je zkvalitnění neformálního vzdělávání,
zvýšení uplatnitelnosti absolventů na trhu práce a jejich adaptabilita na potřeby trhu práce, vytvoření zázemí pro komunitní aktivity ve vzdělávacích zařízeních vedoucích k sociální inkluzi.</t>
  </si>
  <si>
    <t>Zpřístupnění a zatraktivnění památky citlivým umístěním nového výtahu respektujícím památkové hodnoty, zvýšení informovanosti a komfortu účastníků cestovního ruchu, nové expozice a depozitáře pro potřeby prezentace a uchování kulturního a přírodního dědictví, rozvoj edukačních aktivit v oblasti kulturního dědictví.
Projekt zahrnuje:
vybudování technického a technologického zázemí památky, vybudování návštěvnická centra, modernizace expozice.,</t>
  </si>
  <si>
    <t>Cyklistické propojení Ostrov, staré město – Kfely, přes areál kláštera</t>
  </si>
  <si>
    <t>Město Ostrov má síť cyklostezek. Ze schváleného generelu dopravy vyplynulo, že jsou směry a trasy, které jsou užívány cyklisty, nemají však vyřešeno cyklistické propojení, jednou z takových tras je propojení místních částí Květnová a Vykmanov           s centrem města.
Cílem projektu je nalézt vhodné cyklistické propojení, konkrétně vyřešit propojení Květnové        a Vykmanova, vytvoření podmínek pro aktivní mobilitu, pěší, cyklisty.
projekt zahrnuje:
výstavbu vyhrazené komunikace pro cyklisty sloužících k dopravě do zaměstnání, škol a za službami, včetně doprovodné infrastruktury, konkrétně propojení Květnové a Vykmanova.</t>
  </si>
  <si>
    <t>Město Ostrov má síť cyklostezek. Ze schváleného generelu dopravy vyplynulo, že jsou směry a trasy, které jsou užívány cyklisty, nemají však vyřešeno cyklistické propojení, jednou z takových tras je propojení historického jádra Ostrova s místní částí Kfely.
Cílem projektu je nalézt vhodné cyklistické propojení, konkrétně vyřešit propojení historického jádra Ostrova s místní částí Kfely, vytvoření podmínek pro aktivní mobilitu, pěší, cyklisty.
Součástí projektu je:
výstavba vyhrazených komunikací pro cyklisty sloužících k dopravě do zaměstnání, škol a za službami, včetně doprovodné infrastruktury, konkrétně propojení Ostrova – starého města s místní částí Kfely, přes areál kasáren.</t>
  </si>
  <si>
    <t>Páteřní cyklotrasa a cyklostezka - Ostrov – Karlovy Vary</t>
  </si>
  <si>
    <t>Město Ostrov má síť cyklostezek. Ze schváleného generelu dopravy vyplynulo, že jsou směry a trasy, které jsou užívány cyklisty, nemají však vyřešeno cyklistické propojení, jednou z takových tras je propojení Ostrova s Karlovými Vary.
Cílem projektu je nalézt vhodné cyklistické propojení, konkrétně vyřešit propojení Ostrova s Karlovými Vary, vytvoření podmínek pro aktivní mobilitu, pěší, cyklisty.
Součástí projektu je:
výstavba vyhrazených komunikací pro cyklisty, vyznačení tras na stávajících komunikacích sloužících k dopravě do zaměstnání, škol a za službami, včetně doprovodné infrastruktury, konkrétně propojení Ostrova s Karlovými Vary, resp. vybudování chybějící částí mezi Ostrovem            a již existujícími cyklostezkami ve směru na Karlovy Vary.</t>
  </si>
  <si>
    <t>Bílý Dvůr – nová expozice ostrovského porcelánu a kreativní centrum</t>
  </si>
  <si>
    <t>Cílem projektu je zachování hodnoty kulturního dědictví v ČR: oživení památkového objektu – Myslivny – novými aktivitami a jeho zpřístupnění veřejnosti, zvýšení zájmu o kulturu a kulturní dědictví, zlepšení stavebního stavu nemovité památky, nová expozice pro potřeby prezentace a uchování kulturního dědictví a odkazu lokálních řemesel, rozvoj edukačních aktivit v oblasti kulturního a technického dědictví, rozvoj vzdělanosti a podnikání prostřednictvím rozvoje kulturního a přírodního dědictví, zkvalitnění nabídky cestovního ruchu, zvýšení informovanosti    a komfortu účastníků cestovního ruchu.
Součástí projektu je:
revitalizace památky – vybraných prostor objektu Myslivny za účelem realizace expozice ostrovského porcelánu, realizace expozice, technické a technologické zázemí pro expozici a kreativní centrum, vybudování návštěvnického a edukačního centra, evidence a dokumentace sbírkových fondů, včetně zařízení pro digitalizaci a aplikační software,
ochrana a zabezpečení, pořízení vybavení a interaktivních prvků.</t>
  </si>
  <si>
    <t>Kaple sv. Anny – sanace objektu a modernizace expozice</t>
  </si>
  <si>
    <t>Revitalizace, sanace památkového objektu a modernizace nebo zřízení nové expozice s cílem: zachování hodnot kulturního dědictví v ČR, zvýšení zájmu o kulturu a kulturní dědictví, zlepšení stavebního stavu nemovitých památek, nové expozice a depozitáře pro potřeby prezentace a uchování kulturního a přírodního dědictví, rozvoj edukačních aktivit v oblasti kulturního dědictví, rozvoj vzdělanosti a podnikání prostřednictvím rozvoje kulturního a přírodního dědictví, rozvoj veřejné infrastruktury cestovního ruchu s akcentem na rekreační a volnočasové využití i pro rezidenty, respektive obyvatele daného regionu, zkvalitnění nabídky cestovního ruchu, zvýšení informovanosti    a komfortu účastníků cestovního ruchu.
Součástí projektu je:
sanace a zabezpečení skalního masivu, ke kterému nemovitá kulturní památka přiléhá, následné s tím související sanační práce na objektu a v interieru kaple, modernizace expozice případně vybudování nové moderní interaktivní expozice, provedení technického a technologického zázemí expozice, restaurování, vybavení pro konzervaci a restaurování, ochrana a zabezpečení památky.</t>
  </si>
  <si>
    <t>Revitalizace veřejných prostranství ulice Šafaříkova, Ostrov</t>
  </si>
  <si>
    <t>Investiční záměr
Studie a odborný odhad nákladů
Zajištěny majetko - právní vztahy
Projektová dokumentace pro stavební povolení (ve zpracování, dokončení  v 06/2021)</t>
  </si>
  <si>
    <t xml:space="preserve">Cílem projektu je vybudování lokálního terminálu veřejné dopravy, nejen pro lepší spojení lidnatých městských částí Stará Role, Rybáře, Dvory a Tuhnice s centrem města Karlovy Vary, ale také pro možnost přímého vzájemného propojení těchto čtvrtí navzájem, a to včetně dalších přilehlých okrajových částí města. Půjde o podstatný příspěvek pro organizaci sítě veřejné dopravy, vedoucí ke zlepšení časových návazností spojů, k systémovým úsporám najetých kilometrů a v neposlední řadě ke zvýšení bezpečnosti cestujících při přestupech mezi linkami.
Jedná se o vybudování lokálního terminálu veřejné dopravy v městské části Rybáře, v lokalitě ulice Sokolovské, s místním názvem U koníčka. Přebudováním půdorysu komunikace dojde k vytvoření kompaktního bezpečného přestupního místa veřejné dopravy, s možností široké škály přestupů pro cestující. 
Projekt řeší rekonstrukci ulice Sokolovská v úseku mezi okružní křižovatkou (Sokolovská ul., Nejdecká ul.) a mostem přes řeku Rolava. Hlavním účelem je úprava zastávek a nástupišť, aby jejich parametry odpovídaly platným předpisům a normám. Zároveň budou splněny požadavky na přepravní kapacity a délky nástupišť v přestupním uzlu. Součástí stavby budou přeložky inženýrských sítí a nový mobiliář zastávek. </t>
  </si>
  <si>
    <t>Dokumentace pro územní řízení</t>
  </si>
  <si>
    <t xml:space="preserve">Revitalizace objektu Městské knihovny Karlovy Vary, I. P. Pavlova 891/7
</t>
  </si>
  <si>
    <t>Revitalizace objektu spočívající ve snížení vysoké energetické náročnosti budovy knihovny, úspora provozních nákladů v oblasti energií.
Vylepšení vzhledu budovy s ohledem na lokalitu (lázeňské území).
Zateplení střechy – dle energetického auditu navrženo zateplení půdy – náklady cca 300.000,- Kč, délka realizace 2 měsíce.
Výměna oken – náklady cca 1.200.000,- Kč, délka realizace 2 měsíce.</t>
  </si>
  <si>
    <t xml:space="preserve">Revitalizace objektu Městské knihovny Karlovy Vary, Sedlecká 4
</t>
  </si>
  <si>
    <t>Revitalizace objektu spočívající ve snížení vysoké energetické náročnosti budovy knihovny, úspora provozních nákladů v oblasti energií.
Vylepšení vzhledu budovy s ohledem na lokalitu (centrum sídliště, v sousedství dům s pečovatelskou službou, mateřská školka, základní škola).
Zateplení fasády a střechy,nová fasáda, výměna oken.</t>
  </si>
  <si>
    <t>MZSS – zkvalitňování a rozšíření pečovatelské službu vč. zázemí v aglomeraci</t>
  </si>
  <si>
    <t>Městské zařízení sociálních služeb, p.o.</t>
  </si>
  <si>
    <t>V současné době je po městě rozmístěno 5 středisek (zázemí) pro pečovatelky v terénní službě. Tyto prostory se nachází v městských objektech. V rámci zkvalitňování a rozšiřování poskytování služeb jsou však již zastaralé a stísněné.
V okolních obcích není v dostatečné míře poskytována sociální terénní služba.
Nově přebudovaná místa pro pečovatelskou službu umožní kvalitní přípravu materiálu a činností ve vhodných prostorách (nikoli v autě či u klienta). Nabídnou možnost sociálních služeb i v jednotlivých obcích aglomerace, tak aby potřební občané v rámci čerpání sociálních služeb mohli co nejvíce zůstávat ve svém prostředí.
Dojde k rekonstrukci stávajících prostorů vč. dodávky nového mobiliáře s rozšířením zázemí (sociálního, pracovního, skladovacího).
 Po dohodě se starosty okolních obcí jsou z jejich strany vytipovány, resp. poskytnuty prostory pro zázemí – středisko pečovatelek. Následně dojde k jejich úpravě a vybavení. Nejen mobiliářem, ale především nutným pro poskytování sociálních služeb (auto, PC, zdrav. pomůcky např. defibrilátor)</t>
  </si>
  <si>
    <t>Došlo k vytvoření efektivního systému poskytování sociálních terénních služeb, tj. nastavení rajonů jednotlivých pečovatelek, vhodného teritoriálního rozmístění středisek po městě. Vydefinování požadavků úprav stávajících prostor. 
Je dohoda se starosty obcí. Jsou určeny vhodné prostory. Došlo k vytvoření efektivního systému poskytování sociálních terénních služeb. Vydefinování požadavků úprav stávajících prostor, rozsahu dodávky mobiliáře, pomůcek apod.</t>
  </si>
  <si>
    <t>MZSS – nákup automobilů pro sociální služby</t>
  </si>
  <si>
    <t>Dojde k nákupu 5 ks osobních vozidel (malé, základní provedení), které budou využívat pečovatelky k dopravě ke klientům v rámci svého rajonu.
Dojde k nákupu 5 ks osobních vozidel (van, základní provedení), rovněž budou sloužit k efektivnějšímu využívání času a práce pečovatelské činnosti a pro převoz kompenzačních pomůcek, hygienického a zdravotnického materiálu používaného v rámci sociální služby po aglomeraci KV.
Zvýšením operativnosti (vlastní automobil, nikoli MHD) bude enormně zvýšena produktivní část práce pečovatel. V rámci optimálnějšího využití pracovní doby dojde i ke zvýšení kvality služeb.</t>
  </si>
  <si>
    <t xml:space="preserve">Na základě již realizovaných nákupů předmětných vozidel jsou vydefinovány technické a provozní požadavky. Dále je připravena kompletní zadávací dokumentace výběrového řízení na dodavatele požadovaných vozidel.
</t>
  </si>
  <si>
    <t>MZSS – vybudování komunitní zahrady v rámci domova pro seniory</t>
  </si>
  <si>
    <t>V areálu městského domova pro seniory se nachází park. Jeho potenciál není zcela klienty využit pro odpočinek, tvůrčí činnost, pohyb či setkávání.
Úpravou daného prostoru parku umožnit jeho plné využívání (prostorové i časové) nejen klienty domova, ale i jejich rodin a stejně tak občany města. V rámci úprav parku by vznikla klidová zóna pro setkávání, četbu apod. Dále dojde k vybudování altánu pro pořádání společenských akcí (kulturní vystoupení, terapeutický cvičení – fyzických i duševních). 
Projekt zahrnuje úpravu stávajícího parku (nové pěšiny, doplnění zeleně, vybudování altánu, dodávku mobiliáře).</t>
  </si>
  <si>
    <t>Jsou vydefinovány potřeby a činnosti klientů domova a jejich vhodná provazba na vytvoření komunitního „stánku“.</t>
  </si>
  <si>
    <t>MZSS – rozšíření terapeutických služeb Východní</t>
  </si>
  <si>
    <t>V budově městského zařízení je ne zcela využívaná kuchyň společně s jídelnou a terasou. Úpravou daných prostorů dojde k rozšíření terapeutických služeb (kulturní, tvůrčí, společenské) a umožní plné využívání (prostorové i časové) pro cca 170 obyvatel budovy (byty se zvláštním určením). Dále dojde k vybudování vhodných společenských prostor pro komunitní život (v bezprostřední blízkosti sídlí Klub seniorů KV (cca 400 členů), dále značná zahrádkářská kolonie a rozsáhlé sídliště s obyvateli vyššího věkového průměru. 
Projekt zahrnuje úpravu stávajícího prostoru jídelny a terasy pro komunitně / společenskou činnost. Dodávku vhodného mobiliáře.</t>
  </si>
  <si>
    <t>Jsou vydefinovány potřeby a činnosti a jejich vhodná provazba na vytvoření komunitního místa.</t>
  </si>
  <si>
    <t>Cílem projektu je zavést a stabilizovat koncept aktivit vedoucích k vzdělávání a  rozvoji kreativity, podnikavosti a podnikání. 
1. příprava obsahu a realizace praktických workshopů, přednášek a galerijních animací v Galerii designu prezentující nejnovější a inspirativní počiny v oblasti designu, inovací a kreativity. 
2. prezentace inspiračních zdrojů z minulosti pro současnou tvorbu a podnikatelské záměry, zároveň sloužící jako podklad pro vzdělávací aktivity v Museu designu. 
3. příprava obsahu a realizace akcí pro rozvoj kreativity, podnikavosti a podnikání, skupinové vzdělávání s edukátorem (pro žáky, učitele, zaměstnance a vedení firem, státní správu, apod.) i pro individuální návštěvu a využití herně vzdělávacích prvků připravených a obměňovaných edukátory (příbuzná forma ke konceptu Techmanie a IQlandie) v prostoru Dizajniště s využitím systému designového myšlení.
4. Eduframe – systém vzdělávání  v oblasti podnikavosti a podnikání napojený na vznikající podnikatelský inkubátor a doplňující jeho aktivity především zaměřením na podporu rozvoje podnikání v oblasti KKO. Eduframe zahrnuje aktivity v oblasti vzdělávání osobního rozvoje, dovedností, design thinking a byznys dovednosti. Zároveň je napojen na podpůrné službu z oblasti financí, účetnictví, práva a obchodu.sti financí, účetnictví, práva a obchodu.</t>
  </si>
  <si>
    <t>OPJAK/OPTAK</t>
  </si>
  <si>
    <t>Cílem projektu je vybudovat prostor pro kulturní a komunitní aktivity v aglomeraci ITI KV. 
Cílem je otestovaný a funkční model aktivit spolupracujících organizací, které rozvíjejí sociální a kulturní služby. Zároveň mají vytvořený finančně zajištěný byznys model. 
Klíčovými aktivitami pro zajištění cílů jsou:
Vytvoření komunitního centra pro mládež, rodiny s dětmi, sociální inkluzivní projekty, s přednáškami a vzdělávacími aktivitami
Vytvoření veřejného co-working centra s napojením na Fab-lab s edukační činností na hoby úrovni s podporou kreativity a podnikavosti
Kulturní HUB s profesionální podporou pro rozvoj kulturních aktivit.</t>
  </si>
  <si>
    <t xml:space="preserve">Cílem projektu je zavést a stabilizovat výzkumné a inovační aktivity v oblasti KKO s důrazem na tradiční odvětví – porcelán a keramika.
Cílem je vytvoření centra porcelánu a zajistit uchování znalostí, dovedností a přenosu zkušeností od seskupených expertů a leaderů v oboru na mladé výzkumníky a designéry, kteří dostanou příležitost uplatnění a realizace prostřednictvím společných aplikovaných projektů a aktivit. Vytvořit tak základ pro specializované VaV pracoviště a následně tak vytvořit absorbční kapacity pro spolupráci s VŠ a VaVaI. 
Projekt zahrnuje: Provoz regionálního centra keramiky a porcelánu (RCKP). Centrum zaměřené na tradiční lokální odvětví porcelánu a keramiky, se zaměřením na jeho inovační potenciál a strategický rozvoj. RCKP obsahuje 1/ specializovaný coworking pro designéry a malé výrobce s prostorovým, technickým/technologickým a personálním zázemím; 2/ fablab; 3/ zázemí pro VVI pro spolupráci s firmami a vzdělávacími institucemi;    5/ vzdělávací a populárně naučné centrum pro širokou veřejnost posilující publicitu a image odvětví. </t>
  </si>
  <si>
    <t>Otestované jednotlivé aktivity a prototypy provozu v menším měřítku na konkrétních projektech a případech. Připravené projekty pro tvorbu příhraničního CZ-DE klastru podílejícího se na realizaci PCKP a přípravu obsahů a realizace jednotlivých aktivit. Analýza potřeb aktérů v odvětví keramiky a porcelánu (šetření a Status Quo Report CerDee)</t>
  </si>
  <si>
    <t>Studie pro variantu podzemního parkingu, nutno zpracovat novou studii a PD pro povrchové řešení parkingu</t>
  </si>
  <si>
    <t>PD
Vyřizuje se SP</t>
  </si>
  <si>
    <t>Stávající dopravní informační centrum – DIC DPKV
Stávající aplikace MojeDPKV
Studie proveditelnosti a PD budou zpracovány  do 6-9/2021</t>
  </si>
  <si>
    <t>PD a vybraný zhotovitel pro 3 parkoviště
Stávající informační systém pro řízení parkování – CDA Stávající dopravní informační centrum – DIC DPKV
Stávající aplikace MojeDPKV
Vyhodnocení stávajícího stavu a definice potřebnosti – viz dokument PUM KV
Studie proveditelnosti a PD budou zpracovány  do 6-9/2021</t>
  </si>
  <si>
    <t>Technická specifikace vozidel 
Plnící stanice CNG v areálu DPKV
Studie proveditelnosti a PD budou zpracovány  do 6-9/2021</t>
  </si>
  <si>
    <t>Stávající systém pro řízení IZ
Stávající dopravní informační centrum – DIC DPKV
Stávající aplikace MojeDPKV
Studie proveditelnosti a PD budou zpracovány  do 6-9/2021</t>
  </si>
  <si>
    <t>Stávající informační systém pro řízení dopravy (dispečink)
Stávající dopravní informační centrum – DIC DPKV
Stávající aplikace MojeDPKV
Stávající virtualizovaná výpočetní infrastruktura
Stávající vozidla jsou vybavena kamerovým systémem se záznamem
Studie proveditelnosti a PD budou zpracovány  do 6-9/2021</t>
  </si>
  <si>
    <t>PD zateplení a výměny oken 
Studie proveditelnosti a PD budou zpracovány  do 6-9/2021</t>
  </si>
  <si>
    <t>Investiční záměr
Studie a odborný odhad nákladů
Zajištěny majetkoprávní vztahy
Projektová dokumentace pro SP     ve zpracování, dokonč. 06/2021</t>
  </si>
  <si>
    <t>Investiční záměr
Studie a odborný odhad nákladů
Zajištěny majetkoprávní vztahy
Stavebně technické průzkumy</t>
  </si>
  <si>
    <t>Předmětem projektu je konzervace a revitalizace památkově chráněné ruiny bývalého barokního Loveckého zámečku u Moříčova. Příprava projektu, revitalizace památky, konzervace a statické zajištění, dobudování infrastruktury pro turisty (lavičky, infotabule, naváděcí systém, naučná stezka), osazení edukačních prvků.</t>
  </si>
  <si>
    <t>Revitalizace stromořadí na Hlavní třídě se zajištěním optimálních podmínek pro rozvoj městské vegetace azkvlitnění vzhledu města: odstranění stávajícího porostu, pěstební opatření zachovávaného porostu, zlepšení stanovištních podmínek, realizace závlahového systému a nové výsadby, rozvojová údržba.</t>
  </si>
  <si>
    <t>Citlivá renovace, restaurování a konzervace interiéru památkově chráněného Domu kultury, vytvoření jednoduché expozice o době vzniku Domu kultury a města, jeho odkazu a dopadech, ale i o SORELE jako komplexním výtvarném stylu
Projekt zahrnuje:
revitalizaci interieru památkového objektu Domu kultury, realizaci expozice s interaktivními prvky,
technické a technologické zázemí, modernizaci návštěvnického centra, realizaci edukačního centra, restaurování prvků interieru, ochranu a zabezpečení památky.</t>
  </si>
  <si>
    <t xml:space="preserve">Stávající virtualizovaná výpočetní infrastruktura
Stávající vozidla jsou vybavena kamerovým systémem se záznamem
Studie proveditelnosti a PD budou zpracovány  do 6-9/2021
</t>
  </si>
  <si>
    <t>Výstavba budovy dvoutřídní MŠ s potenciálem spolupráce s komunitním centrem pro volnočasové aktivity dětí, mládeže, rodin s dětmi a spolupráce se seniory. 
Výstavba dvoutřídní MŠ s kapacitou 40 dětí</t>
  </si>
  <si>
    <t>Architektonická studie - výstavby MŠ
Dokončen výběr zhotovitele projektové dokumentace, uzavřena smlouva o dílo – termín dokončení PD 04/ 2021</t>
  </si>
  <si>
    <t>Podpora výzkumných a inovačních aktivit DIZAJNPARKU - centra kulturních a kreativních odvětví v Karlovarském kraji (regionální centrum keramiky a porcelánu)</t>
  </si>
  <si>
    <t>Otestované jednotlivé aktivity a prototypy provozu v menším měřítku na konkrétních projektech a případech se všemi cílovými skupinami.</t>
  </si>
  <si>
    <t>Studie
Dokumentace pro stavební povolení</t>
  </si>
  <si>
    <t>Zpracován generel dopravy v klidu
Analýza stavu parkovacích automatů</t>
  </si>
  <si>
    <t>Cílem projektu je vybavení nové nebo rekonstruované budovy umožňující celkový rozvoj a inovace jak v oblasti KKO, tak u navazujících oblastí podnikání a průmyslu v regionu. Toto vybavení bude využíváno sérií měkkých projektů. Tyto projekty se souhrnně nazývají Dizajnpark. 
1. vybavení multifunkčního sálu KKO, hudební zkušebny, audio-vizuálního studia a fab-labu pro širokou veřejnost (vybavení pro umělecko-řemeslné aktivity, vybavení pro technicky-řemeslné aktivity, nové technologie použitelné v hoby-oblasti),
2. technické vybavení galerie a muzea Designu pro pořádání vzdělávacích výstav a expozic, 
3. Vybavení pro výzkumný inovační prostor s profesionálním fab-labem, co-workingovým centrem a ateliéry pro výzkum a inovace v oblasti KKO
Klíčové aktivity:
Výstavbu nové budovy /rekonstrukci stávající budovy provede investor. 
Obsahem projektu bude:
Nákup a instalace vybavení
Revize a proškolení obslužného personálu
Vytvoření edukačních videí pro možnosti využití a samoobslužnost technologického vybavení.</t>
  </si>
  <si>
    <t>Statutární město Karlovy Vary / SLP, p.o.</t>
  </si>
  <si>
    <t>Projektová dokumentace
Podaná žádost o stavební povolení</t>
  </si>
  <si>
    <t>Lesopark Na Šlemu</t>
  </si>
  <si>
    <t>V blízkosti sídlišť Sedlec a Čankovská se nachází lokalita Na Šlemu,která je zanedbaná po dřívější těžbě kaolinu a využívání rybích sádek.Část byla obhospodařovaná jako louka.Tyto pozemky zarůstají sukcesní vegetací,jsou zde různá podmáčená místa a vznikají zde černé skládky.Na sousedních sídlištích je pouze minimum pozemků,které by byly vhodné pro sport,rekreaci,venčení psů apod.tento projekt by měl vyřešit prostor pro krátkodobou rekreaci místních obyvatelů se vdělávácí přidanou hodnotou v rámci naučných tabulí.
Cílem projektu je využití lokality Na Šlemu pro pobyt občanů z okolních sídlišť (Sedlec, Čankovská) -vybudování cestní sítě včetně odpočinkových míst a mobiliáře, vybudování přírodního dětského hřiště, agility hřiště, pochozích a pobytových mol, instalaci naučných tabulí využití mokřadů a sukcesní vegetace s maximálním využití hodnot území s respektem vazeb na okolní krajinu.</t>
  </si>
  <si>
    <t>Projekt Divadelního náměstí je součástí širšího projektu tzv. Divadelního korza, tedy veřejného prostranství na pravém břehu řeky Teplé vedoucího od kostela sv. Petra a Pavla po Vřídelní kolonádu.
Cílem celkového projektu je revitalizace zmíněného veřejného prostranství vstříc pobytovým kvalitám, upřednostněním pěších před vozidlovou dopravou, optimalizace dopravního prostoru, maximální vymístění parkovacích ploch mimo lokalitu do alternativních prostor (např. parkovací dům u galerie, který je součástí jiného projektu)
Součástí projektu je také revitalizace zeleně v prostoru náměstí, doplnění nového stromořadí, nahrazení nemocných stromů novými a na místo asfaltových ploch využít v maximální možné míře mlatové plochy pro lepší hospodaření s dešťovými vodami.</t>
  </si>
  <si>
    <t xml:space="preserve"> Divadelní náměstí</t>
  </si>
  <si>
    <t>Vestavba multifunkčního sálu do budovy Císařských lázní</t>
  </si>
  <si>
    <t>IROP2/OPD</t>
  </si>
  <si>
    <t>2.1/1.2</t>
  </si>
  <si>
    <t>Cílem projektu je vytvoření směrovaných a cílených tras městem a přilehlou krajinou. Zavedení jednotného smart informačního a reklamního systému, sloužícího jako komunikační prostředek mezi městem a jeho návštěvníky. Cílem je vytvořit jednotnou grafickou identitu města s vhodně určeným mobiliářem. Pro koncepční řešení níže vypsaných prvků je důležité nejprve zpracovat manuál informačního a orientačního systému.
Klíčové aktivity:
1/ Manuál IOS
Účelem manuálu IOS je stanovit zásady pro design a umisťování jednotlivých prvků městského orientačního systému tak, aby tyto prvky napomáhaly dotvářet identitu města a zároveň aby ctily charakter daného prostranství, měřítko, typ zástavby, historické, kulturní a krajinné souvislosti.
2/ Prvky orientačního systému
Směrovky, mapy, stojany pro augmentovanou realitu, vitríny,  velkoformátové CLV (City Light Vitríny)</t>
  </si>
  <si>
    <t>Strategie koncepčního přístupu k veřejným prostranstvím města Karlovy Vary
Manuál koncepčního přístupu k veřejným prostranstvím města Karlovy Vary</t>
  </si>
  <si>
    <t>Infrastruktura pro cestovní ruch v rámci vstupu města KV do UNESCO - Městské infocentrum</t>
  </si>
  <si>
    <t>Infrastruktura pro cestovní ruch v rámci vstupu města KV do UNESCO -  Městský informační systém</t>
  </si>
  <si>
    <t xml:space="preserve">Cílem projektu je realizace městského informačního centra, které bude společně s krajským infocentrem zajišťovat obsluhu turistů v lázeňské zóně Karlových Varů.
Společně s realizací nového městského informačního systému a prezentace prostřednictvím augmentované reality má realizace nové pobočky městkého infocentra za cíl vytvořit efektivní informační infrastrukturu.
</t>
  </si>
  <si>
    <t>Návrh pobočky nového infocentra</t>
  </si>
  <si>
    <t>Statutární město Karlovy Vary / KAM KV, p.o. / Infocentrum města Karlovy Vary, o.p.s.</t>
  </si>
  <si>
    <t>Sady Karla IV. a přímé okolí Císařských Lázní</t>
  </si>
  <si>
    <t>Parkovací dům u galerie umění</t>
  </si>
  <si>
    <t>Cílem projektu je zajistit dostatečné parkovací kapacity na okraji lázeňského centra, aby byla zajištěna jeho dostatečná dostupnost pro návštěvníky a zároveň aby samotné centrum netrpělo příliš velkou dopravní zátěží, která, je-li neřízená, devastuje charakter lázeňského města.
Cílem je rovněž zajistit dostatečnou dostupnost navštěvovaných památkově chráněných objektů – galerie umění a budovy Císařských lázní, která je dokonce na seznamu národních kulturních památek a v souvislosti s plánovanou vestavbou multifunkčního sálu do její dvorany vzroste potřeba dostatečných ploch parkování v dostatečné vzdálenosti pro zajištění vlastního provozu.</t>
  </si>
  <si>
    <t>Strategie koncepčního přístupu k veřejným prostranstvím města Karlovy Vary
Manuál koncepčního přístupu k veřejným prostranstvím města Karlovy Vary
Architektonická studie KAM KV – Divadelní korzo
Zadání KAM KV pro arch. studii parkovacího domu</t>
  </si>
  <si>
    <t>Parkovací dům v areálu Kattenbeck</t>
  </si>
  <si>
    <t>Cílem projektu je zajistit dostatečné parkovací kapacity pro rozvojovou oblast Staré vodárny a záchytné parkoviště s přestupem na MHD pro návštěvníky lázeňského centra.
Kapacita parkovacího domu v areálu Kattenbeck by měla být mezi 400 a 500 parkovacími místy.
V současné době probíhá příprava územní studie, která kromě jiného definuje urbanistickou strukturu lokality Staré vodárny a areálu Kattenbeck a blíže definuje přesnou polohu, objem a další náležitosti řešeného parkovacího domu.</t>
  </si>
  <si>
    <t>Koncepce krajin Karlových Varů</t>
  </si>
  <si>
    <t>Hrubá koncepční studie KAMKV</t>
  </si>
  <si>
    <t>Svahy v ulici Moravská, Karlovy Vary</t>
  </si>
  <si>
    <t>Ulice Moravská je v centrální části historického lázeňského centra Karlových Varů a představuje v dané lokalitě důležitou dopravní i pěší spojnici ústící do lázeňského území. V roce 2020 byla dokončena komplexní rekonstrukce vozovky ulice Moravská.
Revitalizace svahů vyžaduje, aby byly vegetační úpravy reprezentující významnost dané lokality a aby byla zajištěna jak bezpečnost, tak volnočasové zázemí k přilehlé základní škole.
Chybí zde dlouhodobě koncepční práce se zelení a hospodařením s dešťovou vodou. 
Cílem projektu je vytvořit z ulice Moravské atraktivní část historické zóny lázeňského území – revitalizovat svahy lemující nově rekonstruovanou vozovku, částečně svahy zpřístupnit pro žáky, těsně sousedící, základní školy a upravit městskou zeleň do formy esteticky zajímavé a zároveň efektivní v následné údržbě.
Klíčové aktivity:
Terénní úpravy, matové povrchy, dětské hřiště, výsadby.</t>
  </si>
  <si>
    <t>Revitalizace Vřídelní ulice</t>
  </si>
  <si>
    <t>Cílem projektu je opětovně vytvořit z ulice Vřídelní plnohodnotnou část města – obnovit tržní krámky, historicky umístěné pod kostelem a s nimi nabídku obchodního parteru, v rámci rekonstrukce řešit také předprostor Vřídelní kolonády a její lepší zapojení do veřejného prostranství města, materiálové řešení povrchů řešit adekvátně k lokalitě, doplnění mobiliáře a zapojení zelenomodré infrastruktury ve formě výsadby nových stromů a zahradních úprav okolo Vřídla včetně zasakování dešťových vod do podloží.
Revitalizace ulice Vřídelní je součástí širšího projektu tzv. Divadelního korza řešící revitalizaci veřejných prostranství na pravém břehu řeky Teplé od prostoru kostela sv. Petra a Pavla po okolí Vřídelní kolonády a s tím souvisejících dalších projektů, např. výstavbou parkovacího domu u galerie.</t>
  </si>
  <si>
    <t>Revitalizace Nové Louky</t>
  </si>
  <si>
    <t>Revitalizace veřejného prostranství – části širšího projektu tzv. Divadelního korza, tedy revitalizace celého pravého břehu řeky Teplé od kostela sv. Petra a Pavla po okolí Vřídelní kolonády. Cílem je znovu obnovit pěší korzo se zaměřením na pěšky se pohybující lázeňské hosty před motorovou dopravou. Projekt úzce souvisí i s omezením dopravy v klidu v prostoru Divadelního náměstí a jejím vymístěním do alternativních prostorů, např. parkovacího domu u galerie. Omezený prostor Nové louky bude řešen formou sdíleného prostoru obytné zóny, kde mají přednost především pěší. V projektu se počítá i s výsadbou nových stromů.</t>
  </si>
  <si>
    <t>Strategie a manuál koncepčního přístupu k veřejným prostranstvím města Karlovy Vary
Studie divadelního korza KAM KV</t>
  </si>
  <si>
    <t>Strategie a Manuál koncepčního přístupu k k veřejným prostranstvím města Karlovy Vary
Studie Divadelního korza KAM KV</t>
  </si>
  <si>
    <t>Cyklostezky Karlovy Vary, úsek B4, Tuhnice</t>
  </si>
  <si>
    <t xml:space="preserve">Plán udržitelné městské mobility, generel dopravy 
Generel cyklodopravy
PD do 31.3.2021
</t>
  </si>
  <si>
    <t>Cyklostezky Karlovy Vary - cyklotrasa E, úsek E1 v k. ú. Rybáře</t>
  </si>
  <si>
    <t>Obsahem projektu je výstavba a zprovoznění nového úseku cyklotrasy resp. cyklostezky: Jedná se o úsek Karlovy Vary, cyklotrasa B, úsek B4, Tuhnice, vč. související úpravy křižovatky Západní ul. a Šumavská ul., délka cca 500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</si>
  <si>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Obsahem projektu je výstavba a zprovoznění nového úseku cyklotrasy E, úseku E1, v k. ú. Rybáře, při ul. Nejdecké, v délce úseku cca 400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</si>
  <si>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je zpracovaná
Do 30.4.2021 bude podána žádost o SP</t>
  </si>
  <si>
    <t xml:space="preserve">Cyklostezky Karlovy Vary - cyklotrasa A, úsek A6, Karlovy Vary - centrum
</t>
  </si>
  <si>
    <t>Obsahem projektu je výstavba a zprovoznění nového úseku cyklostezky v rámci cyklotrasy A, a to úseku A6, K. Vary centrum, v pravobřežní trase podél řeky Ohře od loděnice u Chebského mostu k Solivárně, cca délka cca 450 m.
Cílem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</si>
  <si>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bude v letech 2021-2022</t>
  </si>
  <si>
    <t xml:space="preserve">Na základě zpracovaného generelu dopravy v klidu specifikovat městské části s rezidentním parkováním, s obslužným krátkodobým parkováním a jejich vzájemné prolínání. Kontrolu parkování zajišťuje vozidlo, na které je instalováno zařízení zařízením pro vyhodnocování a identifikaci neoprávněného parkování. Systém je přenositelný na jiné vozidlo a funguje v režimu on-line. Zajištění systematické průběžné kontroly s maximální efektivností. 
Klíčové aktivity:
Tvorba polygonů pro detekci dopravního značení.  
Instalace a nastavení modulu pro informační systém MP Manager ke správě dat z automatizovaného zařízení (Cam-Car).
Implementace správy dat ze systému MP Manager na přestupkovou agendu MM, včetně nastavení automatických procesů. 
Instalace a nastavení modulu pro informační systém MP Manager pro správu parkovacích karet 
Vytvoření modulu pro informační systém MP Manager pro správu vjezdových karet do LÚ.
Implementace a nastavení platebního portálu města v prostředí MPM Manager. 
Analýza počtu a lokalizace parkovacích automatů s využitím tzv. totemů. 
Nákup speciálního zařízení k instalaci na vozidlo (Cam-Car) pro zajištění dohledu a kontroly parkování. </t>
  </si>
  <si>
    <t>Volnočasový areál Vysoká</t>
  </si>
  <si>
    <t>Cílem projektu je revitalizovat okolí bývalé požární nádrže, vytvořit chybějící místo pro odpočinek v části obce Vysoká, v návaznosti na úpravy bývalé požární nádrže.
Součástí projektu je revitalizace okolí nádrže, obnova zeleně, vybudování zóny pro aktivní odpočinek, vytvoření místa pro setkávání lidí.</t>
  </si>
  <si>
    <t xml:space="preserve">Revitalizace městské zeleně – amfiteátr
</t>
  </si>
  <si>
    <t>Mobiliář, cestní síť a zeleň v přírodním amfiteátru Loket a v přilehlých parcích jsou velmi ovlivněné intenzivním využíváním a turistickým ruchem. Je třeba provést rozsáhlou rekonstrukci těchto prvků, tak aby byla přizpůsobena užívání tohoto prostoru.
Cílem projektu je zlepšení stavu cestní sítě, zeleně a mobiliáře a vytvoření místa pro setkávání občanů města a turistů a zvýšení biodiverzity a ekologické funkce městské zeleně.
Převážná část opatření bude spočívat v realizaci cestních sítí, opravách malých opěrných zídek a mobiliáře (lavičky, koše, altány, herní a cvičební prvky), menší část pak spočívá v opatřeních související se zelení provedení bezpečnostních, zdravotních a výchovných řezů dřevin, dosadbě živých plotů, regeneraci trávníků a případné výsadby cibulovin a trvalek.. Předpokládaný poměr nákladů 
Odhadované náklady cca 6 mil. Kč (cca 65 % cestní síť, stavební práce, mobiliář; cca 35 % zeleň)</t>
  </si>
  <si>
    <t>Revitalizace městské zeleně – Nádražní ulice</t>
  </si>
  <si>
    <t>Cílem projektu je zlepšení stavu zeleně,  zeleně a mobiliáře a vytvoření místa pro setkávání občanů města a turistů a zvýšení biodiverzity a ekologické funkce městské zeleněPřevážná část opatření spočívá v provedení bezpečnostních, zdravotních a výchovných řezů dřevin, dosadbě živých plotů, regeneraci trávníků a případné výsadby cibulovin a trvalek. Dále drobné úpravy parkových cest a doplnění mobiliáře v počtu jednotek ks (lavičky, koše).
Převážná část opatření se týká opatření na zeleni (předpoklad 80 % nákladů), zbytek mobiliář a cestní síť – odhadované náklady cca 2 mil Kč</t>
  </si>
  <si>
    <t xml:space="preserve">Cílem projektu je kompletní rekonstrukce stávající komunikace, vybudování komunikací pro pěší a nového veřejného osvětlení čímž dojde ke zvýšení bezpečnosti v této ulici a výraznému zlepšení stavu veřejných prostranství v této ulici. Dále dojde k vybudování nové dešťové kanalizace. Díky propojení s projektem Sokolovské vodárenské s. r. o., která chce v této ulici vybudovat splaškovou kanalizaci a v části vodovod, dojde k zásadnímu zlepšení stavu životního prostředí a kvality života pro obyvatele nejen této ulice, ale také k zlepšení kvality vypouštěných vod, které jsou dnes pomocí smíšené kanalizace sváděny do řeky Ohře.
Jedná se o ulici, která má v souvislosti se svým umístěním velký význam z hlediska turistického ruchu. Jedná se u významné nástupní místo vodácké turistiky, která v posledních letech významně narůstá na svém významu a ovlivňuje život obyvatel v celém městě, ale v této části ještě výrazněji. 
Tlak turistického ruchu má na tuto část města několik zásadních projevů, které má připravovaná rekonstrukce řešit: 
1) zvýšení bezpečnosti dopravy
2) regulace parkování
3) životní prostředí </t>
  </si>
  <si>
    <t>Zlepšení stavu místních komunikací, mobilní zeleně, mobiliáře a parkování a vytvoření místa pro setkávání občanů města a turistů a umožnění konání kulturních a společenských akcí na náměstí. 
Realizace projektu úzce navazuje na projekt dopravního terminálu, který bude realizován z IROP a jeho cílem je vymístění parkovacích kapacit pro turisty mimo centrum města a snížení tlaku turismu na obyvatele žijící v historickém centru (městská památková rezervace) a přilehlých částech města.</t>
  </si>
  <si>
    <t>Jednoduchá architektonická studie
PD na předláždění náměstí
Vydané SP na předláždění náměstí a zahájená stavba</t>
  </si>
  <si>
    <t>Vybudování parkovacích kapacit – Sportovní ulice</t>
  </si>
  <si>
    <t>Jedná se o další etapu budování parkovacích ploch v městě Loket, navazující na již zrealizované projekty.
Hlavním cílem budování parkovacích ploch v dochozí vzdálenosti do historického centra a do atraktivních částí města je zajištění komfortu pro návštěvníky města, kteří k návštěvě města využívají osobní dopravy. Sekundárním pozitivním vlivem by pak mělo být zklidnění dopravy ve městě a snížení tlaku souvisejícího s problémy s tzv. overturismem na občany města.
Postupné budování parkovacích ploch je dlouhodobou strategií města a je zaneseno i ve strategických dokumentech města jako je územně plánovací dokumentace a Strategický plán města Lokte.
Cílem projektu je vybudování infrastruktury pro stále se zvyšující počty návštěvníků turisticky atraktivního města a snížení tlaku turistů na obyvatele města - ve Sportovní ulici.</t>
  </si>
  <si>
    <t>Změna ÚP, plocha je vedena dle stavebního úřadu MÚ Sokolov jako parkoviště, není potřeba stavební povolení</t>
  </si>
  <si>
    <t xml:space="preserve">Předmětem řešení projektu je výstavba chodníku podél komunikace II/220 v úseku Nejdek – Pozorka, včetně odvedení povrchových vod, nového a rekonstrukce stávajícího veřejného osvětlení, nově vybudovaných autobusových zastávek a změny dopravního značení. 
Dle výsledků sčítání dopravy z roku 2016 je průměr intenzity vozidel 5106 vozidel/den. V takovém provozu se chodec může pohybovat jen velmi těžko. </t>
  </si>
  <si>
    <t>Chodník Nejdek – Pozorka, podél II/220, I. etapa</t>
  </si>
  <si>
    <t>ZŠ Karlovarská – školní jídelna, družina a knihovna – snížení energetické náročnosti</t>
  </si>
  <si>
    <t>Základní škola Karlovarská spolu se zázemím (tedy i budovou školní jídelny) byla v Nejdku postavena v 60. letech minulého století. Od té doby neprošla zásadnějšími úpravami. Objet má vysokou energetickou náročnost. Nejsou zde také vytvořeny vhodné a dostatečné podmínky pro nucené větrání v souladu se zákonnými požadavky. Umístění knihovny v budově, kde není dobře vyřešené proudění vzduchu a neinvestuje se do udržování stálých klimatických podmínek v budově, je nešťastné. Město však jiné, lepší prostory pro knihovnu nemá.  
Rozsah rekonstrukce – zateplení vnější obálky budovy, výměna dveří, oken, rekonstrukce střechy včetně krovu, výměna systému vytápění včetně otopných těles</t>
  </si>
  <si>
    <t xml:space="preserve">Revitalizace prostor pro expozice muzea spolu s recepcí. 
Problémem je stávající špatná statika stropů v budově, nevyhovující dispozice, havarijní stav budovy. Současné muzeum není uzpůsobení pro přístup hendikepovaných návštěvníků.  
Cílem je zvýšení kvality péče o kulturní dědictví. Kompletní rekonstrukce nevyhovujícího stavu budovy muzea, uzpůsobení prvků pro hendikepované a vytvoření zázemí pro recepci. </t>
  </si>
  <si>
    <t>ZŠ nám. Karla IV., Nejdek – snížení energetické náročnosti</t>
  </si>
  <si>
    <t>Cílem projektu je snížení energetické náročnosti budov, snížení emisí, snížení finanční náročnosti na vytápění.
Klíčovými aktivitami projektu je snížení energetické náročnosti budov, rekonstrukce střechy na budově I. stupně, rozvody VZT včetně nové jednotky a rekuperace, výměna systému vytápění včetně otopných těles.</t>
  </si>
  <si>
    <t>ZŠ nám. Karla IV., Nejdek – pořízení výtahu, vybudování hudebny pro komunitní aktivity + kompletní rekonstrukce kmenových učeben, zázemí pro pedagogy a společných prostor školy</t>
  </si>
  <si>
    <t>Sloučení ZŠ a ZUŠ, vytvoření komunitního zázemí školy pro setkávání žáků – povede k sociální inkluzi (společné hudebny), zajištění bezbariérovosti (výtah), vybudování kvalitního zázemí pro pedagogy, rekonstrukce vnitřních instalací – elektrika, topení, voda.
Cílem projektu je zlepšení přístupu k inkluzivním a kvalitním službám v oblasti vzdělávání, odborné přípravy a celoživotního učení pomocí rozvoje infrastruktury.
Klíčové aktivity:
vytvoření hudebny pro komunitní aktivity ZŠ (způsobilé výdaje), výtah (způsobilé výdaje)
zázemí pro pedagogy (způsobilé výdaje)
Rozsah rekonstrukce – změna dispozic v kmenových učebnách a společných prostorech (sloučení ZŠ a ZUŠ), kompletní oprava podlah a omítek ve 100 % povrchu, sociální zařízení, měření a regulace, kompletní výměna vnitřních rozvodů ZTI včetně zařizovacích předmětů, rozvodů požární vody, rozvodů plynu, silnoproud, slaboproud. (nezpůsobilé výdaje)</t>
  </si>
  <si>
    <t>MŠ Lipová – snížení energetické náročnosti</t>
  </si>
  <si>
    <t>Cílem projektu je snížení energetické náročnosti budov mateřské školy, snížení emisí, snížení finanční náročnosti na vytápění.
Rozsah rekonstrukce – zateplení vnější obálky budovy, výměna dveří, nová sedlová střecha včetně krovu, výměna systému vytápění včetně otopných těles, rozvody VZT včetně nové jednotky a rekuperace, měření a regulace.</t>
  </si>
  <si>
    <t>MŠ Lipová – rozšíření kapacity školy, rekonstrukce školy</t>
  </si>
  <si>
    <t>Mateřská škola Lipová byla v Nejdku postavena v 60. letech minulého století. Od té doby nebyla rekonstruována. Veškeré stavební konstrukce, střecha, podlahy, a hlavně rozvody jsou vyžilé.
Rozsah rekonstrukce: kompletní oprava podlah a omítek ve 100 % povrchu, celková rekonstrukce kuchyňského provozu (gastro), sociální zařízení, kompletní výměna vnitřních rozvodů ZTI včetně zařizovacích předmětů, rozvodů požární vody, rozvodů plynu, silnoproud, slaboproud.
Pouze ke stavebnímu objektu st.p.č. 1284 – správní budova se vztahuje celková rekonstrukce kuchyňského provozu (gastro)
Stavební objekt pavilonu 1 (st.p.č. 1288) je v havarijním stavu (brownfield). Nutnost kompletní rekonstrukce viz výše včetně výměny všech výplní otvorů, zajištění statiky, popřípadě úprava dispozic.</t>
  </si>
  <si>
    <t>Cílem projektu je snížení energetické náročnosti budovy stávající polikliniky, snížení emisí, snížení finanční náročnosti na provoz budovy, zachování dobrého stavu budovy
Rozsah rekonstrukce – zateplení vnější obálky budovy, výměna dveří, oken, rekonstrukce střechy včetně krovu, výměna systému vytápění včetně otopných těles</t>
  </si>
  <si>
    <t>Rekonstrukce objektu občanské vybavenosti č.p. 636</t>
  </si>
  <si>
    <t>Studie stavební úpravy budovy</t>
  </si>
  <si>
    <t>Dokončena PD
Zažádáno o SP</t>
  </si>
  <si>
    <t>Rozpracovaná studie území</t>
  </si>
  <si>
    <t>3.1</t>
  </si>
  <si>
    <t>Síť pro rodinu, z.s.</t>
  </si>
  <si>
    <t>Projekt reaguje na dlouhodobě znevýhodněné postavení žen a mužů po MD/RD, žen a mužů 50+  na trhu práce a na předpokládané proměny trhu práce v kontextu  tzv. "Průmyslu 4.0". Aktivity projektu se zaměřují na zvýšení uplatnitelnosti cílové skupiny na trhu práce a na podporu podnikání, a to jak prostřednictvím zvýšení odborné kvalifikace a znalostí potřebných pro začínající podnikatele, kteří vstupují nově do podnikatelského prostředí, tak i nabídkou odborného a praktického vzdělání ve vybraných oborech.
Projekt je logicky rozčleněn do pěti odborných klíčových aktivit, které na sebe navazují:
I. Vstupní vzdělávání
II. Obecné vzdělávání
III. Specifické vzdělávání
IV. Kvalifikační vzdělávání 
V. Zaměstnávání</t>
  </si>
  <si>
    <t>Dlouholeté zkušenosti s realizací projektů z ESF</t>
  </si>
  <si>
    <t>Zateplení budovy, střechy, výměna výplní, odvlhčení, napojení na centrální dodávku TUV.</t>
  </si>
  <si>
    <t>Zateplení budovy, střechy, výměna výplní, výměna elektrické energie a svítidel. Vybudování zázemní pro zaměstnance, tj. sociální zázemí.</t>
  </si>
  <si>
    <t>Regenerace panelového sídliště mezi ulicí Husova-Okružní v Chodově</t>
  </si>
  <si>
    <t>Postupná regenerace panelového sídliště mezi ulicemi Husova a Okružní v Chodově. Cílem projektu je úprava veřejných prostranství panelových sídlišť. Obnova zeleně, mobiliáře, chodníků, dětských hřišť a herních prvků, dopravy v klidu.
Klíčové aktivity: 
Zjednodušit a specifikovat náplň dětských hřišť,
zvýšit bezpečnost chodců, doplnit pěší trasy chodník, dořešit pohyb cyklistů a navázat na celoměstskou koncepci, vyřešit povrchové úpravy zpevněných ploch, snížit deficit parkovacích míst,
doplnit městský mobiliář, rekonstruovat zeleň, dokončit započatou rekonstrukci veřejného osvětlení.</t>
  </si>
  <si>
    <t xml:space="preserve">Celková studie na regeneraci sídliště
</t>
  </si>
  <si>
    <t>Koncentrace zázemí pečovatelské služby do jednoho místa. Rekonstrukce nevyužívaných prostor domu č.p. 1238 pro potřeby sociálně terapeutických dílen. 
Cílem projektu je vybudovat zázemí pečovatelské služby na jednom místě, v jedné budově, komplexně. Rekonstrukce nevyužívaných prostor v přízemí je plánována pro vybudování zázemí a potřeb sociálně terapeutických dílen. Tím by mělo dojít k prohloubení spolupráce s Denním centrem Mateřídouška, o.p.s., které v Chodově působí už 25 le, je rovněž poskytovatelem sociálních služeb pro osoby s mentálním postižením i osoby s poruchou autistického spektra a s ním po celou dobu probíhá v rámci města Chodova neustálá podpora, komunikace a kooperace.</t>
  </si>
  <si>
    <t>Poskytování sociální služby CHB a s tím spojený vznik nových pracovních míst, vzdělávání a supervize pracovníků, příprava klientů, vybavení zázemí, evaluace.
Služba bude mít vzhledem k počtu klientů komunitní charakter</t>
  </si>
  <si>
    <t>Zpracovává se PD a podklady pro SP
Vydáno SP</t>
  </si>
  <si>
    <t>Zadání KAM KV
Ověřovací studie + architektonická studie
Kladné projednání s Národním památkovým ústavem 
Zpracovaná DSP
Projednává se DSP</t>
  </si>
  <si>
    <t>Strategie koncepčního přístupu k veřejným prostranstvím města Karlovy Vary
Manuál koncepčního přístupu k veřejným prostranstvím města Karlovy Vary
Ideový záměr
Architektonická studie KAM KV</t>
  </si>
  <si>
    <t>Jde o vysoce inovační a moderní řešení, které nemá obdobu ve světě. Klíčovým prvkem je nasazení fyzického orientačního systému (infopanely) spojeného s aplikací
pro virtuální a augmentovanou realitu s pokročilými prvky predikce (předpovídání) a budoucí, či okamžitou optimalizací návštěvníků města s úzkým propojením 
na koncept Smart City.</t>
  </si>
  <si>
    <t>Koncept využití moderních technologií – augmentovaná a virtuální realita
Úspěšný pilotní projekt pro Mlýnskou kolonádu s rozsáhlým testováním, zpracovaný Průvodce architekturou Karlových Varů
Zpracovaný návrh informačních stojanů pro 3D aplikaci</t>
  </si>
  <si>
    <t>Strategie koncepčního přístupu k veřejným prostranstvím města Karlovy Vary
Manuál koncepčního přístupu k veřejným prostranstvím města Karlovy Vary
Architektonická studie KAMKV - Divadelní korzo</t>
  </si>
  <si>
    <t>Karlovy Vary, Rozcestí u Koníčka – úpravy komunikací</t>
  </si>
  <si>
    <t>Restart 4.0 Karlovy Vary</t>
  </si>
  <si>
    <t>1.2/2.2</t>
  </si>
  <si>
    <t>A33</t>
  </si>
  <si>
    <t>C22</t>
  </si>
  <si>
    <t>A41</t>
  </si>
  <si>
    <t>B22</t>
  </si>
  <si>
    <t xml:space="preserve">Oprava pláště, střechy a okenních výplní budovy radnice, oprava vnitřních prostor a modernizace úřadu a městské knihovny a expozice knižní vazby. Příprava prostor pro veřejné expozice sbírkových předmětů z movité kulturní památky Loketské sbírky. </t>
  </si>
  <si>
    <t>Rekultivace a rekonstrukce kulturního a volnočasového areálu Oáza v extravilánu obce, získání prostoru pro rekreaci a společenské aktivity občanů. Revitalizace veřejného prostranství, městský mobiliář, workout hřiště (jen prvky), zelená infrastruktura.</t>
  </si>
  <si>
    <t>Zateplení provozně správní budovy DPKV včetně výměny vrat, zateplení objektu dílen včetně výměny oken a dveří, zateplení haly 10 a 11 (garáže pro autobusy, servis, STK, dispečink) včetně výměny vrat, stávajících otvorových výplní a světlíků, zateplení horní a dolní stanice lanovky Diana včetně výmněny stávajících oken a dveří.</t>
  </si>
  <si>
    <t>Podstatné zvýšení kybernetické bezpečnosti pro všechny informační systémy DPKV, Implementace technických opatření v souladu se zákonem o kybernetické bezpečnosti. V rámci projektu bude dále realizován systém pro vyčítání dat ze stávajících kamerových systémů tak, aby nebyl nutný manuální zásah ve voze, ale data byla stahována přes zabezpečenou vnitřní síť a uložena na zajištěném diskovém prostoru. PČR pak bude poskytnutý dálkový přístup na vybrané data dle aktuální situace. Pro zajištění bezpečné komunikace s vozidly bude vybudována vysokokapacitní interní wifi síť.</t>
  </si>
  <si>
    <t xml:space="preserve"> Záměrem projektu je vytvořit robustní prostředí pro poskytování digitálních služeb s výhledem na plnění povinností úřadu dle zák. 12/2020 Sb. o právu na digitální služby (a dalších digitálních služeb vyžadovaných občany), provést integraci klíčových informačních systémů úřadu a zároveň vybudovat komplexní systém elektronického oběhu dokumentů včetně zajištění bezpečné interní digitální komunikace pro případ omezení mobility (včetně práce z domova a dalších míst mimo úřad). 
Jádrem navrhovaného řešení je vybudování portálu občana a využití nových možností elektronické identifikace. Pro řádné a efektivní fungování digitálních služeb bude nutné provést modernizaci agendových systémů včetně spisové služby a provést komplexní integraci portálu občana s agendovými systémy. Elektronický oběh dokumentů bude podpořen systémem elektronického schvalování dokladů. Pro vybrané datové sady bude vybudováno vhodné rozhraní pro poskytování OpenData služeb do centrální databáze dat ČR.
1. Modernizace vybraných agendových systémů 
     včetně integrací,
2. Vybudování portálu občana,
3. Vybudování systému pro poskytování 
     OpenData služeb.</t>
  </si>
  <si>
    <t>Jímání a hospodaření s dešťovou vodou I.	
Srážkové vod ze střech</t>
  </si>
  <si>
    <t xml:space="preserve">Návrh vhodných nových lokalit pro realizaci akumulačních nádrží a povrchových rezervoárů vč. využití stávajících, snížení kulminačních průtoků v dešťové kanalizaci – zpomalení odtoku z povodí, decentralizace zdrojů vody - snížení dojezdů mobilních cisteren ke zdrojům na území města, zadržení vody v krajině.
- Vyhledání vhodných lokalit v majetku města
- Kvantifikace a výpočty objemu využitelných     
   srážkových vod vč. srážkového úhrnu
- Odborné odhady nákladů na PD a realizaci
 </t>
  </si>
  <si>
    <t>1)	Studie - Návrh lokalit pro využití akumulovaných vod na území města K. Vary – část I. Srážkové vody ze střech  - vč. odhadu investičních nákladů a časového harmonogramu
2)	Projektová dokumentace K.Vary – zahradnictví Lidická (areál SLP) – hotová vč.platného stavebního  povolení</t>
  </si>
  <si>
    <t>Návrh lokalit pro využití akumulovaných vod na území města Karlov Vary – část II. 
Vodní plochy, zadržení vody v krajině</t>
  </si>
  <si>
    <t xml:space="preserve">Cílem projektu je zadržení vody v krajině, krajinotvorné prvky – zpomalení odtoku z povodí, následné využívání akumulované vody pro potřeby zálivky městské zeleně a parkových ploch.
Vyhledání vhodných lokalit a revitalizace,  obnova nebo oprava stávajících lokalit 
</t>
  </si>
  <si>
    <t>1)	Studie - Návrh lokalit pro využití akumulovaných vod na území města K. Vary – část II. Vodní plochy, zadržení vody v krajině  - vč. odhadu investičních nákladů a časového harmonogramu
2)	Projektová dokumentace – K.Vary – Tuhnice – louka I – těsně před vyskladněním projektu
3)	Projektová dokumentace – K. Vary – Tuhnice – Vrázova – rozpracovaná dokumentace
4)	Projektová dokumentace K. Vary – Drahovice – louka – tůň</t>
  </si>
  <si>
    <t xml:space="preserve">Cyklostezky Karlovy Vary, alej Bohatice </t>
  </si>
  <si>
    <t>Cyklostezky Doubí – 
k Přehradě Březová</t>
  </si>
  <si>
    <t>Výstavba cyklostezky v úseku Kaštanové aleje v Bohaticích cca 600 m, která z obou stran navazuje na cyklostezky – směr Dalovice a směr Drahovice a centrum.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</si>
  <si>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Jde o úsek z Dalovic do Kyselky, v rámci tohoto úseku je již zrealizovaná část z Všeborovic do cca 500 metrů od Šemnického mostu, jde o dobudování části cyklostezky:
1)	Část z Dalovic do Všeborovic (k stávající cyklostezce z Všeborovic do Šemnice) 2,5 km
2)	Dobudování cyklostezky (úsek cca 0,8 km) od konce cyklostezky z Všeborovic k Šemnickému mostu (nyní končí cca 800 m před mostem)
3)	Vybudování nové cyklostezky po levém břehu Ohře z Šemnice do Kyselky cca 4,1 km.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</si>
  <si>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Výstavba cyklostezky Teplá – Karlovy Vary, úsek procházející katastrálním územím města Karlovy Vary z Doubí k přehradě Březová, 2 alternativní trasy, viz příloha
Úsek od VaK KV až po zahrádkářskou kolonii (v blízkosti přehrady Březová).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</si>
  <si>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DUR</t>
  </si>
  <si>
    <t>Dalovice – chatová osada Všeborovice, konec CS po most v Šemnici a Šemnice – Kyselka (levý břeh)</t>
  </si>
  <si>
    <t>Program rozvoje dobrovolnictví v Karlovarském
kraji v oblasti vzdělávání ve státní správě a
samosprávě</t>
  </si>
  <si>
    <t>INSTAND, institut pro podporu vzdělávání a
rozvoj kvality ve veřejných službách, z.ú.</t>
  </si>
  <si>
    <t>Náplavka řeky Ohře, Karlovy Vary</t>
  </si>
  <si>
    <t xml:space="preserve">Cílem projektu je urbanistická kultivace potenciálně hodnotného, avšak doposud málo využitého veřejného prostoru při řece Ohři v blízkosti centra města, s nosnou ideou provazby s řekou Ohří, nejen pohledově, ale především  funkčně. Vznikne nové atraktivní a funkční zařízení pro každodenní rekreaci a aktivní využití volného času pro obyvatele a návštěvníky města.Obsahem projektu je výstavba pravobřežní náplavky řeky Ohře v Karlových Varech v pobřežním pásu území při jižním břehu řeky Ohře V Karlových Varech, mezi Chebským mostem a Tuhnickou lávkou. Proměna tohoto prostoru umožní využití pro celou škálu volnočasových rekreačně sportovních a odpočinkových aktivit pro obyvatele a návštěvníky města ve všech věkových kategoriích. Břeh řeky bude plně zpřístupněn a dojde ke kultivaci veškeré zeleně. Stavební program počítá s využitím zpevněných a upravených povrchů, veřejné zeleně, objektů vybavení a městského mobiliáře, osvětlení a doplňujících prvků. Témata jsou hřiště, přístav pro lodičky, mobilní půjčovny sportovního vybavení, mobilní kiosky s občerstvením, břehová mola, písečné pláže, pískoviště a hřiště pro děti, na petanque a zřízení přípojných bodů na inženýrské sítě pro pořádání akcí. Území bude zpřístupněno pěším a cyklo propojením. Bude zde i plocha pro psí agility. Sestava průtočných vodních prvků a odpařovací jezírko bude v podobě regulovaného toku. Budou zde lavičky, odpadkové koše, pítka, venkovní sprchy, stojany na kola apod. </t>
  </si>
  <si>
    <t>Pořízena a kladně veřejnoprávně projednána ideová achitektonická studie, jako podklad pro pořízení dalších stupňů projektové dokumentace.</t>
  </si>
  <si>
    <t>Předprostory poboček KV knihoven, Růžový vrch, I.P. Pavlova</t>
  </si>
  <si>
    <t>Strategie koncepčního přístupu k veřejným prostranstvím města Karlovy Vary, Manuál koncepčního přístupu k veřejným prostranstvím města Karlovy Vary
Architektonická studie KAM KV°</t>
  </si>
  <si>
    <t>Předprostor obřadní síně Růžový vrch</t>
  </si>
  <si>
    <t>Cílem je zatraktivnění veřejných prostranství pro pobytové a volnočasové aktivity a s tím spojené větší využívání místními obyvateli, podpora pozitivní vazby obyvatel k městu, podpora ekonomických aktivit v samotném prostoru i přilehlých objektech,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t>
  </si>
  <si>
    <t xml:space="preserve">Cílem je zatraktivnění veřejných prostranství ,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
Konkrétní kroky, které projekt obsahuje:
- nové zahradní úpravy v předzahrádce objektu, zpřístupnění prostoru mezi budovami veřejnosti (revitalizace zpevněných povrchů, dílčí úpravy),
vymezení vstupu do areálu novou dlažbou, stromořadím a mobiliářem, nový vstupní prostor pro smuteční hosty, obřadní zahrada pro obřady pod širým nebem, organizované parkoviště se vzrostlými stromy a systémem pro zasakování dešťových vod, nový přístupový koridor s jednotnou dlažbou.
</t>
  </si>
  <si>
    <t xml:space="preserve">Cílem je vytvořit strategický dokument, který bude mít charakter územně-analytického podkladu pro budoucí plánování rozvoje města. Koncepční přístup je při správě veřejné zeleně žádoucí jak z hlediska tvorby propracované funkční sítě městské zeleně tak příměstských parků a krajin. S jasnou vizí lze úspěšně navázat na již začleněné prvky ÚSES, NATURA 2000 apod. Nově vybudované zelené plochy by tak přirozeně navázaly na stávající a vytvořily by stabilní síť přírodních společenstev s ohledem na faunu, flóru, ale i s ohledem na aktuální téma změny klimatu (např. retence vody v krajině). Aktuální přístup neoperuje s databází jednotlivých odvětví, které určují dané podmínky lokalit a hrozí tak marné investice při zakládání či při revitalizaci zelených ploch na místech s nízkým potenciálem. Kvalitní podklad by usnadnil plánování a rozhodování rozvoje městské a příměstské krajiny v řadě odvětví (plánování zeleně, revitalizace zeleně, tvorba sítě cyklostezek, vybudování informačního systému města včetně značení-směrových tabulí, ochranu významných památek aj.) </t>
  </si>
  <si>
    <t xml:space="preserve">V souvislosti s rekonstrukcí objektu Císařských lázní je záměr města zatraktivnit také přímé okolí samotného objektu včetně rekonstruovaného Rašelinového pavilonu, který má potenciál v této lokalitě poskytnout širší nabídku vyžití obyvatelům města i návštěvníkům. Zvýšením pobytové kvality prostoru je záměr podpořit nejen jeho každodenní využívání, ale i řadu kulturních a společenských akcí a s tím spojenou ekonomickou aktivitu a posílení brandu města v povědomí široké veřejnosti. Park – Sady Karla IV. před objektem vyžaduje revitalizaci, dendrologický průzkum a ošetření vzrostlých stromů stejně jako ostatní zeleně. Povrchy v okolí objektu budou koncipovány s ohledem na hospodaření s dešťovou vodou – výsadba nových stromů a jiné zeleně, zasakovací travnaté pásy, vsakovací dlažba, atd.
Cílem úprav v Sadech Karla IV. je revidovat kvalitu již existujících dřevin, pročištění neprostupných křovin, případně výsadba nových, bude-li to vzhledem k nevyhovujícímu zdraví těch stávajících nutné. Zvýšením pobytových kvalit parku vhodným mobiliářem a koncepčním rozvržením travnatých a mlatových ploch je v plánu pozvednout i atraktivit lokality a podpořit atraktivitu vysoce kvalitních objektů v jeho okolí. </t>
  </si>
  <si>
    <t>Studie (bude se upravovat)</t>
  </si>
  <si>
    <t xml:space="preserve">Strategie koncepčního přístupu k veřejným prostranstvím města Karlovy Vary, Manuál koncepčního přístupu k veřejným prostranstvím města Karlovy Vary
Nám. Dr. M. Horákové - zadání KAM KV° (ověřovací studie)
Náměstí 17. listopadu – ideový záměr
Divadelní náměstí – analýza a principy prostoru, MCA ateliér
</t>
  </si>
  <si>
    <t>Libinspiro z.s.</t>
  </si>
  <si>
    <t>Projektový tým – tým je sestaven ze zkušených realizátorů projektů zaměřených na oblast sociálního vyloučení, podporu zaměstnanosti a zvyšování kompetencí CS 
Projektový záměr a základní struktura projektové žádosti</t>
  </si>
  <si>
    <t>22.580.000</t>
  </si>
  <si>
    <t>Cílem projektu je zajistit umístění co největšího počtu osob zpět na trh práce, a to do oborů, které z pohledu udržitelnosti mají dlouhodobou perspektivu a dále zajistit, aby co nejméně osob, které v rámci restrukturalizace průmyslu a ekonomického cyklu přišli o práci, pro které se významně ztížilo uplatnění na trhu práce, případně byly dlouhodobě bez zaměstnání.
Projekt počítá, že za dobu realizace projektu získá podporu celkem minimálně 250 osob, z toho 100 rekvalifikovaných, 150 se zprostředkovaným zaměstnání, případně po dobu realizace umístěných na tréninkové místo, nebo absolvující stáž ve vybrané firmě.
Dojde k realizaci a nastavení podpory CS formou:
Poradenské a informační aktivity v oblasti kariérového poradenství, orientace na trhu práce pro propouštěné zaměstnance a zaměstnance ohrožené ztrátou zaměstnání.
Vzdělávací a rekvalifikační programy vč. zkoušky z profesní kvalifikace pro zaměstnance podniků procházejících restrukturalizací nebo omezujících či končících svoji činnost, včetně propouštěných zaměstnanců a zaměstnanců ohrožených ztrátou zaměstnání. 
Podpora zaměstnávání propouštěných zaměstnanců.</t>
  </si>
  <si>
    <t>Dobíjecí infrastruktura DPKV</t>
  </si>
  <si>
    <t>Cílem projektu je výstavba dobíjecí infrastuktury pro elektrobusy veřejné dopravy. Dobíjecí infrastruktura zajistí dobíjení elektrobusů během noční pauzy nebo jiných provozních přestávek. Dobíjecí infrastruktura bude připojena prostřednictvím řady elektrických systémů včetně zařízení pro vysoké napětí a transformátory k veřejné elektrické síti.</t>
  </si>
  <si>
    <t>Technologické centrum ORP – umístění výpočetní infrastruktury MMKV
Metropolitní síť – propojení objektů MMKV a části příspěvkových organizací</t>
  </si>
  <si>
    <t>Závazné stanovisko orgánů památkové péče
Souhlas stavebního úřadu</t>
  </si>
  <si>
    <t>Projekt rozšíří parkovací plochy v rámci města a jejich zapojení do systému P+R. Celkem bude rekonstruováno 5 parkovacích ploch, zaveden moderní systém pro řízení parkování, všechny parkoviště budou napojeny do (stávajícího) systému pro řízení parkování a dále napojeny do P+R.</t>
  </si>
  <si>
    <t>B11</t>
  </si>
  <si>
    <t>Cílem projektu je koncepční přístup v oblasti
dobrovolnictví ve veřejné správě,vznik a zavedení dobrovolnických programů cílených na veřejnou správu, vypracování a uvedení do praxe
uceleného strategického dokumentu, jak v této oblasti postupovat, zavedení a uvedení do praxe
systematické podpory v oblasti dobrovolnictví,
posílení spolupráce mezi veřejnou správou a partnery, dobrovolnická centra a s  tím související vytvoření komunitního a mezigeneračního centra
jako centrálního bodu nabídky a poptávky
dobrovolnictví v regionu, propagace a rozšíření povědomí o dobrovolnictví a jeho významu.
Klíčové aktivity:
Kontaktování zaměstnanců a
zaměstnavatelů, seznámení s problematikou,
s nabídkou projektu, příprava dobrovolnických programů zaměřených na zaměstnavatele a zaměstnance ve veřejné správě, vzdělávací aktivity zaměstnavatelů i zaměstnanců, vytvoření platformy na principu komunitního a mezigeneračního centra
v regionu, zpracování strategického dokumentu
Dobrovolnictví ve veřejné správě a jeho
uvedení do praxe pro dané území, osvětová činnost, přenos zkušeností, výměny dobré praxe, síťování, vyhodnocení projektu (evaluační
šetření - úvodní, průběžné a závěrečné)</t>
  </si>
  <si>
    <t>Výzkumné a vzdělávací centrum Bečovská botanická zahrada</t>
  </si>
  <si>
    <t xml:space="preserve">Bečovská botanická zahrada </t>
  </si>
  <si>
    <t xml:space="preserve">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Cílem je spojování dovedností z různých navazujících oborů a jejich vzájemné propojování a aplikace v praxi. Jedním z cílů je také vytvořit a upevnit vztah k přírodě, životnímu prostředí, trvale udržitelnému způsobu života, k domovu i ke každodenní lidské práci. Rozvíjet vztah ke Karlovarské aglomeraci jako k atraktivnímu místu nejen na žití, ale i pro osobnostní rozvoj. Cílem je i doplnění chybějící nabídky tohoto typu vzdělávání v zájmovém území 
a potenciální rozvoj území jak po stránce materiální tak i lidské (přistěhování odborníků, zvýšení počtu obyvatel, zatraktivnění aglomerace pro život i profesní růst). </t>
  </si>
  <si>
    <t>Jednoznačná představa o směřování Bečovské botanické zahrady, její obnova a navázání na předchozí významný přírodovědný výzkum 
v 1.pol.20. století.
Bečovská botanická zahrada je fakultním objektem Pedagogické fakulty Univerzity Karlovy v Praze</t>
  </si>
  <si>
    <t>Podpora zaměstnanosti jako efektivní nástroj řešení problematiky sociálního vyloučení</t>
  </si>
  <si>
    <t>NEFORMÁLNÍ 
A ZÁJMOVÉ VZDĚLÁVÁNÍ</t>
  </si>
  <si>
    <t>DOBÍJECÍ STANICE</t>
  </si>
  <si>
    <t>OPJAK</t>
  </si>
  <si>
    <t>IROP2/OPŽP</t>
  </si>
  <si>
    <t>4.1/1.3</t>
  </si>
  <si>
    <t>SC1.1</t>
  </si>
  <si>
    <t>Vydáno SP</t>
  </si>
  <si>
    <t>Lávka přes řeku Ohři</t>
  </si>
  <si>
    <t xml:space="preserve">Zvýšení atraktivity a zejména bezpečnosti pohybu po městě zejména pro pěší, zlepšení prostupnosti města a lepší strategické propojení vlakového nádraží s centrem města. 
Lávka navazující na dnešní překlenutí rychlostní silnice v místě vodáckého klubu napojující území Dolního nádraží.
</t>
  </si>
  <si>
    <t>Prostupné zaměstnání – cesta k dostupnému zaměstnání</t>
  </si>
  <si>
    <t>BENELIFE, z.s.</t>
  </si>
  <si>
    <t>Cílem projektu je vytvoření podmínek zejména pro uplatnění žen, mladých lidí, starších osob a dalších osob znevýhodněných na trhu práce. 
Zavedení sytému prostupného zaměstnání s důrazem na individuální přístup ke klientovi s využitím case managementu přispěje k vyšší míře uplatnění znevýhodněných osob na trhu práce.  Realizací navržených aktivit, které směřují ke zvýšení kompetencí účastníků jsou založeny na cíleném vzdělávání a rekvalifikaci, dílčí oblast vzdělávání je zaměřena i na zvýšení úrovně finanční a ICT gramotnosti.
Klíčové aktivity: přípravná fáze, nábor účastníků, vzdělávání za účelem uplatnění na pracovním trhu – vstupní vzdělávání , pracovní místa = 20 (ve 2 na sebe navazujících vlnách, každá 10) = DPP,HPP, vzdělávání  v oblasti PC dovedností a digitalizace – průběžné vzdělávání, vzdělávání v oblasti finanční gramotnosti, dluhové poradenství – řešení životních situací, průběžné vzdělávání, asistence a metodické vedení - Intervence krizových situací, asistence a individuální práce s klienty, case management, supervize, evaluace, administrace a řízení projektu.</t>
  </si>
  <si>
    <t>???</t>
  </si>
  <si>
    <t>Zpracován „logický rámec projektu“ ve standardní struktuře: identifikace a analýza problémů a potřebnosti realizace, definování záměru a cílů, stanovení konkrétních činností k řešení těchto problémů – klíčových aktivit a jejich provázanost, stanovení indikátorů, výstupů a rizik projektu, harmonogram a rozpočet projektu</t>
  </si>
  <si>
    <t>1.1/2.1
???</t>
  </si>
  <si>
    <t>•	Byly stanoveny konkrétní parametry na které se bude zaměřovat definice lázeňské terapeutické krajiny a které budou stanovovány při terénních průzkumech.
•	V přípravě je tzv. Ideální model lázeňské terapeutické krajiny,
•	Metodika vymezení lázeňské terapeutické krajiny je v rozpracovaném stavu;
•	Bylo získáno potvrzení zájmu o navrhovanou metodiku ze strany Ministerstva životního prostředí, Ministerstva zdravotnictví a Agentury ochrany přírody a krajiny ČR. Metodika bude základním materiálem pro navazující správní praxi všech organizací MZ.
•	Zároveň bylo získáno potvrzení zájmu o danou metodiku ze strany města Karlovy Vary.</t>
  </si>
  <si>
    <t>Cílem projektu je testování metodiky vymezení lázeňské terapeutické krajiny na území města Karlovy Vary. Navržená metodika tvoří osnovu nového pohledu na krajinu lázeňského města a přispívá k jejímu udržitelnému rozvoji. Dalším cílem je implementace strategie, která by měla omezovat negativní vlivy antropogenních aktivit, chránit a rozvíjet hodnoty krajiny, podporovat rozmanité a z ekologického pohledu trvale udržitelné způsoby využívání krajinného potenciálu města Karlovy Vary.
Klíčové aktuvity: 
- Sběr dat o zájmovém území, terénní měření, testování metodiky (čistota ovzduší, hygienické požadavky, přírodní faktory (výzkum zvláštností složení troposféry, bioklimatické podmínky apod.), rozbor prostorového uspořádání hmotných prvků krajiny, krajinné struktury, krajinného rázu, kompozičních prvků a vzájemných vazeb., historické, estetické, urbanistické faktory);
- Statistické zpracování dat, návrh modelu terapeutické krajiny Karlových Varů, zpracování odborné mapy v prostředí GIS;
- Implementace strategie ochrany, zpracování doporučení pro praxi, tvorba manuálu péče o terapeutickou krajinu Karlových Varů.</t>
  </si>
  <si>
    <t>Přístrojové vybavení Institutu lázeňství a balneologie, v. v. i.</t>
  </si>
  <si>
    <t xml:space="preserve">Provedena rámcová interní analýza a konkretizovány požadavky na přístrojové vybavení </t>
  </si>
  <si>
    <t>Podpora edukativních aktivit Institutu lázeňství a balneologie, v. v. i.</t>
  </si>
  <si>
    <t>Institut lázeňství a balneologie, v.v.i.</t>
  </si>
  <si>
    <t>Pořízení kvalitní infrastruktury odpovídající potřebám špičkového výzkumu v oblasti lázeňství a balneologie:
- vybavení biomedicínské laboratoře
- vybavení chemicko-analytické laboratoře
- vybavení laboratoře analýzy vod
- diagnostické přístroje</t>
  </si>
  <si>
    <t>Zajištění edukativní činnosti veřejné výzkumné instituce přispívající k rozvoji lázeňství a balneologie: 
zajištění publicity výstupů z výzkumné činností Institutu lázeňství a balneologie, zajištění osvěty lázeňství, balneologie, propagace lázeňského kraje jako prostředí s inovativním potenciálem, kontinuální vzdělávání odborníků, spolupráce s vysokými a středními školami, vytvoření Centrálního balneologického informačního systému, organizování vzdělávacích akcí pro ZŠ a SŠ, popularizace léčebného lázeňství a balneologie, pořádání seminářů pro veřejnost, vytváření informačních publikací, využití virtuální reality v lázeňství, popularizace výsledků výzkumné činnosti na konferencích doma i v zahraničí</t>
  </si>
  <si>
    <t>• navázána spolupráce s aplikační sférou, lázeňskými zařízeními, vzdělávacími instituty (ZČU Plzeň, VŠTVS Palestra, VŠ Vnitřních a vnějších vztahů, Obchodní akademie a Obchodní akademie, vyšší odborná škola cestovního ruchu a jazyková škola Karlovy Vary) zájmovými organizacemi SLM, SLL KV, SLL ČR, Český inspektorát lázní a zřídel, CzechTourism
• zřízeny webové stránky o lázeňství
• probíhá spolupráce s Českou lékařskou komorou při realizaci přednášek pro lékaře</t>
  </si>
  <si>
    <t>Multifunkční relaxační park Nová Role</t>
  </si>
  <si>
    <t>Jedná se o novou veřejně přístupnou stavbu multifunkčního relaxačního parku. Stavba připravovaného areálu se nachází mezi centrem města a v blízkosti sportovně rekreačního areálu města Nová Role. Areál vytváří vyhovující prostředí, neboť jeho realizace zajištuje vybudování kvalitních a funkčních prvků zelené infrastruktury ve veřejném prostranství města Nová Role a hospodaření s dešťovými vodami. Prvky vybudované v areálu budou sloužit zejména k odpočinku a volnočasovým aktivitám.
Cílem projektu je revitalizace nevyužívaného prostoru, zlepšení kvality života a zvýšení volnočasového potenciálu v sídelním veřejném prostoru ve městě za pomoci zkvalitňování veřejných prostranství investicemi do nevyužívaných ploch pro jejich nové využití, vybudování kvalitních a funkčních prvků zelené infrastruktury</t>
  </si>
  <si>
    <t>Investiční záměr, studie a odborný odhad nákladů 
Zajištěny majetko – právní vztahy Jednostupňová dokumentace pro stavební povolení a realizaci stavby</t>
  </si>
  <si>
    <t>Výstavba druhého bloku Domova pokojného stáří blahoslaveného Hroznaty v Hroznětíně</t>
  </si>
  <si>
    <t>Nákup zchátralého objektu, jeho rekonstrukce k rozšířšení služeb. Objekt bude bezbariérový a vybavený za účelem rozšíření stávajícího Domova podle současných trendů. Bude pak mnohem lépe sloužit nejen samotným dalším cca 12-15 klientům, kteří vyžadují naši nepřetržitou náročnou péči, ale i pečujícímu personálu. Současná kapacita je 19 lůžek.</t>
  </si>
  <si>
    <t>Oblastní charita Ostrov</t>
  </si>
  <si>
    <t>2021
2022</t>
  </si>
  <si>
    <t>Předjednáno možné odkoupení objektu
Zajištěna podpora města Hroznětín</t>
  </si>
  <si>
    <t>ZŠ Křižíkova - přírodovědné učebny fyziky a chemie</t>
  </si>
  <si>
    <t>Kompletní rekonstrukce učeben fyziky a chemie. Realizace stavebních úprav vč. bezbariérového přístupu, včetně stavebních úprav kabinetu. Vybavení učeben  i kabinetu.</t>
  </si>
  <si>
    <t xml:space="preserve">Zpracován záměr, zahájena příprava zpracování projektové dokumentace. </t>
  </si>
  <si>
    <t xml:space="preserve">Snížení energetických nákladů objektu Alžbětiny Lázně </t>
  </si>
  <si>
    <t>Podrobný energetický audit
Generel komplexního využití objektu AL – ve zpracování
Studie celkové revitalizace a ekonomická bilance AL – nyní probíhá 
Výměna oken: PD, stavební povolení, prováděcí PD, rozpočet
Je vyhotovena DSP
Probíhá stavební řízení  Zpracovává se DPS a rozpočet</t>
  </si>
  <si>
    <t xml:space="preserve"> Kompletní rekonstrukce krovu a střešního pláště objektu včetně zateplení.</t>
  </si>
  <si>
    <t>Strategie koncepčního přístupu k veřejným prostranstvím města Karlovy Vary
Manuál koncepčního přístupu k veřejným prostranstvím města Karlovy Vary
Ideový záměr
Územní studie širšího centra Karlovy Vary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</si>
</sst>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č_-;\-* #,##0.00\ _K_č_-;_-* &quot;-&quot;??\ _K_č_-;_-@_-"/>
    <numFmt numFmtId="164" formatCode="_-* #,##0.00_-;\-* #,##0.00_-;_-* &quot;-&quot;??_-;_-@_-"/>
    <numFmt numFmtId="165" formatCode="_-* #,##0\ _K_č_-;\-* #,##0\ _K_č_-;_-* &quot;-&quot;??\ _K_č_-;_-@_-"/>
    <numFmt numFmtId="166" formatCode="0_ ;\-0\ "/>
    <numFmt numFmtId="167" formatCode="#,##0_ ;\-#,##0\ "/>
    <numFmt numFmtId="168" formatCode="#,##0.00\ _K_č"/>
  </numFmts>
  <fonts count="28" x14ac:knownFonts="1">
    <font>
      <sz val="11"/>
      <color theme="1"/>
      <name val="Calibri"/>
      <family val="2"/>
      <charset val="238"/>
      <scheme val="minor"/>
    </font>
    <font>
      <b/>
      <sz val="11"/>
      <color indexed="8"/>
      <name val="Calibri"/>
      <family val="2"/>
      <charset val="238"/>
    </font>
    <font>
      <b/>
      <sz val="16"/>
      <color indexed="8"/>
      <name val="Calibri"/>
      <family val="2"/>
      <charset val="238"/>
    </font>
    <font>
      <sz val="11"/>
      <color indexed="8"/>
      <name val="Calibri"/>
      <family val="2"/>
      <charset val="238"/>
    </font>
    <font>
      <sz val="9"/>
      <color indexed="81"/>
      <name val="Tahoma"/>
      <family val="2"/>
      <charset val="238"/>
    </font>
    <font>
      <b/>
      <sz val="9"/>
      <color indexed="81"/>
      <name val="Tahoma"/>
      <family val="2"/>
      <charset val="238"/>
    </font>
    <font>
      <sz val="10"/>
      <color indexed="8"/>
      <name val="Calibri"/>
      <family val="2"/>
      <charset val="238"/>
    </font>
    <font>
      <sz val="10"/>
      <name val="Calibri"/>
      <family val="2"/>
      <charset val="238"/>
    </font>
    <font>
      <sz val="11"/>
      <color indexed="8"/>
      <name val="Calibri"/>
      <family val="2"/>
      <charset val="238"/>
    </font>
    <font>
      <sz val="11"/>
      <color theme="1"/>
      <name val="Calibri"/>
      <family val="2"/>
      <scheme val="minor"/>
    </font>
    <font>
      <sz val="10"/>
      <color theme="1"/>
      <name val="Calibri"/>
      <family val="2"/>
      <charset val="238"/>
      <scheme val="minor"/>
    </font>
    <font>
      <b/>
      <sz val="11"/>
      <color theme="1"/>
      <name val="Calibri"/>
      <family val="2"/>
      <charset val="238"/>
      <scheme val="minor"/>
    </font>
    <font>
      <sz val="10"/>
      <color indexed="8"/>
      <name val="Calibri"/>
      <family val="2"/>
      <charset val="238"/>
      <scheme val="minor"/>
    </font>
    <font>
      <b/>
      <sz val="10"/>
      <color indexed="8"/>
      <name val="Calibri"/>
      <family val="2"/>
      <charset val="238"/>
      <scheme val="minor"/>
    </font>
    <font>
      <b/>
      <sz val="10"/>
      <color theme="1"/>
      <name val="Calibri"/>
      <family val="2"/>
      <charset val="238"/>
      <scheme val="minor"/>
    </font>
    <font>
      <sz val="9"/>
      <color indexed="8"/>
      <name val="Calibri"/>
      <family val="2"/>
      <charset val="238"/>
      <scheme val="minor"/>
    </font>
    <font>
      <sz val="9"/>
      <color theme="1"/>
      <name val="Calibri"/>
      <family val="2"/>
      <charset val="238"/>
      <scheme val="minor"/>
    </font>
    <font>
      <sz val="10"/>
      <color rgb="FFFF0000"/>
      <name val="Calibri"/>
      <family val="2"/>
      <charset val="238"/>
      <scheme val="minor"/>
    </font>
    <font>
      <sz val="10"/>
      <color rgb="FF0070C0"/>
      <name val="Calibri"/>
      <family val="2"/>
      <charset val="238"/>
      <scheme val="minor"/>
    </font>
    <font>
      <sz val="10"/>
      <color rgb="FF00B050"/>
      <name val="Calibri"/>
      <family val="2"/>
      <charset val="238"/>
      <scheme val="minor"/>
    </font>
    <font>
      <sz val="11"/>
      <color theme="1"/>
      <name val="Calibri"/>
      <family val="2"/>
      <charset val="238"/>
      <scheme val="minor"/>
    </font>
    <font>
      <i/>
      <sz val="10"/>
      <color theme="1"/>
      <name val="Calibri"/>
      <family val="2"/>
      <charset val="238"/>
      <scheme val="minor"/>
    </font>
    <font>
      <i/>
      <sz val="10"/>
      <name val="Calibri"/>
      <family val="2"/>
      <charset val="238"/>
    </font>
    <font>
      <i/>
      <sz val="10"/>
      <name val="Calibri"/>
      <family val="2"/>
      <charset val="238"/>
      <scheme val="minor"/>
    </font>
    <font>
      <b/>
      <sz val="9"/>
      <color rgb="FF000000"/>
      <name val="Calibri"/>
      <family val="2"/>
      <charset val="238"/>
    </font>
    <font>
      <b/>
      <sz val="36"/>
      <color rgb="FF000000"/>
      <name val="Calibri"/>
      <family val="2"/>
      <charset val="238"/>
    </font>
    <font>
      <i/>
      <strike/>
      <sz val="10"/>
      <name val="Calibri"/>
      <family val="2"/>
      <charset val="238"/>
    </font>
    <font>
      <sz val="10"/>
      <color rgb="FFFF0000"/>
      <name val="Calibri"/>
      <family val="2"/>
      <charset val="238"/>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758AA7"/>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right/>
      <top style="medium">
        <color indexed="64"/>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10">
    <xf numFmtId="0" fontId="0" fillId="0" borderId="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9" fillId="0" borderId="0"/>
    <xf numFmtId="164"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20" fillId="0" borderId="0" applyFont="0" applyFill="0" applyBorder="0" applyAlignment="0" applyProtection="0"/>
  </cellStyleXfs>
  <cellXfs count="163">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165" fontId="0" fillId="0" borderId="1" xfId="3" applyNumberFormat="1" applyFont="1" applyBorder="1"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0" borderId="1" xfId="3" applyNumberFormat="1" applyFont="1" applyBorder="1" applyAlignment="1">
      <alignment horizontal="center" vertical="center" wrapText="1"/>
    </xf>
    <xf numFmtId="165" fontId="0" fillId="3"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165" fontId="0" fillId="0" borderId="0" xfId="3" applyNumberFormat="1" applyFont="1" applyAlignment="1">
      <alignment horizontal="center" vertical="center"/>
    </xf>
    <xf numFmtId="165" fontId="0" fillId="4" borderId="1" xfId="3" applyNumberFormat="1" applyFont="1" applyFill="1" applyBorder="1" applyAlignment="1">
      <alignment horizontal="center" vertical="center" wrapText="1"/>
    </xf>
    <xf numFmtId="165" fontId="0" fillId="5" borderId="1" xfId="3" applyNumberFormat="1" applyFont="1" applyFill="1" applyBorder="1" applyAlignment="1">
      <alignment horizontal="center" vertical="center" wrapText="1"/>
    </xf>
    <xf numFmtId="3" fontId="0" fillId="5" borderId="1" xfId="0" applyNumberFormat="1" applyFont="1" applyFill="1" applyBorder="1" applyAlignment="1">
      <alignment horizontal="justify"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3" fontId="0" fillId="5" borderId="1" xfId="0" applyNumberFormat="1" applyFont="1" applyFill="1" applyBorder="1" applyAlignment="1">
      <alignment horizontal="center" vertical="center"/>
    </xf>
    <xf numFmtId="0" fontId="0" fillId="4" borderId="2" xfId="0" applyFill="1" applyBorder="1" applyAlignment="1">
      <alignment horizontal="center" vertical="center" wrapText="1"/>
    </xf>
    <xf numFmtId="3" fontId="0" fillId="4" borderId="2"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0" fillId="4" borderId="3" xfId="0" applyFill="1" applyBorder="1" applyAlignment="1">
      <alignment horizontal="center" vertical="center" wrapText="1"/>
    </xf>
    <xf numFmtId="3" fontId="0" fillId="4" borderId="3"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6" fillId="0" borderId="0" xfId="0" applyFont="1"/>
    <xf numFmtId="166" fontId="6" fillId="0" borderId="0" xfId="3" applyNumberFormat="1"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167" fontId="6" fillId="0" borderId="0" xfId="3" applyNumberFormat="1" applyFont="1" applyAlignment="1">
      <alignment horizontal="center" vertical="center"/>
    </xf>
    <xf numFmtId="0" fontId="6" fillId="0" borderId="0" xfId="0" applyFont="1" applyAlignment="1">
      <alignment horizontal="left" wrapText="1"/>
    </xf>
    <xf numFmtId="0" fontId="12" fillId="0" borderId="5" xfId="0" applyFont="1" applyBorder="1" applyAlignment="1">
      <alignment vertical="center" wrapText="1"/>
    </xf>
    <xf numFmtId="3" fontId="12" fillId="0" borderId="11" xfId="0" applyNumberFormat="1" applyFont="1" applyBorder="1" applyAlignment="1">
      <alignment vertical="center"/>
    </xf>
    <xf numFmtId="0" fontId="13" fillId="0" borderId="6" xfId="0" applyFont="1" applyBorder="1" applyAlignment="1">
      <alignment vertical="center" wrapText="1"/>
    </xf>
    <xf numFmtId="3" fontId="14" fillId="0" borderId="12" xfId="0" applyNumberFormat="1" applyFont="1" applyBorder="1" applyAlignment="1">
      <alignment vertical="center"/>
    </xf>
    <xf numFmtId="0" fontId="13" fillId="0" borderId="9" xfId="0" applyFont="1" applyBorder="1" applyAlignment="1">
      <alignment vertical="center" wrapText="1"/>
    </xf>
    <xf numFmtId="0" fontId="13" fillId="0" borderId="10" xfId="0" applyFont="1" applyBorder="1" applyAlignment="1">
      <alignment vertical="center" wrapText="1"/>
    </xf>
    <xf numFmtId="0" fontId="12" fillId="6" borderId="5" xfId="0" applyFont="1" applyFill="1" applyBorder="1" applyAlignment="1">
      <alignment vertical="center" wrapText="1"/>
    </xf>
    <xf numFmtId="3" fontId="12" fillId="6" borderId="11" xfId="0" applyNumberFormat="1" applyFont="1" applyFill="1" applyBorder="1" applyAlignment="1">
      <alignment vertical="center"/>
    </xf>
    <xf numFmtId="0" fontId="14" fillId="7" borderId="9" xfId="0" applyFont="1" applyFill="1" applyBorder="1"/>
    <xf numFmtId="0" fontId="14" fillId="7" borderId="8" xfId="0" applyFont="1" applyFill="1" applyBorder="1"/>
    <xf numFmtId="0" fontId="14" fillId="7" borderId="10" xfId="0" applyFont="1" applyFill="1" applyBorder="1"/>
    <xf numFmtId="0" fontId="15" fillId="0" borderId="5" xfId="0" applyFont="1" applyBorder="1"/>
    <xf numFmtId="0" fontId="15" fillId="0" borderId="1" xfId="0" applyFont="1" applyBorder="1"/>
    <xf numFmtId="0" fontId="16" fillId="0" borderId="11" xfId="0" applyFont="1" applyBorder="1"/>
    <xf numFmtId="0" fontId="15" fillId="0" borderId="5" xfId="0" applyFont="1" applyBorder="1" applyAlignment="1">
      <alignment wrapText="1"/>
    </xf>
    <xf numFmtId="0" fontId="15" fillId="0" borderId="1" xfId="0" applyFont="1" applyBorder="1" applyAlignment="1">
      <alignment wrapText="1"/>
    </xf>
    <xf numFmtId="0" fontId="15" fillId="0" borderId="6" xfId="0" applyFont="1" applyBorder="1"/>
    <xf numFmtId="0" fontId="15" fillId="0" borderId="7" xfId="0" applyFont="1" applyBorder="1"/>
    <xf numFmtId="0" fontId="16" fillId="0" borderId="12" xfId="0" applyFont="1" applyBorder="1"/>
    <xf numFmtId="0" fontId="12" fillId="0" borderId="0" xfId="0" applyFont="1" applyBorder="1"/>
    <xf numFmtId="0" fontId="10" fillId="0" borderId="0" xfId="0" applyFont="1" applyBorder="1"/>
    <xf numFmtId="0" fontId="6" fillId="0" borderId="0" xfId="0" applyFont="1" applyBorder="1"/>
    <xf numFmtId="0" fontId="10" fillId="0" borderId="0" xfId="0" applyFont="1"/>
    <xf numFmtId="1" fontId="7" fillId="10" borderId="5"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23" fillId="0" borderId="1" xfId="0" applyFont="1" applyFill="1" applyBorder="1" applyAlignment="1">
      <alignment horizontal="left" vertical="center" wrapText="1"/>
    </xf>
    <xf numFmtId="0" fontId="23" fillId="0" borderId="16" xfId="0" applyFont="1" applyFill="1" applyBorder="1" applyAlignment="1">
      <alignment horizontal="left" vertical="center" wrapText="1"/>
    </xf>
    <xf numFmtId="168" fontId="23" fillId="0" borderId="1" xfId="3" applyNumberFormat="1" applyFont="1" applyFill="1" applyBorder="1" applyAlignment="1">
      <alignment vertical="center" wrapText="1"/>
    </xf>
    <xf numFmtId="1"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 xfId="3"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1" fillId="8" borderId="21" xfId="0" applyFont="1" applyFill="1" applyBorder="1" applyAlignment="1">
      <alignment horizontal="center" vertical="center" textRotation="90" wrapText="1"/>
    </xf>
    <xf numFmtId="0" fontId="1" fillId="8" borderId="22" xfId="0" applyFont="1" applyFill="1" applyBorder="1" applyAlignment="1">
      <alignment horizontal="center" vertical="center" textRotation="90" wrapText="1"/>
    </xf>
    <xf numFmtId="0" fontId="1" fillId="8" borderId="23" xfId="0" applyFont="1" applyFill="1" applyBorder="1" applyAlignment="1">
      <alignment horizontal="center" vertical="center" wrapText="1"/>
    </xf>
    <xf numFmtId="0" fontId="1" fillId="8" borderId="23" xfId="0" applyNumberFormat="1" applyFont="1" applyFill="1" applyBorder="1" applyAlignment="1">
      <alignment horizontal="center" vertical="center" textRotation="90" wrapText="1"/>
    </xf>
    <xf numFmtId="0" fontId="1" fillId="8" borderId="23" xfId="0" applyNumberFormat="1" applyFont="1" applyFill="1" applyBorder="1" applyAlignment="1">
      <alignment horizontal="center" vertical="center" wrapText="1"/>
    </xf>
    <xf numFmtId="0" fontId="11" fillId="8" borderId="23" xfId="0" applyFont="1" applyFill="1" applyBorder="1" applyAlignment="1">
      <alignment horizontal="center" vertical="center" wrapText="1"/>
    </xf>
    <xf numFmtId="0" fontId="23" fillId="0" borderId="3" xfId="0" applyFont="1" applyFill="1" applyBorder="1" applyAlignment="1">
      <alignment horizontal="left" vertical="center" wrapText="1"/>
    </xf>
    <xf numFmtId="168" fontId="23" fillId="0" borderId="2" xfId="3" applyNumberFormat="1" applyFont="1" applyFill="1" applyBorder="1" applyAlignment="1">
      <alignment vertical="center" wrapText="1"/>
    </xf>
    <xf numFmtId="0" fontId="23" fillId="0" borderId="1" xfId="0" applyNumberFormat="1" applyFont="1" applyFill="1" applyBorder="1" applyAlignment="1">
      <alignment horizontal="center" vertical="center" wrapText="1"/>
    </xf>
    <xf numFmtId="168" fontId="23" fillId="0" borderId="1" xfId="5" applyNumberFormat="1" applyFont="1" applyFill="1" applyBorder="1" applyAlignment="1">
      <alignment vertical="center" wrapText="1"/>
    </xf>
    <xf numFmtId="0" fontId="6" fillId="0" borderId="0" xfId="0" applyFont="1" applyFill="1" applyAlignment="1">
      <alignment horizontal="left" vertical="center"/>
    </xf>
    <xf numFmtId="167" fontId="6" fillId="0" borderId="0" xfId="3" applyNumberFormat="1" applyFont="1" applyFill="1" applyAlignment="1">
      <alignment horizontal="center" vertical="center"/>
    </xf>
    <xf numFmtId="166" fontId="6" fillId="0" borderId="0" xfId="3" applyNumberFormat="1" applyFont="1" applyFill="1" applyAlignment="1">
      <alignment horizontal="center" vertical="center"/>
    </xf>
    <xf numFmtId="0" fontId="22" fillId="0" borderId="1"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168" fontId="23" fillId="0" borderId="3" xfId="3" applyNumberFormat="1" applyFont="1" applyFill="1" applyBorder="1" applyAlignment="1">
      <alignment vertical="center" wrapText="1"/>
    </xf>
    <xf numFmtId="0" fontId="22" fillId="0" borderId="3" xfId="3"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2" xfId="0" applyFont="1" applyFill="1" applyBorder="1" applyAlignment="1">
      <alignment horizontal="left" vertical="center" wrapText="1"/>
    </xf>
    <xf numFmtId="1" fontId="22" fillId="0" borderId="4" xfId="0" applyNumberFormat="1" applyFont="1" applyFill="1" applyBorder="1" applyAlignment="1">
      <alignment horizontal="center" vertical="center"/>
    </xf>
    <xf numFmtId="0" fontId="22" fillId="0" borderId="2" xfId="0" applyFont="1" applyFill="1" applyBorder="1" applyAlignment="1">
      <alignment horizontal="left" vertical="center" wrapText="1"/>
    </xf>
    <xf numFmtId="1" fontId="7" fillId="10" borderId="18" xfId="0" applyNumberFormat="1" applyFont="1" applyFill="1" applyBorder="1" applyAlignment="1">
      <alignment horizontal="center" vertical="center"/>
    </xf>
    <xf numFmtId="0" fontId="22" fillId="0" borderId="3"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1" fontId="7" fillId="10" borderId="6" xfId="0" applyNumberFormat="1" applyFont="1" applyFill="1" applyBorder="1" applyAlignment="1">
      <alignment horizontal="center" vertical="center"/>
    </xf>
    <xf numFmtId="0" fontId="23" fillId="0"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22" fillId="0" borderId="1" xfId="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2" fillId="0" borderId="3" xfId="1" applyNumberFormat="1" applyFont="1" applyFill="1" applyBorder="1" applyAlignment="1">
      <alignment horizontal="center" vertical="center" wrapText="1"/>
    </xf>
    <xf numFmtId="3" fontId="22" fillId="0" borderId="3" xfId="1" applyNumberFormat="1" applyFont="1" applyFill="1" applyBorder="1" applyAlignment="1">
      <alignment horizontal="left" vertical="center" wrapText="1"/>
    </xf>
    <xf numFmtId="49" fontId="22" fillId="0" borderId="3" xfId="1"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center"/>
    </xf>
    <xf numFmtId="0" fontId="22" fillId="0" borderId="7" xfId="0" applyFont="1" applyFill="1" applyBorder="1" applyAlignment="1">
      <alignment horizontal="left" vertical="center" wrapText="1"/>
    </xf>
    <xf numFmtId="168" fontId="23" fillId="0" borderId="7" xfId="3" applyNumberFormat="1" applyFont="1" applyFill="1" applyBorder="1" applyAlignment="1">
      <alignment vertical="center" wrapText="1"/>
    </xf>
    <xf numFmtId="0" fontId="22" fillId="0" borderId="7" xfId="3"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7" xfId="0" applyFont="1" applyFill="1" applyBorder="1" applyAlignment="1">
      <alignment horizontal="center" vertical="center"/>
    </xf>
    <xf numFmtId="0" fontId="23" fillId="0" borderId="7" xfId="0" applyFont="1" applyFill="1" applyBorder="1" applyAlignment="1">
      <alignment horizontal="left" vertical="center" wrapText="1"/>
    </xf>
    <xf numFmtId="3" fontId="22" fillId="0" borderId="7" xfId="1" applyNumberFormat="1" applyFont="1" applyFill="1" applyBorder="1" applyAlignment="1">
      <alignment horizontal="center" vertical="center" wrapText="1"/>
    </xf>
    <xf numFmtId="49" fontId="22" fillId="0" borderId="7" xfId="1" applyNumberFormat="1" applyFont="1" applyFill="1" applyBorder="1" applyAlignment="1">
      <alignment horizontal="center" vertical="center" wrapText="1"/>
    </xf>
    <xf numFmtId="3" fontId="22" fillId="0" borderId="7" xfId="1" applyNumberFormat="1"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1" fillId="0" borderId="0" xfId="0" applyFont="1"/>
    <xf numFmtId="49" fontId="26" fillId="0" borderId="3" xfId="1" applyNumberFormat="1" applyFont="1" applyFill="1" applyBorder="1" applyAlignment="1">
      <alignment horizontal="center" vertical="center" wrapText="1"/>
    </xf>
    <xf numFmtId="49" fontId="22" fillId="0" borderId="1" xfId="1"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3" fillId="0" borderId="3" xfId="0" applyNumberFormat="1" applyFont="1" applyFill="1" applyBorder="1" applyAlignment="1">
      <alignment horizontal="center" vertical="center" wrapText="1"/>
    </xf>
    <xf numFmtId="168" fontId="23" fillId="0" borderId="1" xfId="3" applyNumberFormat="1" applyFont="1" applyFill="1" applyBorder="1" applyAlignment="1">
      <alignment horizontal="right" vertical="center" wrapText="1"/>
    </xf>
    <xf numFmtId="1" fontId="27" fillId="10" borderId="5" xfId="0" applyNumberFormat="1" applyFont="1" applyFill="1" applyBorder="1" applyAlignment="1">
      <alignment horizontal="center" vertical="center"/>
    </xf>
    <xf numFmtId="0" fontId="6" fillId="0" borderId="0" xfId="0" applyFont="1"/>
    <xf numFmtId="1" fontId="27" fillId="10" borderId="1" xfId="0" applyNumberFormat="1"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5" fillId="9" borderId="20" xfId="0" applyFont="1" applyFill="1" applyBorder="1" applyAlignment="1">
      <alignment horizontal="center"/>
    </xf>
    <xf numFmtId="0" fontId="25" fillId="9" borderId="14" xfId="0" applyFont="1" applyFill="1" applyBorder="1" applyAlignment="1">
      <alignment horizontal="center"/>
    </xf>
    <xf numFmtId="0" fontId="12"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5" fontId="1" fillId="2" borderId="1" xfId="3" applyNumberFormat="1" applyFont="1" applyFill="1" applyBorder="1" applyAlignment="1">
      <alignment horizontal="center" vertical="center" wrapText="1"/>
    </xf>
    <xf numFmtId="0" fontId="22" fillId="0" borderId="1" xfId="3"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 fontId="22" fillId="0" borderId="7" xfId="0" applyNumberFormat="1" applyFont="1" applyFill="1" applyBorder="1" applyAlignment="1">
      <alignment horizontal="center" vertical="center"/>
    </xf>
    <xf numFmtId="0" fontId="22" fillId="0" borderId="7"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49" fontId="22" fillId="0" borderId="7" xfId="0" applyNumberFormat="1" applyFont="1" applyFill="1" applyBorder="1" applyAlignment="1">
      <alignment horizontal="center" vertical="center" wrapText="1"/>
    </xf>
    <xf numFmtId="0" fontId="23" fillId="0" borderId="24"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 fontId="22" fillId="0" borderId="2" xfId="0" applyNumberFormat="1" applyFont="1" applyFill="1" applyBorder="1" applyAlignment="1">
      <alignment horizontal="center" vertical="center"/>
    </xf>
    <xf numFmtId="0" fontId="23" fillId="0" borderId="2" xfId="0" applyFont="1" applyFill="1" applyBorder="1" applyAlignment="1">
      <alignment vertical="center" wrapText="1"/>
    </xf>
    <xf numFmtId="0" fontId="22" fillId="0" borderId="2" xfId="0" applyNumberFormat="1" applyFont="1" applyFill="1" applyBorder="1" applyAlignment="1">
      <alignment horizontal="center" vertical="center" wrapText="1"/>
    </xf>
    <xf numFmtId="0" fontId="22" fillId="0" borderId="2" xfId="3"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cellXfs>
  <cellStyles count="10">
    <cellStyle name="Čárka" xfId="3" builtinId="3"/>
    <cellStyle name="Čárka 2" xfId="1"/>
    <cellStyle name="Čárka 2 2" xfId="7"/>
    <cellStyle name="Čárka 3" xfId="2"/>
    <cellStyle name="Čárka 3 2" xfId="8"/>
    <cellStyle name="Čárka 4" xfId="5"/>
    <cellStyle name="Čárka 4 2" xfId="9"/>
    <cellStyle name="Čárka 5" xfId="6"/>
    <cellStyle name="Normální" xfId="0" builtinId="0"/>
    <cellStyle name="Normální 2" xfId="4"/>
  </cellStyles>
  <dxfs count="0"/>
  <tableStyles count="0" defaultTableStyle="TableStyleMedium2" defaultPivotStyle="PivotStyleLight16"/>
  <colors>
    <mruColors>
      <color rgb="FFFF7453"/>
      <color rgb="FFFFCCFF"/>
      <color rgb="FFFF99FF"/>
      <color rgb="FFE8EBF0"/>
      <color rgb="FFD9DEE7"/>
      <color rgb="FF758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10" sqref="C10"/>
    </sheetView>
  </sheetViews>
  <sheetFormatPr defaultRowHeight="14.4" x14ac:dyDescent="0.3"/>
  <cols>
    <col min="1" max="1" width="12" customWidth="1"/>
    <col min="2" max="2" width="20.5546875" customWidth="1"/>
    <col min="3" max="3" width="39.33203125" customWidth="1"/>
    <col min="4" max="4" width="17.33203125" customWidth="1"/>
    <col min="5" max="5" width="15.44140625" customWidth="1"/>
    <col min="6" max="6" width="15.5546875" customWidth="1"/>
    <col min="7" max="14" width="13.44140625" customWidth="1"/>
    <col min="15" max="15" width="12.5546875" customWidth="1"/>
    <col min="16" max="16" width="11.44140625" customWidth="1"/>
    <col min="17" max="17" width="15.88671875" customWidth="1"/>
  </cols>
  <sheetData>
    <row r="1" spans="1:19" ht="21" x14ac:dyDescent="0.4">
      <c r="A1" s="1" t="s">
        <v>47</v>
      </c>
    </row>
    <row r="2" spans="1:19" ht="21" customHeight="1" x14ac:dyDescent="0.3">
      <c r="A2" s="140" t="s">
        <v>48</v>
      </c>
      <c r="B2" s="141" t="s">
        <v>49</v>
      </c>
      <c r="C2" s="141" t="s">
        <v>51</v>
      </c>
      <c r="D2" s="141" t="s">
        <v>52</v>
      </c>
      <c r="E2" s="141" t="s">
        <v>50</v>
      </c>
      <c r="F2" s="141" t="s">
        <v>67</v>
      </c>
      <c r="G2" s="140" t="s">
        <v>53</v>
      </c>
      <c r="H2" s="140"/>
      <c r="I2" s="140"/>
      <c r="J2" s="140"/>
      <c r="K2" s="140"/>
      <c r="L2" s="140"/>
      <c r="M2" s="140"/>
      <c r="N2" s="140"/>
      <c r="O2" s="140"/>
      <c r="P2" s="141" t="s">
        <v>69</v>
      </c>
      <c r="Q2" s="141" t="s">
        <v>54</v>
      </c>
    </row>
    <row r="3" spans="1:19" ht="55.5" customHeight="1" x14ac:dyDescent="0.3">
      <c r="A3" s="140"/>
      <c r="B3" s="141"/>
      <c r="C3" s="141"/>
      <c r="D3" s="141"/>
      <c r="E3" s="141"/>
      <c r="F3" s="141"/>
      <c r="G3" s="4">
        <v>2021</v>
      </c>
      <c r="H3" s="4">
        <v>2022</v>
      </c>
      <c r="I3" s="4">
        <v>2023</v>
      </c>
      <c r="J3" s="4">
        <v>2024</v>
      </c>
      <c r="K3" s="4">
        <v>2025</v>
      </c>
      <c r="L3" s="4">
        <v>2026</v>
      </c>
      <c r="M3" s="4">
        <v>2027</v>
      </c>
      <c r="N3" s="4">
        <v>2028</v>
      </c>
      <c r="O3" s="4">
        <v>2029</v>
      </c>
      <c r="P3" s="141"/>
      <c r="Q3" s="141"/>
      <c r="R3" s="2"/>
      <c r="S3" s="2"/>
    </row>
    <row r="4" spans="1:19" ht="72" x14ac:dyDescent="0.3">
      <c r="A4" s="3" t="s">
        <v>55</v>
      </c>
      <c r="B4" s="3" t="s">
        <v>56</v>
      </c>
      <c r="C4" s="3" t="s">
        <v>58</v>
      </c>
      <c r="D4" s="3" t="s">
        <v>63</v>
      </c>
      <c r="E4" s="3">
        <v>1</v>
      </c>
      <c r="F4" s="5">
        <f>G4+H4+I4+J4+K4+L4+M4+N4+O4</f>
        <v>365000</v>
      </c>
      <c r="G4" s="5"/>
      <c r="H4" s="5"/>
      <c r="I4" s="5">
        <v>65000</v>
      </c>
      <c r="J4" s="5">
        <v>100000</v>
      </c>
      <c r="K4" s="5">
        <v>100000</v>
      </c>
      <c r="L4" s="5">
        <v>100000</v>
      </c>
      <c r="M4" s="5"/>
      <c r="N4" s="5"/>
      <c r="O4" s="5"/>
      <c r="P4" s="3">
        <v>3</v>
      </c>
      <c r="Q4" s="3" t="s">
        <v>68</v>
      </c>
    </row>
    <row r="5" spans="1:19" ht="104.25" customHeight="1" x14ac:dyDescent="0.3">
      <c r="A5" s="3" t="s">
        <v>55</v>
      </c>
      <c r="B5" s="3" t="s">
        <v>57</v>
      </c>
      <c r="C5" s="3" t="s">
        <v>66</v>
      </c>
      <c r="D5" s="3" t="s">
        <v>64</v>
      </c>
      <c r="E5" s="3">
        <v>2</v>
      </c>
      <c r="F5" s="5">
        <f>G5+H5+I5+J5+K5+L5+M5+N5+O5</f>
        <v>1500000</v>
      </c>
      <c r="G5" s="5"/>
      <c r="H5" s="5">
        <v>150000</v>
      </c>
      <c r="I5" s="5">
        <v>200000</v>
      </c>
      <c r="J5" s="5">
        <v>300000</v>
      </c>
      <c r="K5" s="5">
        <v>400000</v>
      </c>
      <c r="L5" s="5">
        <v>350000</v>
      </c>
      <c r="M5" s="5">
        <v>75000</v>
      </c>
      <c r="N5" s="5">
        <v>25000</v>
      </c>
      <c r="O5" s="5"/>
      <c r="P5" s="3">
        <v>3</v>
      </c>
      <c r="Q5" s="3" t="s">
        <v>65</v>
      </c>
    </row>
    <row r="6" spans="1:19" ht="72" x14ac:dyDescent="0.3">
      <c r="A6" s="3" t="s">
        <v>55</v>
      </c>
      <c r="B6" s="3" t="s">
        <v>59</v>
      </c>
      <c r="C6" s="3" t="s">
        <v>61</v>
      </c>
      <c r="D6" s="3" t="s">
        <v>60</v>
      </c>
      <c r="E6" s="3">
        <v>3</v>
      </c>
      <c r="F6" s="5">
        <f t="shared" ref="F6:F36" si="0">G6+H6+I6+J6+K6+L6+M6+N6+O6</f>
        <v>800000</v>
      </c>
      <c r="G6" s="5"/>
      <c r="H6" s="5">
        <v>100000</v>
      </c>
      <c r="I6" s="5">
        <v>100000</v>
      </c>
      <c r="J6" s="5">
        <v>100000</v>
      </c>
      <c r="K6" s="5">
        <v>100000</v>
      </c>
      <c r="L6" s="5">
        <v>100000</v>
      </c>
      <c r="M6" s="5">
        <v>100000</v>
      </c>
      <c r="N6" s="5">
        <v>100000</v>
      </c>
      <c r="O6" s="5">
        <v>100000</v>
      </c>
      <c r="P6" s="3">
        <v>2</v>
      </c>
      <c r="Q6" s="3" t="s">
        <v>62</v>
      </c>
    </row>
    <row r="7" spans="1:19" x14ac:dyDescent="0.3">
      <c r="A7" s="3"/>
      <c r="B7" s="3"/>
      <c r="C7" s="3"/>
      <c r="D7" s="3"/>
      <c r="E7" s="3"/>
      <c r="F7" s="5">
        <f t="shared" si="0"/>
        <v>0</v>
      </c>
      <c r="G7" s="5"/>
      <c r="H7" s="5"/>
      <c r="I7" s="5"/>
      <c r="J7" s="5"/>
      <c r="K7" s="5"/>
      <c r="L7" s="5"/>
      <c r="M7" s="5"/>
      <c r="N7" s="5"/>
      <c r="O7" s="5"/>
      <c r="P7" s="3"/>
      <c r="Q7" s="3"/>
    </row>
    <row r="8" spans="1:19" x14ac:dyDescent="0.3">
      <c r="A8" s="3"/>
      <c r="B8" s="3"/>
      <c r="C8" s="3"/>
      <c r="D8" s="3"/>
      <c r="E8" s="3"/>
      <c r="F8" s="5">
        <f t="shared" si="0"/>
        <v>0</v>
      </c>
      <c r="G8" s="5"/>
      <c r="H8" s="5"/>
      <c r="I8" s="5"/>
      <c r="J8" s="5"/>
      <c r="K8" s="5"/>
      <c r="L8" s="5"/>
      <c r="M8" s="5"/>
      <c r="N8" s="5"/>
      <c r="O8" s="5"/>
      <c r="P8" s="3"/>
      <c r="Q8" s="3"/>
    </row>
    <row r="9" spans="1:19" x14ac:dyDescent="0.3">
      <c r="A9" s="3"/>
      <c r="B9" s="3"/>
      <c r="C9" s="3"/>
      <c r="D9" s="3"/>
      <c r="E9" s="3"/>
      <c r="F9" s="5">
        <f t="shared" si="0"/>
        <v>0</v>
      </c>
      <c r="G9" s="5"/>
      <c r="H9" s="5"/>
      <c r="I9" s="5"/>
      <c r="J9" s="5"/>
      <c r="K9" s="5"/>
      <c r="L9" s="5"/>
      <c r="M9" s="5"/>
      <c r="N9" s="5"/>
      <c r="O9" s="5"/>
      <c r="P9" s="3"/>
      <c r="Q9" s="3"/>
    </row>
    <row r="10" spans="1:19" x14ac:dyDescent="0.3">
      <c r="A10" s="3"/>
      <c r="B10" s="3"/>
      <c r="C10" s="3"/>
      <c r="D10" s="3"/>
      <c r="E10" s="3"/>
      <c r="F10" s="5">
        <f t="shared" si="0"/>
        <v>0</v>
      </c>
      <c r="G10" s="5"/>
      <c r="H10" s="5"/>
      <c r="I10" s="5"/>
      <c r="J10" s="5"/>
      <c r="K10" s="5"/>
      <c r="L10" s="5"/>
      <c r="M10" s="5"/>
      <c r="N10" s="5"/>
      <c r="O10" s="5"/>
      <c r="P10" s="3"/>
      <c r="Q10" s="3"/>
    </row>
    <row r="11" spans="1:19" x14ac:dyDescent="0.3">
      <c r="A11" s="3"/>
      <c r="B11" s="3"/>
      <c r="C11" s="3"/>
      <c r="D11" s="3"/>
      <c r="E11" s="3"/>
      <c r="F11" s="5">
        <f t="shared" si="0"/>
        <v>0</v>
      </c>
      <c r="G11" s="5"/>
      <c r="H11" s="5"/>
      <c r="I11" s="5"/>
      <c r="J11" s="5"/>
      <c r="K11" s="5"/>
      <c r="L11" s="5"/>
      <c r="M11" s="5"/>
      <c r="N11" s="5"/>
      <c r="O11" s="5"/>
      <c r="P11" s="3"/>
      <c r="Q11" s="3"/>
    </row>
    <row r="12" spans="1:19" x14ac:dyDescent="0.3">
      <c r="A12" s="3"/>
      <c r="B12" s="3"/>
      <c r="C12" s="3"/>
      <c r="D12" s="3"/>
      <c r="E12" s="3"/>
      <c r="F12" s="5">
        <f t="shared" si="0"/>
        <v>0</v>
      </c>
      <c r="G12" s="5"/>
      <c r="H12" s="5"/>
      <c r="I12" s="5"/>
      <c r="J12" s="5"/>
      <c r="K12" s="5"/>
      <c r="L12" s="5"/>
      <c r="M12" s="5"/>
      <c r="N12" s="5"/>
      <c r="O12" s="5"/>
      <c r="P12" s="3"/>
      <c r="Q12" s="3"/>
    </row>
    <row r="13" spans="1:19" x14ac:dyDescent="0.3">
      <c r="A13" s="3"/>
      <c r="B13" s="3"/>
      <c r="C13" s="3"/>
      <c r="D13" s="3"/>
      <c r="E13" s="3"/>
      <c r="F13" s="5">
        <f t="shared" si="0"/>
        <v>0</v>
      </c>
      <c r="G13" s="5"/>
      <c r="H13" s="5"/>
      <c r="I13" s="5"/>
      <c r="J13" s="5"/>
      <c r="K13" s="5"/>
      <c r="L13" s="5"/>
      <c r="M13" s="5"/>
      <c r="N13" s="5"/>
      <c r="O13" s="5"/>
      <c r="P13" s="3"/>
      <c r="Q13" s="3"/>
    </row>
    <row r="14" spans="1:19" x14ac:dyDescent="0.3">
      <c r="A14" s="3"/>
      <c r="B14" s="3"/>
      <c r="C14" s="3"/>
      <c r="D14" s="3"/>
      <c r="E14" s="3"/>
      <c r="F14" s="5">
        <f t="shared" si="0"/>
        <v>0</v>
      </c>
      <c r="G14" s="5"/>
      <c r="H14" s="5"/>
      <c r="I14" s="5"/>
      <c r="J14" s="5"/>
      <c r="K14" s="5"/>
      <c r="L14" s="5"/>
      <c r="M14" s="5"/>
      <c r="N14" s="5"/>
      <c r="O14" s="5"/>
      <c r="P14" s="3"/>
      <c r="Q14" s="3"/>
    </row>
    <row r="15" spans="1:19" x14ac:dyDescent="0.3">
      <c r="A15" s="3"/>
      <c r="B15" s="3"/>
      <c r="C15" s="3"/>
      <c r="D15" s="3"/>
      <c r="E15" s="3"/>
      <c r="F15" s="5">
        <f t="shared" si="0"/>
        <v>0</v>
      </c>
      <c r="G15" s="5"/>
      <c r="H15" s="5"/>
      <c r="I15" s="5"/>
      <c r="J15" s="5"/>
      <c r="K15" s="5"/>
      <c r="L15" s="5"/>
      <c r="M15" s="5"/>
      <c r="N15" s="5"/>
      <c r="O15" s="5"/>
      <c r="P15" s="3"/>
      <c r="Q15" s="3"/>
    </row>
    <row r="16" spans="1:19" x14ac:dyDescent="0.3">
      <c r="A16" s="3"/>
      <c r="B16" s="3"/>
      <c r="C16" s="3"/>
      <c r="D16" s="3"/>
      <c r="E16" s="3"/>
      <c r="F16" s="5">
        <f t="shared" si="0"/>
        <v>0</v>
      </c>
      <c r="G16" s="5"/>
      <c r="H16" s="5"/>
      <c r="I16" s="5"/>
      <c r="J16" s="5"/>
      <c r="K16" s="5"/>
      <c r="L16" s="5"/>
      <c r="M16" s="5"/>
      <c r="N16" s="5"/>
      <c r="O16" s="5"/>
      <c r="P16" s="3"/>
      <c r="Q16" s="3"/>
    </row>
    <row r="17" spans="1:17" x14ac:dyDescent="0.3">
      <c r="A17" s="3"/>
      <c r="B17" s="3"/>
      <c r="C17" s="3"/>
      <c r="D17" s="3"/>
      <c r="E17" s="3"/>
      <c r="F17" s="5">
        <f t="shared" si="0"/>
        <v>0</v>
      </c>
      <c r="G17" s="5"/>
      <c r="H17" s="5"/>
      <c r="I17" s="5"/>
      <c r="J17" s="5"/>
      <c r="K17" s="5"/>
      <c r="L17" s="5"/>
      <c r="M17" s="5"/>
      <c r="N17" s="5"/>
      <c r="O17" s="5"/>
      <c r="P17" s="3"/>
      <c r="Q17" s="3"/>
    </row>
    <row r="18" spans="1:17" x14ac:dyDescent="0.3">
      <c r="A18" s="3"/>
      <c r="B18" s="3"/>
      <c r="C18" s="3"/>
      <c r="D18" s="3"/>
      <c r="E18" s="3"/>
      <c r="F18" s="5">
        <f t="shared" si="0"/>
        <v>0</v>
      </c>
      <c r="G18" s="5"/>
      <c r="H18" s="5"/>
      <c r="I18" s="5"/>
      <c r="J18" s="5"/>
      <c r="K18" s="5"/>
      <c r="L18" s="5"/>
      <c r="M18" s="5"/>
      <c r="N18" s="5"/>
      <c r="O18" s="5"/>
      <c r="P18" s="3"/>
      <c r="Q18" s="3"/>
    </row>
    <row r="19" spans="1:17" x14ac:dyDescent="0.3">
      <c r="A19" s="3"/>
      <c r="B19" s="3"/>
      <c r="C19" s="3"/>
      <c r="D19" s="3"/>
      <c r="E19" s="3"/>
      <c r="F19" s="5">
        <f t="shared" si="0"/>
        <v>0</v>
      </c>
      <c r="G19" s="5"/>
      <c r="H19" s="5"/>
      <c r="I19" s="5"/>
      <c r="J19" s="5"/>
      <c r="K19" s="5"/>
      <c r="L19" s="5"/>
      <c r="M19" s="5"/>
      <c r="N19" s="5"/>
      <c r="O19" s="5"/>
      <c r="P19" s="3"/>
      <c r="Q19" s="3"/>
    </row>
    <row r="20" spans="1:17" x14ac:dyDescent="0.3">
      <c r="A20" s="3"/>
      <c r="B20" s="3"/>
      <c r="C20" s="3"/>
      <c r="D20" s="3"/>
      <c r="E20" s="3"/>
      <c r="F20" s="5">
        <f t="shared" si="0"/>
        <v>0</v>
      </c>
      <c r="G20" s="5"/>
      <c r="H20" s="5"/>
      <c r="I20" s="5"/>
      <c r="J20" s="5"/>
      <c r="K20" s="5"/>
      <c r="L20" s="5"/>
      <c r="M20" s="5"/>
      <c r="N20" s="5"/>
      <c r="O20" s="5"/>
      <c r="P20" s="3"/>
      <c r="Q20" s="3"/>
    </row>
    <row r="21" spans="1:17" x14ac:dyDescent="0.3">
      <c r="A21" s="3"/>
      <c r="B21" s="3"/>
      <c r="C21" s="3"/>
      <c r="D21" s="3"/>
      <c r="E21" s="3"/>
      <c r="F21" s="5">
        <f t="shared" si="0"/>
        <v>0</v>
      </c>
      <c r="G21" s="5"/>
      <c r="H21" s="5"/>
      <c r="I21" s="5"/>
      <c r="J21" s="5"/>
      <c r="K21" s="5"/>
      <c r="L21" s="5"/>
      <c r="M21" s="5"/>
      <c r="N21" s="5"/>
      <c r="O21" s="5"/>
      <c r="P21" s="3"/>
      <c r="Q21" s="3"/>
    </row>
    <row r="22" spans="1:17" x14ac:dyDescent="0.3">
      <c r="A22" s="3"/>
      <c r="B22" s="3"/>
      <c r="C22" s="3"/>
      <c r="D22" s="3"/>
      <c r="E22" s="3"/>
      <c r="F22" s="5">
        <f t="shared" si="0"/>
        <v>0</v>
      </c>
      <c r="G22" s="5"/>
      <c r="H22" s="5"/>
      <c r="I22" s="5"/>
      <c r="J22" s="5"/>
      <c r="K22" s="5"/>
      <c r="L22" s="5"/>
      <c r="M22" s="5"/>
      <c r="N22" s="5"/>
      <c r="O22" s="5"/>
      <c r="P22" s="3"/>
      <c r="Q22" s="3"/>
    </row>
    <row r="23" spans="1:17" x14ac:dyDescent="0.3">
      <c r="A23" s="3"/>
      <c r="B23" s="3"/>
      <c r="C23" s="3"/>
      <c r="D23" s="3"/>
      <c r="E23" s="3"/>
      <c r="F23" s="5">
        <f t="shared" si="0"/>
        <v>0</v>
      </c>
      <c r="G23" s="5"/>
      <c r="H23" s="5"/>
      <c r="I23" s="5"/>
      <c r="J23" s="5"/>
      <c r="K23" s="5"/>
      <c r="L23" s="5"/>
      <c r="M23" s="5"/>
      <c r="N23" s="5"/>
      <c r="O23" s="5"/>
      <c r="P23" s="3"/>
      <c r="Q23" s="3"/>
    </row>
    <row r="24" spans="1:17" x14ac:dyDescent="0.3">
      <c r="A24" s="3"/>
      <c r="B24" s="3"/>
      <c r="C24" s="3"/>
      <c r="D24" s="3"/>
      <c r="E24" s="3"/>
      <c r="F24" s="5">
        <f t="shared" si="0"/>
        <v>0</v>
      </c>
      <c r="G24" s="5"/>
      <c r="H24" s="5"/>
      <c r="I24" s="5"/>
      <c r="J24" s="5"/>
      <c r="K24" s="5"/>
      <c r="L24" s="5"/>
      <c r="M24" s="5"/>
      <c r="N24" s="5"/>
      <c r="O24" s="5"/>
      <c r="P24" s="3"/>
      <c r="Q24" s="3"/>
    </row>
    <row r="25" spans="1:17" x14ac:dyDescent="0.3">
      <c r="A25" s="3"/>
      <c r="B25" s="3"/>
      <c r="C25" s="3"/>
      <c r="D25" s="3"/>
      <c r="E25" s="3"/>
      <c r="F25" s="5">
        <f t="shared" si="0"/>
        <v>0</v>
      </c>
      <c r="G25" s="5"/>
      <c r="H25" s="5"/>
      <c r="I25" s="5"/>
      <c r="J25" s="5"/>
      <c r="K25" s="5"/>
      <c r="L25" s="5"/>
      <c r="M25" s="5"/>
      <c r="N25" s="5"/>
      <c r="O25" s="5"/>
      <c r="P25" s="3"/>
      <c r="Q25" s="3"/>
    </row>
    <row r="26" spans="1:17" x14ac:dyDescent="0.3">
      <c r="A26" s="3"/>
      <c r="B26" s="3"/>
      <c r="C26" s="3"/>
      <c r="D26" s="3"/>
      <c r="E26" s="3"/>
      <c r="F26" s="5">
        <f t="shared" si="0"/>
        <v>0</v>
      </c>
      <c r="G26" s="5"/>
      <c r="H26" s="5"/>
      <c r="I26" s="5"/>
      <c r="J26" s="5"/>
      <c r="K26" s="5"/>
      <c r="L26" s="5"/>
      <c r="M26" s="5"/>
      <c r="N26" s="5"/>
      <c r="O26" s="5"/>
      <c r="P26" s="3"/>
      <c r="Q26" s="3"/>
    </row>
    <row r="27" spans="1:17" x14ac:dyDescent="0.3">
      <c r="A27" s="3"/>
      <c r="B27" s="3"/>
      <c r="C27" s="3"/>
      <c r="D27" s="3"/>
      <c r="E27" s="3"/>
      <c r="F27" s="5">
        <f t="shared" si="0"/>
        <v>0</v>
      </c>
      <c r="G27" s="5"/>
      <c r="H27" s="5"/>
      <c r="I27" s="5"/>
      <c r="J27" s="5"/>
      <c r="K27" s="5"/>
      <c r="L27" s="5"/>
      <c r="M27" s="5"/>
      <c r="N27" s="5"/>
      <c r="O27" s="5"/>
      <c r="P27" s="3"/>
      <c r="Q27" s="3"/>
    </row>
    <row r="28" spans="1:17" x14ac:dyDescent="0.3">
      <c r="A28" s="3"/>
      <c r="B28" s="3"/>
      <c r="C28" s="3"/>
      <c r="D28" s="3"/>
      <c r="E28" s="3"/>
      <c r="F28" s="5">
        <f t="shared" si="0"/>
        <v>0</v>
      </c>
      <c r="G28" s="5"/>
      <c r="H28" s="5"/>
      <c r="I28" s="5"/>
      <c r="J28" s="5"/>
      <c r="K28" s="5"/>
      <c r="L28" s="5"/>
      <c r="M28" s="5"/>
      <c r="N28" s="5"/>
      <c r="O28" s="5"/>
      <c r="P28" s="3"/>
      <c r="Q28" s="3"/>
    </row>
    <row r="29" spans="1:17" x14ac:dyDescent="0.3">
      <c r="A29" s="3"/>
      <c r="B29" s="3"/>
      <c r="C29" s="3"/>
      <c r="D29" s="3"/>
      <c r="E29" s="3"/>
      <c r="F29" s="5">
        <f t="shared" si="0"/>
        <v>0</v>
      </c>
      <c r="G29" s="5"/>
      <c r="H29" s="5"/>
      <c r="I29" s="5"/>
      <c r="J29" s="5"/>
      <c r="K29" s="5"/>
      <c r="L29" s="5"/>
      <c r="M29" s="5"/>
      <c r="N29" s="5"/>
      <c r="O29" s="5"/>
      <c r="P29" s="3"/>
      <c r="Q29" s="3"/>
    </row>
    <row r="30" spans="1:17" x14ac:dyDescent="0.3">
      <c r="A30" s="3"/>
      <c r="B30" s="3"/>
      <c r="C30" s="3"/>
      <c r="D30" s="3"/>
      <c r="E30" s="3"/>
      <c r="F30" s="5">
        <f t="shared" si="0"/>
        <v>0</v>
      </c>
      <c r="G30" s="5"/>
      <c r="H30" s="5"/>
      <c r="I30" s="5"/>
      <c r="J30" s="5"/>
      <c r="K30" s="5"/>
      <c r="L30" s="5"/>
      <c r="M30" s="5"/>
      <c r="N30" s="5"/>
      <c r="O30" s="5"/>
      <c r="P30" s="3"/>
      <c r="Q30" s="3"/>
    </row>
    <row r="31" spans="1:17" x14ac:dyDescent="0.3">
      <c r="A31" s="3"/>
      <c r="B31" s="3"/>
      <c r="C31" s="3"/>
      <c r="D31" s="3"/>
      <c r="E31" s="3"/>
      <c r="F31" s="5">
        <f t="shared" si="0"/>
        <v>0</v>
      </c>
      <c r="G31" s="5"/>
      <c r="H31" s="5"/>
      <c r="I31" s="5"/>
      <c r="J31" s="5"/>
      <c r="K31" s="5"/>
      <c r="L31" s="5"/>
      <c r="M31" s="5"/>
      <c r="N31" s="5"/>
      <c r="O31" s="5"/>
      <c r="P31" s="3"/>
      <c r="Q31" s="3"/>
    </row>
    <row r="32" spans="1:17" x14ac:dyDescent="0.3">
      <c r="A32" s="3"/>
      <c r="B32" s="3"/>
      <c r="C32" s="3"/>
      <c r="D32" s="3"/>
      <c r="E32" s="3"/>
      <c r="F32" s="5">
        <f t="shared" si="0"/>
        <v>0</v>
      </c>
      <c r="G32" s="5"/>
      <c r="H32" s="5"/>
      <c r="I32" s="5"/>
      <c r="J32" s="5"/>
      <c r="K32" s="5"/>
      <c r="L32" s="5"/>
      <c r="M32" s="5"/>
      <c r="N32" s="5"/>
      <c r="O32" s="5"/>
      <c r="P32" s="3"/>
      <c r="Q32" s="3"/>
    </row>
    <row r="33" spans="1:17" x14ac:dyDescent="0.3">
      <c r="A33" s="3"/>
      <c r="B33" s="3"/>
      <c r="C33" s="3"/>
      <c r="D33" s="3"/>
      <c r="E33" s="3"/>
      <c r="F33" s="5">
        <f t="shared" si="0"/>
        <v>0</v>
      </c>
      <c r="G33" s="5"/>
      <c r="H33" s="5"/>
      <c r="I33" s="5"/>
      <c r="J33" s="5"/>
      <c r="K33" s="5"/>
      <c r="L33" s="5"/>
      <c r="M33" s="5"/>
      <c r="N33" s="5"/>
      <c r="O33" s="5"/>
      <c r="P33" s="3"/>
      <c r="Q33" s="3"/>
    </row>
    <row r="34" spans="1:17" x14ac:dyDescent="0.3">
      <c r="A34" s="3"/>
      <c r="B34" s="3"/>
      <c r="C34" s="3"/>
      <c r="D34" s="3"/>
      <c r="E34" s="3"/>
      <c r="F34" s="5">
        <f t="shared" si="0"/>
        <v>0</v>
      </c>
      <c r="G34" s="5"/>
      <c r="H34" s="5"/>
      <c r="I34" s="5"/>
      <c r="J34" s="5"/>
      <c r="K34" s="5"/>
      <c r="L34" s="5"/>
      <c r="M34" s="5"/>
      <c r="N34" s="5"/>
      <c r="O34" s="5"/>
      <c r="P34" s="3"/>
      <c r="Q34" s="3"/>
    </row>
    <row r="35" spans="1:17" x14ac:dyDescent="0.3">
      <c r="A35" s="3"/>
      <c r="B35" s="3"/>
      <c r="C35" s="3"/>
      <c r="D35" s="3"/>
      <c r="E35" s="3"/>
      <c r="F35" s="5">
        <f t="shared" si="0"/>
        <v>0</v>
      </c>
      <c r="G35" s="5"/>
      <c r="H35" s="5"/>
      <c r="I35" s="5"/>
      <c r="J35" s="5"/>
      <c r="K35" s="5"/>
      <c r="L35" s="5"/>
      <c r="M35" s="5"/>
      <c r="N35" s="5"/>
      <c r="O35" s="5"/>
      <c r="P35" s="3"/>
      <c r="Q35" s="3"/>
    </row>
    <row r="36" spans="1:17" x14ac:dyDescent="0.3">
      <c r="A36" s="3"/>
      <c r="B36" s="3"/>
      <c r="C36" s="3"/>
      <c r="D36" s="3"/>
      <c r="E36" s="3"/>
      <c r="F36" s="5">
        <f t="shared" si="0"/>
        <v>0</v>
      </c>
      <c r="G36" s="5"/>
      <c r="H36" s="5"/>
      <c r="I36" s="5"/>
      <c r="J36" s="5"/>
      <c r="K36" s="5"/>
      <c r="L36" s="5"/>
      <c r="M36" s="5"/>
      <c r="N36" s="5"/>
      <c r="O36" s="5"/>
      <c r="P36" s="3"/>
      <c r="Q36" s="3"/>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36">
      <formula1>1</formula1>
      <formula2>3</formula2>
    </dataValidation>
    <dataValidation type="textLength" operator="lessThanOrEqual" allowBlank="1" showInputMessage="1" showErrorMessage="1" sqref="Q4:Q36">
      <formula1>100</formula1>
    </dataValidation>
    <dataValidation type="textLength" operator="lessThanOrEqual" allowBlank="1" showInputMessage="1" showErrorMessage="1" sqref="C4:C36">
      <formula1>250</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93"/>
  <sheetViews>
    <sheetView tabSelected="1" view="pageBreakPreview" zoomScale="70" zoomScaleNormal="70" zoomScaleSheetLayoutView="70" zoomScalePageLayoutView="10" workbookViewId="0">
      <pane ySplit="2" topLeftCell="A3" activePane="bottomLeft" state="frozen"/>
      <selection pane="bottomLeft" activeCell="P3" sqref="P3"/>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384" width="9.109375" style="37"/>
  </cols>
  <sheetData>
    <row r="1" spans="1:20" ht="46.8" thickBot="1" x14ac:dyDescent="0.9">
      <c r="A1" s="142" t="s">
        <v>174</v>
      </c>
      <c r="B1" s="143"/>
      <c r="C1" s="143"/>
      <c r="D1" s="143"/>
      <c r="E1" s="143"/>
      <c r="F1" s="143"/>
      <c r="G1" s="143"/>
      <c r="H1" s="143"/>
      <c r="I1" s="143"/>
      <c r="J1" s="143"/>
      <c r="K1" s="143"/>
      <c r="L1" s="143"/>
      <c r="M1" s="143"/>
      <c r="N1" s="143"/>
      <c r="O1" s="143"/>
    </row>
    <row r="2" spans="1:20" ht="106.5" customHeight="1" thickBot="1" x14ac:dyDescent="0.35">
      <c r="A2" s="79" t="s">
        <v>181</v>
      </c>
      <c r="B2" s="80" t="s">
        <v>172</v>
      </c>
      <c r="C2" s="81" t="s">
        <v>171</v>
      </c>
      <c r="D2" s="81" t="s">
        <v>235</v>
      </c>
      <c r="E2" s="81" t="s">
        <v>173</v>
      </c>
      <c r="F2" s="82" t="s">
        <v>316</v>
      </c>
      <c r="G2" s="83" t="s">
        <v>177</v>
      </c>
      <c r="H2" s="83" t="s">
        <v>182</v>
      </c>
      <c r="I2" s="83" t="s">
        <v>257</v>
      </c>
      <c r="J2" s="82" t="s">
        <v>258</v>
      </c>
      <c r="K2" s="82" t="s">
        <v>437</v>
      </c>
      <c r="L2" s="83" t="s">
        <v>236</v>
      </c>
      <c r="M2" s="81" t="s">
        <v>237</v>
      </c>
      <c r="N2" s="84" t="s">
        <v>259</v>
      </c>
      <c r="O2" s="84" t="s">
        <v>260</v>
      </c>
      <c r="P2" s="65"/>
      <c r="Q2" s="65"/>
      <c r="R2" s="65"/>
      <c r="S2" s="65"/>
      <c r="T2" s="65"/>
    </row>
    <row r="3" spans="1:20" ht="90.75" customHeight="1" x14ac:dyDescent="0.3">
      <c r="A3" s="66" t="s">
        <v>378</v>
      </c>
      <c r="B3" s="71">
        <v>31</v>
      </c>
      <c r="C3" s="69" t="s">
        <v>452</v>
      </c>
      <c r="D3" s="68" t="s">
        <v>432</v>
      </c>
      <c r="E3" s="99" t="s">
        <v>408</v>
      </c>
      <c r="F3" s="72"/>
      <c r="G3" s="88">
        <v>40000000</v>
      </c>
      <c r="H3" s="87">
        <v>2025</v>
      </c>
      <c r="I3" s="87" t="s">
        <v>107</v>
      </c>
      <c r="J3" s="77" t="s">
        <v>304</v>
      </c>
      <c r="K3" s="77" t="s">
        <v>438</v>
      </c>
      <c r="L3" s="68" t="s">
        <v>433</v>
      </c>
      <c r="M3" s="92"/>
      <c r="N3" s="93"/>
      <c r="O3" s="129"/>
    </row>
    <row r="4" spans="1:20" ht="241.5" customHeight="1" x14ac:dyDescent="0.3">
      <c r="A4" s="66" t="s">
        <v>369</v>
      </c>
      <c r="B4" s="71">
        <v>36</v>
      </c>
      <c r="C4" s="69" t="s">
        <v>619</v>
      </c>
      <c r="D4" s="68" t="s">
        <v>620</v>
      </c>
      <c r="E4" s="68" t="s">
        <v>157</v>
      </c>
      <c r="F4" s="72"/>
      <c r="G4" s="88">
        <v>32500000</v>
      </c>
      <c r="H4" s="87">
        <v>2022</v>
      </c>
      <c r="I4" s="87" t="s">
        <v>107</v>
      </c>
      <c r="J4" s="77" t="s">
        <v>302</v>
      </c>
      <c r="K4" s="77"/>
      <c r="L4" s="68" t="s">
        <v>621</v>
      </c>
      <c r="M4" s="92"/>
      <c r="N4" s="93"/>
      <c r="O4" s="129"/>
    </row>
    <row r="5" spans="1:20" ht="140.25" customHeight="1" x14ac:dyDescent="0.3">
      <c r="A5" s="66" t="s">
        <v>374</v>
      </c>
      <c r="B5" s="71">
        <v>38</v>
      </c>
      <c r="C5" s="69" t="s">
        <v>178</v>
      </c>
      <c r="D5" s="68" t="s">
        <v>638</v>
      </c>
      <c r="E5" s="68" t="s">
        <v>160</v>
      </c>
      <c r="F5" s="72"/>
      <c r="G5" s="88">
        <v>3000000</v>
      </c>
      <c r="H5" s="87">
        <v>2021</v>
      </c>
      <c r="I5" s="87" t="s">
        <v>108</v>
      </c>
      <c r="J5" s="77" t="s">
        <v>305</v>
      </c>
      <c r="K5" s="77"/>
      <c r="L5" s="68" t="s">
        <v>612</v>
      </c>
      <c r="M5" s="92"/>
      <c r="N5" s="93"/>
      <c r="O5" s="129"/>
    </row>
    <row r="6" spans="1:20" ht="273.75" customHeight="1" x14ac:dyDescent="0.3">
      <c r="A6" s="66" t="s">
        <v>373</v>
      </c>
      <c r="B6" s="71">
        <v>58</v>
      </c>
      <c r="C6" s="69" t="s">
        <v>150</v>
      </c>
      <c r="D6" s="68" t="s">
        <v>637</v>
      </c>
      <c r="E6" s="68" t="s">
        <v>152</v>
      </c>
      <c r="F6" s="72"/>
      <c r="G6" s="70">
        <v>30000000</v>
      </c>
      <c r="H6" s="87">
        <v>2024</v>
      </c>
      <c r="I6" s="87" t="s">
        <v>107</v>
      </c>
      <c r="J6" s="77" t="s">
        <v>300</v>
      </c>
      <c r="K6" s="77" t="s">
        <v>442</v>
      </c>
      <c r="L6" s="68" t="s">
        <v>254</v>
      </c>
      <c r="M6" s="92"/>
      <c r="N6" s="93"/>
      <c r="O6" s="129"/>
    </row>
    <row r="7" spans="1:20" ht="314.25" customHeight="1" x14ac:dyDescent="0.3">
      <c r="A7" s="66" t="s">
        <v>375</v>
      </c>
      <c r="B7" s="71">
        <v>59</v>
      </c>
      <c r="C7" s="69" t="s">
        <v>592</v>
      </c>
      <c r="D7" s="68" t="s">
        <v>593</v>
      </c>
      <c r="E7" s="68" t="s">
        <v>152</v>
      </c>
      <c r="F7" s="72"/>
      <c r="G7" s="70">
        <v>13000000</v>
      </c>
      <c r="H7" s="87">
        <v>2024</v>
      </c>
      <c r="I7" s="87" t="s">
        <v>107</v>
      </c>
      <c r="J7" s="77" t="s">
        <v>300</v>
      </c>
      <c r="K7" s="77" t="s">
        <v>449</v>
      </c>
      <c r="L7" s="68" t="s">
        <v>594</v>
      </c>
      <c r="M7" s="92"/>
      <c r="N7" s="93"/>
      <c r="O7" s="129"/>
    </row>
    <row r="8" spans="1:20" ht="144.75" customHeight="1" x14ac:dyDescent="0.3">
      <c r="A8" s="66" t="s">
        <v>371</v>
      </c>
      <c r="B8" s="71">
        <v>60</v>
      </c>
      <c r="C8" s="100" t="s">
        <v>149</v>
      </c>
      <c r="D8" s="101" t="s">
        <v>397</v>
      </c>
      <c r="E8" s="68" t="s">
        <v>194</v>
      </c>
      <c r="F8" s="72"/>
      <c r="G8" s="70">
        <v>5000000</v>
      </c>
      <c r="H8" s="98">
        <v>2022</v>
      </c>
      <c r="I8" s="87" t="s">
        <v>107</v>
      </c>
      <c r="J8" s="77" t="s">
        <v>300</v>
      </c>
      <c r="K8" s="77" t="s">
        <v>440</v>
      </c>
      <c r="L8" s="68" t="s">
        <v>398</v>
      </c>
      <c r="M8" s="92"/>
      <c r="N8" s="93"/>
      <c r="O8" s="129"/>
    </row>
    <row r="9" spans="1:20" ht="165" customHeight="1" x14ac:dyDescent="0.3">
      <c r="A9" s="66" t="s">
        <v>369</v>
      </c>
      <c r="B9" s="71">
        <v>61</v>
      </c>
      <c r="C9" s="69" t="s">
        <v>148</v>
      </c>
      <c r="D9" s="68" t="s">
        <v>590</v>
      </c>
      <c r="E9" s="68" t="s">
        <v>152</v>
      </c>
      <c r="F9" s="72"/>
      <c r="G9" s="70">
        <v>50000000</v>
      </c>
      <c r="H9" s="87">
        <v>2025</v>
      </c>
      <c r="I9" s="87" t="s">
        <v>107</v>
      </c>
      <c r="J9" s="77" t="s">
        <v>302</v>
      </c>
      <c r="K9" s="77"/>
      <c r="L9" s="68" t="s">
        <v>591</v>
      </c>
      <c r="M9" s="92"/>
      <c r="N9" s="93"/>
      <c r="O9" s="129"/>
    </row>
    <row r="10" spans="1:20" ht="84" customHeight="1" x14ac:dyDescent="0.3">
      <c r="A10" s="66" t="s">
        <v>636</v>
      </c>
      <c r="B10" s="71">
        <v>68</v>
      </c>
      <c r="C10" s="100" t="s">
        <v>166</v>
      </c>
      <c r="D10" s="101" t="s">
        <v>617</v>
      </c>
      <c r="E10" s="101" t="s">
        <v>164</v>
      </c>
      <c r="F10" s="72"/>
      <c r="G10" s="88">
        <v>6000000</v>
      </c>
      <c r="H10" s="98">
        <v>2022</v>
      </c>
      <c r="I10" s="98" t="s">
        <v>108</v>
      </c>
      <c r="J10" s="77" t="s">
        <v>303</v>
      </c>
      <c r="K10" s="77"/>
      <c r="L10" s="68" t="s">
        <v>624</v>
      </c>
      <c r="M10" s="92"/>
      <c r="N10" s="93"/>
      <c r="O10" s="129"/>
    </row>
    <row r="11" spans="1:20" ht="31.5" customHeight="1" x14ac:dyDescent="0.3">
      <c r="A11" s="66" t="s">
        <v>636</v>
      </c>
      <c r="B11" s="71">
        <v>69</v>
      </c>
      <c r="C11" s="69" t="s">
        <v>167</v>
      </c>
      <c r="D11" s="101" t="s">
        <v>183</v>
      </c>
      <c r="E11" s="101" t="s">
        <v>164</v>
      </c>
      <c r="F11" s="72"/>
      <c r="G11" s="88">
        <v>7000000</v>
      </c>
      <c r="H11" s="98">
        <v>2024</v>
      </c>
      <c r="I11" s="98" t="s">
        <v>108</v>
      </c>
      <c r="J11" s="77" t="s">
        <v>303</v>
      </c>
      <c r="K11" s="77"/>
      <c r="L11" s="68" t="s">
        <v>245</v>
      </c>
      <c r="M11" s="92"/>
      <c r="N11" s="93"/>
      <c r="O11" s="129"/>
    </row>
    <row r="12" spans="1:20" ht="42.75" customHeight="1" x14ac:dyDescent="0.3">
      <c r="A12" s="66" t="s">
        <v>636</v>
      </c>
      <c r="B12" s="71">
        <v>70</v>
      </c>
      <c r="C12" s="100" t="s">
        <v>163</v>
      </c>
      <c r="D12" s="101" t="s">
        <v>618</v>
      </c>
      <c r="E12" s="101" t="s">
        <v>164</v>
      </c>
      <c r="F12" s="72"/>
      <c r="G12" s="88">
        <v>7000000</v>
      </c>
      <c r="H12" s="98">
        <v>2021</v>
      </c>
      <c r="I12" s="98" t="s">
        <v>108</v>
      </c>
      <c r="J12" s="77" t="s">
        <v>303</v>
      </c>
      <c r="K12" s="77"/>
      <c r="L12" s="109" t="s">
        <v>165</v>
      </c>
      <c r="M12" s="92"/>
      <c r="N12" s="93"/>
      <c r="O12" s="129"/>
    </row>
    <row r="13" spans="1:20" ht="31.5" customHeight="1" x14ac:dyDescent="0.3">
      <c r="A13" s="66" t="s">
        <v>636</v>
      </c>
      <c r="B13" s="71">
        <v>71</v>
      </c>
      <c r="C13" s="69" t="s">
        <v>168</v>
      </c>
      <c r="D13" s="68" t="s">
        <v>184</v>
      </c>
      <c r="E13" s="68" t="s">
        <v>164</v>
      </c>
      <c r="F13" s="72"/>
      <c r="G13" s="88">
        <v>18000000</v>
      </c>
      <c r="H13" s="87">
        <v>2024</v>
      </c>
      <c r="I13" s="98" t="s">
        <v>108</v>
      </c>
      <c r="J13" s="77" t="s">
        <v>303</v>
      </c>
      <c r="K13" s="77"/>
      <c r="L13" s="109" t="s">
        <v>165</v>
      </c>
      <c r="M13" s="92"/>
      <c r="N13" s="93"/>
      <c r="O13" s="129"/>
    </row>
    <row r="14" spans="1:20" ht="90.75" customHeight="1" x14ac:dyDescent="0.3">
      <c r="A14" s="66" t="s">
        <v>373</v>
      </c>
      <c r="B14" s="71">
        <v>75</v>
      </c>
      <c r="C14" s="69" t="s">
        <v>179</v>
      </c>
      <c r="D14" s="68" t="s">
        <v>453</v>
      </c>
      <c r="E14" s="68" t="s">
        <v>156</v>
      </c>
      <c r="F14" s="72"/>
      <c r="G14" s="70">
        <v>12000000</v>
      </c>
      <c r="H14" s="87">
        <v>2024</v>
      </c>
      <c r="I14" s="87" t="s">
        <v>107</v>
      </c>
      <c r="J14" s="77" t="s">
        <v>300</v>
      </c>
      <c r="K14" s="77" t="s">
        <v>442</v>
      </c>
      <c r="L14" s="68" t="s">
        <v>251</v>
      </c>
      <c r="M14" s="92"/>
      <c r="N14" s="93"/>
      <c r="O14" s="129"/>
    </row>
    <row r="15" spans="1:20" ht="151.5" customHeight="1" x14ac:dyDescent="0.3">
      <c r="A15" s="66" t="s">
        <v>375</v>
      </c>
      <c r="B15" s="102">
        <v>83</v>
      </c>
      <c r="C15" s="68" t="s">
        <v>154</v>
      </c>
      <c r="D15" s="68" t="s">
        <v>454</v>
      </c>
      <c r="E15" s="68" t="s">
        <v>156</v>
      </c>
      <c r="F15" s="72"/>
      <c r="G15" s="70">
        <v>8000000</v>
      </c>
      <c r="H15" s="87">
        <v>2025</v>
      </c>
      <c r="I15" s="87" t="s">
        <v>107</v>
      </c>
      <c r="J15" s="77" t="s">
        <v>304</v>
      </c>
      <c r="K15" s="77" t="s">
        <v>441</v>
      </c>
      <c r="L15" s="68" t="s">
        <v>248</v>
      </c>
      <c r="M15" s="92"/>
      <c r="N15" s="93"/>
      <c r="O15" s="129"/>
    </row>
    <row r="16" spans="1:20" ht="162" customHeight="1" x14ac:dyDescent="0.3">
      <c r="A16" s="66" t="s">
        <v>369</v>
      </c>
      <c r="B16" s="102">
        <v>85</v>
      </c>
      <c r="C16" s="68" t="s">
        <v>155</v>
      </c>
      <c r="D16" s="68" t="s">
        <v>455</v>
      </c>
      <c r="E16" s="68" t="s">
        <v>156</v>
      </c>
      <c r="F16" s="72"/>
      <c r="G16" s="70">
        <v>66000000</v>
      </c>
      <c r="H16" s="87">
        <v>2025</v>
      </c>
      <c r="I16" s="87" t="s">
        <v>107</v>
      </c>
      <c r="J16" s="77" t="s">
        <v>302</v>
      </c>
      <c r="K16" s="77"/>
      <c r="L16" s="68" t="s">
        <v>520</v>
      </c>
      <c r="M16" s="92"/>
      <c r="N16" s="93"/>
      <c r="O16" s="129"/>
    </row>
    <row r="17" spans="1:15" ht="60.75" customHeight="1" x14ac:dyDescent="0.3">
      <c r="A17" s="66" t="s">
        <v>378</v>
      </c>
      <c r="B17" s="71">
        <v>91</v>
      </c>
      <c r="C17" s="69" t="s">
        <v>362</v>
      </c>
      <c r="D17" s="68" t="s">
        <v>159</v>
      </c>
      <c r="E17" s="68" t="s">
        <v>176</v>
      </c>
      <c r="F17" s="72"/>
      <c r="G17" s="88">
        <v>5000000</v>
      </c>
      <c r="H17" s="87">
        <v>2022</v>
      </c>
      <c r="I17" s="87" t="s">
        <v>107</v>
      </c>
      <c r="J17" s="77" t="s">
        <v>304</v>
      </c>
      <c r="K17" s="77" t="s">
        <v>438</v>
      </c>
      <c r="L17" s="68" t="s">
        <v>249</v>
      </c>
      <c r="M17" s="92"/>
      <c r="N17" s="93"/>
      <c r="O17" s="129"/>
    </row>
    <row r="18" spans="1:15" ht="87.75" customHeight="1" x14ac:dyDescent="0.3">
      <c r="A18" s="66" t="s">
        <v>373</v>
      </c>
      <c r="B18" s="71">
        <v>93</v>
      </c>
      <c r="C18" s="69" t="s">
        <v>286</v>
      </c>
      <c r="D18" s="68" t="s">
        <v>287</v>
      </c>
      <c r="E18" s="68" t="s">
        <v>285</v>
      </c>
      <c r="F18" s="72"/>
      <c r="G18" s="70">
        <v>2000000</v>
      </c>
      <c r="H18" s="87">
        <v>2021</v>
      </c>
      <c r="I18" s="87" t="s">
        <v>107</v>
      </c>
      <c r="J18" s="77" t="s">
        <v>300</v>
      </c>
      <c r="K18" s="77" t="s">
        <v>442</v>
      </c>
      <c r="L18" s="68" t="s">
        <v>288</v>
      </c>
      <c r="M18" s="92"/>
      <c r="N18" s="93"/>
      <c r="O18" s="129"/>
    </row>
    <row r="19" spans="1:15" ht="87.75" customHeight="1" x14ac:dyDescent="0.3">
      <c r="A19" s="66" t="s">
        <v>373</v>
      </c>
      <c r="B19" s="71">
        <v>94</v>
      </c>
      <c r="C19" s="69" t="s">
        <v>289</v>
      </c>
      <c r="D19" s="68" t="s">
        <v>290</v>
      </c>
      <c r="E19" s="68" t="s">
        <v>291</v>
      </c>
      <c r="F19" s="72"/>
      <c r="G19" s="70">
        <v>3450000</v>
      </c>
      <c r="H19" s="87">
        <v>2021</v>
      </c>
      <c r="I19" s="87" t="s">
        <v>107</v>
      </c>
      <c r="J19" s="77" t="s">
        <v>300</v>
      </c>
      <c r="K19" s="77" t="s">
        <v>442</v>
      </c>
      <c r="L19" s="68" t="s">
        <v>292</v>
      </c>
      <c r="M19" s="92"/>
      <c r="N19" s="93"/>
      <c r="O19" s="129"/>
    </row>
    <row r="20" spans="1:15" ht="241.5" customHeight="1" x14ac:dyDescent="0.3">
      <c r="A20" s="66" t="s">
        <v>368</v>
      </c>
      <c r="B20" s="71">
        <v>131</v>
      </c>
      <c r="C20" s="69" t="s">
        <v>158</v>
      </c>
      <c r="D20" s="68" t="s">
        <v>622</v>
      </c>
      <c r="E20" s="68" t="s">
        <v>157</v>
      </c>
      <c r="F20" s="72"/>
      <c r="G20" s="88">
        <v>21600000</v>
      </c>
      <c r="H20" s="87">
        <v>2022</v>
      </c>
      <c r="I20" s="87" t="s">
        <v>107</v>
      </c>
      <c r="J20" s="77" t="s">
        <v>299</v>
      </c>
      <c r="K20" s="77" t="s">
        <v>440</v>
      </c>
      <c r="L20" s="68" t="s">
        <v>521</v>
      </c>
      <c r="M20" s="92"/>
      <c r="N20" s="93"/>
      <c r="O20" s="129"/>
    </row>
    <row r="21" spans="1:15" ht="409.5" customHeight="1" x14ac:dyDescent="0.3">
      <c r="A21" s="66" t="s">
        <v>373</v>
      </c>
      <c r="B21" s="71">
        <v>132</v>
      </c>
      <c r="C21" s="69" t="s">
        <v>151</v>
      </c>
      <c r="D21" s="68" t="s">
        <v>471</v>
      </c>
      <c r="E21" s="68" t="s">
        <v>152</v>
      </c>
      <c r="F21" s="72"/>
      <c r="G21" s="70">
        <v>50000000</v>
      </c>
      <c r="H21" s="87">
        <v>2022</v>
      </c>
      <c r="I21" s="87" t="s">
        <v>107</v>
      </c>
      <c r="J21" s="77" t="s">
        <v>300</v>
      </c>
      <c r="K21" s="77" t="s">
        <v>442</v>
      </c>
      <c r="L21" s="68" t="s">
        <v>399</v>
      </c>
      <c r="M21" s="92"/>
      <c r="N21" s="93"/>
      <c r="O21" s="129"/>
    </row>
    <row r="22" spans="1:15" ht="88.5" customHeight="1" x14ac:dyDescent="0.3">
      <c r="A22" s="66" t="s">
        <v>368</v>
      </c>
      <c r="B22" s="71">
        <v>133</v>
      </c>
      <c r="C22" s="69" t="s">
        <v>189</v>
      </c>
      <c r="D22" s="68" t="s">
        <v>253</v>
      </c>
      <c r="E22" s="68" t="s">
        <v>180</v>
      </c>
      <c r="F22" s="72"/>
      <c r="G22" s="88">
        <v>56000000</v>
      </c>
      <c r="H22" s="87">
        <v>2022</v>
      </c>
      <c r="I22" s="87" t="s">
        <v>107</v>
      </c>
      <c r="J22" s="77" t="s">
        <v>299</v>
      </c>
      <c r="K22" s="77" t="s">
        <v>440</v>
      </c>
      <c r="L22" s="68" t="s">
        <v>240</v>
      </c>
      <c r="M22" s="92"/>
      <c r="N22" s="93"/>
      <c r="O22" s="129"/>
    </row>
    <row r="23" spans="1:15" ht="90.75" customHeight="1" x14ac:dyDescent="0.3">
      <c r="A23" s="66" t="s">
        <v>369</v>
      </c>
      <c r="B23" s="71">
        <v>136</v>
      </c>
      <c r="C23" s="69" t="s">
        <v>146</v>
      </c>
      <c r="D23" s="68" t="s">
        <v>321</v>
      </c>
      <c r="E23" s="68" t="s">
        <v>145</v>
      </c>
      <c r="F23" s="72"/>
      <c r="G23" s="70">
        <v>15500000</v>
      </c>
      <c r="H23" s="87">
        <v>2022</v>
      </c>
      <c r="I23" s="87" t="s">
        <v>107</v>
      </c>
      <c r="J23" s="77" t="s">
        <v>302</v>
      </c>
      <c r="K23" s="77"/>
      <c r="L23" s="68" t="s">
        <v>322</v>
      </c>
      <c r="M23" s="92"/>
      <c r="N23" s="93"/>
      <c r="O23" s="129"/>
    </row>
    <row r="24" spans="1:15" s="138" customFormat="1" ht="120" customHeight="1" x14ac:dyDescent="0.3">
      <c r="A24" s="137" t="s">
        <v>697</v>
      </c>
      <c r="B24" s="71">
        <v>178</v>
      </c>
      <c r="C24" s="69" t="s">
        <v>712</v>
      </c>
      <c r="D24" s="68" t="s">
        <v>713</v>
      </c>
      <c r="E24" s="73" t="s">
        <v>714</v>
      </c>
      <c r="F24" s="92"/>
      <c r="G24" s="88">
        <v>35000000</v>
      </c>
      <c r="H24" s="156" t="s">
        <v>715</v>
      </c>
      <c r="I24" s="156" t="s">
        <v>107</v>
      </c>
      <c r="J24" s="77" t="s">
        <v>299</v>
      </c>
      <c r="K24" s="77" t="s">
        <v>440</v>
      </c>
      <c r="L24" s="68" t="s">
        <v>716</v>
      </c>
      <c r="M24" s="92"/>
      <c r="N24" s="93"/>
      <c r="O24" s="129"/>
    </row>
    <row r="25" spans="1:15" ht="277.5" customHeight="1" x14ac:dyDescent="0.3">
      <c r="A25" s="66" t="s">
        <v>369</v>
      </c>
      <c r="B25" s="71">
        <v>186</v>
      </c>
      <c r="C25" s="74" t="s">
        <v>546</v>
      </c>
      <c r="D25" s="73" t="s">
        <v>545</v>
      </c>
      <c r="E25" s="73" t="s">
        <v>255</v>
      </c>
      <c r="F25" s="72"/>
      <c r="G25" s="70">
        <v>40000000</v>
      </c>
      <c r="H25" s="76">
        <v>2021</v>
      </c>
      <c r="I25" s="87" t="s">
        <v>107</v>
      </c>
      <c r="J25" s="77" t="s">
        <v>302</v>
      </c>
      <c r="K25" s="77"/>
      <c r="L25" s="73" t="s">
        <v>629</v>
      </c>
      <c r="M25" s="92"/>
      <c r="N25" s="93"/>
      <c r="O25" s="129"/>
    </row>
    <row r="26" spans="1:15" ht="256.5" customHeight="1" x14ac:dyDescent="0.3">
      <c r="A26" s="66" t="s">
        <v>636</v>
      </c>
      <c r="B26" s="71">
        <v>196</v>
      </c>
      <c r="C26" s="74" t="s">
        <v>720</v>
      </c>
      <c r="D26" s="73" t="s">
        <v>722</v>
      </c>
      <c r="E26" s="73" t="s">
        <v>175</v>
      </c>
      <c r="F26" s="72"/>
      <c r="G26" s="70">
        <v>27000000</v>
      </c>
      <c r="H26" s="76">
        <v>2021</v>
      </c>
      <c r="I26" s="87" t="s">
        <v>108</v>
      </c>
      <c r="J26" s="77" t="s">
        <v>303</v>
      </c>
      <c r="K26" s="77"/>
      <c r="L26" s="73" t="s">
        <v>721</v>
      </c>
      <c r="M26" s="92"/>
      <c r="N26" s="93"/>
      <c r="O26" s="129"/>
    </row>
    <row r="27" spans="1:15" ht="227.25" customHeight="1" x14ac:dyDescent="0.3">
      <c r="A27" s="66" t="s">
        <v>370</v>
      </c>
      <c r="B27" s="71">
        <v>197</v>
      </c>
      <c r="C27" s="74" t="s">
        <v>547</v>
      </c>
      <c r="D27" s="73" t="s">
        <v>318</v>
      </c>
      <c r="E27" s="73" t="s">
        <v>255</v>
      </c>
      <c r="F27" s="92"/>
      <c r="G27" s="70">
        <v>50000000</v>
      </c>
      <c r="H27" s="76">
        <v>2022</v>
      </c>
      <c r="I27" s="87" t="s">
        <v>107</v>
      </c>
      <c r="J27" s="77" t="s">
        <v>300</v>
      </c>
      <c r="K27" s="77" t="s">
        <v>442</v>
      </c>
      <c r="L27" s="73" t="s">
        <v>625</v>
      </c>
      <c r="M27" s="92"/>
      <c r="N27" s="93"/>
      <c r="O27" s="129"/>
    </row>
    <row r="28" spans="1:15" ht="145.5" customHeight="1" x14ac:dyDescent="0.3">
      <c r="A28" s="66" t="s">
        <v>377</v>
      </c>
      <c r="B28" s="71">
        <v>201</v>
      </c>
      <c r="C28" s="75" t="s">
        <v>360</v>
      </c>
      <c r="D28" s="103" t="s">
        <v>319</v>
      </c>
      <c r="E28" s="73" t="s">
        <v>255</v>
      </c>
      <c r="F28" s="72"/>
      <c r="G28" s="86">
        <v>120000000</v>
      </c>
      <c r="H28" s="76">
        <v>2022</v>
      </c>
      <c r="I28" s="87" t="s">
        <v>107</v>
      </c>
      <c r="J28" s="77" t="s">
        <v>304</v>
      </c>
      <c r="K28" s="77" t="s">
        <v>439</v>
      </c>
      <c r="L28" s="73" t="s">
        <v>327</v>
      </c>
      <c r="M28" s="92"/>
      <c r="N28" s="93"/>
      <c r="O28" s="129"/>
    </row>
    <row r="29" spans="1:15" ht="348" customHeight="1" x14ac:dyDescent="0.3">
      <c r="A29" s="66" t="s">
        <v>377</v>
      </c>
      <c r="B29" s="71">
        <v>203</v>
      </c>
      <c r="C29" s="75" t="s">
        <v>361</v>
      </c>
      <c r="D29" s="103" t="s">
        <v>325</v>
      </c>
      <c r="E29" s="73" t="s">
        <v>255</v>
      </c>
      <c r="F29" s="72"/>
      <c r="G29" s="86">
        <v>200000000</v>
      </c>
      <c r="H29" s="76">
        <v>2022</v>
      </c>
      <c r="I29" s="87" t="s">
        <v>107</v>
      </c>
      <c r="J29" s="77" t="s">
        <v>304</v>
      </c>
      <c r="K29" s="77" t="s">
        <v>439</v>
      </c>
      <c r="L29" s="73" t="s">
        <v>326</v>
      </c>
      <c r="M29" s="92"/>
      <c r="N29" s="93"/>
      <c r="O29" s="129"/>
    </row>
    <row r="30" spans="1:15" ht="197.25" customHeight="1" x14ac:dyDescent="0.3">
      <c r="A30" s="66" t="s">
        <v>377</v>
      </c>
      <c r="B30" s="71">
        <v>205</v>
      </c>
      <c r="C30" s="75" t="s">
        <v>692</v>
      </c>
      <c r="D30" s="103" t="s">
        <v>693</v>
      </c>
      <c r="E30" s="73" t="s">
        <v>255</v>
      </c>
      <c r="F30" s="72"/>
      <c r="G30" s="86">
        <v>60000000</v>
      </c>
      <c r="H30" s="76">
        <v>2022</v>
      </c>
      <c r="I30" s="87" t="s">
        <v>107</v>
      </c>
      <c r="J30" s="77" t="s">
        <v>304</v>
      </c>
      <c r="K30" s="77" t="s">
        <v>439</v>
      </c>
      <c r="L30" s="73" t="s">
        <v>723</v>
      </c>
      <c r="M30" s="92"/>
      <c r="N30" s="93"/>
      <c r="O30" s="129"/>
    </row>
    <row r="31" spans="1:15" ht="114.75" customHeight="1" x14ac:dyDescent="0.3">
      <c r="A31" s="66" t="s">
        <v>377</v>
      </c>
      <c r="B31" s="71">
        <v>206</v>
      </c>
      <c r="C31" s="75" t="s">
        <v>192</v>
      </c>
      <c r="D31" s="103" t="s">
        <v>356</v>
      </c>
      <c r="E31" s="73" t="s">
        <v>175</v>
      </c>
      <c r="F31" s="72"/>
      <c r="G31" s="86">
        <v>80000000</v>
      </c>
      <c r="H31" s="76">
        <v>2022</v>
      </c>
      <c r="I31" s="87" t="s">
        <v>107</v>
      </c>
      <c r="J31" s="77" t="s">
        <v>304</v>
      </c>
      <c r="K31" s="77" t="s">
        <v>439</v>
      </c>
      <c r="L31" s="73" t="s">
        <v>357</v>
      </c>
      <c r="M31" s="92"/>
      <c r="N31" s="93"/>
      <c r="O31" s="129"/>
    </row>
    <row r="32" spans="1:15" ht="122.25" customHeight="1" x14ac:dyDescent="0.3">
      <c r="A32" s="104" t="s">
        <v>374</v>
      </c>
      <c r="B32" s="118">
        <v>221</v>
      </c>
      <c r="C32" s="128" t="s">
        <v>583</v>
      </c>
      <c r="D32" s="94" t="s">
        <v>584</v>
      </c>
      <c r="E32" s="94" t="s">
        <v>169</v>
      </c>
      <c r="F32" s="95"/>
      <c r="G32" s="96">
        <v>5000000</v>
      </c>
      <c r="H32" s="97">
        <v>2022</v>
      </c>
      <c r="I32" s="98" t="s">
        <v>108</v>
      </c>
      <c r="J32" s="117" t="s">
        <v>305</v>
      </c>
      <c r="K32" s="117"/>
      <c r="L32" s="94" t="s">
        <v>247</v>
      </c>
      <c r="M32" s="95"/>
      <c r="N32" s="93"/>
      <c r="O32" s="129"/>
    </row>
    <row r="33" spans="1:15" ht="149.25" customHeight="1" x14ac:dyDescent="0.3">
      <c r="A33" s="66" t="s">
        <v>373</v>
      </c>
      <c r="B33" s="71">
        <v>226</v>
      </c>
      <c r="C33" s="74" t="s">
        <v>359</v>
      </c>
      <c r="D33" s="73" t="s">
        <v>384</v>
      </c>
      <c r="E33" s="73" t="s">
        <v>170</v>
      </c>
      <c r="F33" s="72"/>
      <c r="G33" s="70">
        <v>2500000</v>
      </c>
      <c r="H33" s="76">
        <v>2022</v>
      </c>
      <c r="I33" s="87" t="s">
        <v>107</v>
      </c>
      <c r="J33" s="77" t="s">
        <v>300</v>
      </c>
      <c r="K33" s="77" t="s">
        <v>442</v>
      </c>
      <c r="L33" s="73" t="s">
        <v>676</v>
      </c>
      <c r="M33" s="92"/>
      <c r="N33" s="93"/>
      <c r="O33" s="129"/>
    </row>
    <row r="34" spans="1:15" ht="187.5" customHeight="1" x14ac:dyDescent="0.3">
      <c r="A34" s="66" t="s">
        <v>375</v>
      </c>
      <c r="B34" s="71">
        <v>231</v>
      </c>
      <c r="C34" s="73" t="s">
        <v>228</v>
      </c>
      <c r="D34" s="73" t="s">
        <v>306</v>
      </c>
      <c r="E34" s="73" t="s">
        <v>193</v>
      </c>
      <c r="F34" s="72"/>
      <c r="G34" s="70">
        <v>42000000</v>
      </c>
      <c r="H34" s="76">
        <v>2021</v>
      </c>
      <c r="I34" s="87" t="s">
        <v>382</v>
      </c>
      <c r="J34" s="77" t="s">
        <v>298</v>
      </c>
      <c r="K34" s="77" t="s">
        <v>441</v>
      </c>
      <c r="L34" s="73" t="s">
        <v>522</v>
      </c>
      <c r="M34" s="92"/>
      <c r="N34" s="93"/>
      <c r="O34" s="129"/>
    </row>
    <row r="35" spans="1:15" ht="409.5" customHeight="1" x14ac:dyDescent="0.3">
      <c r="A35" s="66" t="s">
        <v>375</v>
      </c>
      <c r="B35" s="71">
        <v>233</v>
      </c>
      <c r="C35" s="73" t="s">
        <v>229</v>
      </c>
      <c r="D35" s="73" t="s">
        <v>677</v>
      </c>
      <c r="E35" s="73" t="s">
        <v>193</v>
      </c>
      <c r="F35" s="72"/>
      <c r="G35" s="70">
        <v>57000000</v>
      </c>
      <c r="H35" s="76">
        <v>2021</v>
      </c>
      <c r="I35" s="87" t="s">
        <v>548</v>
      </c>
      <c r="J35" s="77" t="s">
        <v>549</v>
      </c>
      <c r="K35" s="77"/>
      <c r="L35" s="73" t="s">
        <v>523</v>
      </c>
      <c r="M35" s="92"/>
      <c r="N35" s="93"/>
      <c r="O35" s="129"/>
    </row>
    <row r="36" spans="1:15" ht="168" customHeight="1" x14ac:dyDescent="0.3">
      <c r="A36" s="66" t="s">
        <v>376</v>
      </c>
      <c r="B36" s="71">
        <v>235</v>
      </c>
      <c r="C36" s="73" t="s">
        <v>231</v>
      </c>
      <c r="D36" s="73" t="s">
        <v>243</v>
      </c>
      <c r="E36" s="73" t="s">
        <v>193</v>
      </c>
      <c r="F36" s="72"/>
      <c r="G36" s="70">
        <v>145000000</v>
      </c>
      <c r="H36" s="76">
        <v>2021</v>
      </c>
      <c r="I36" s="87" t="s">
        <v>107</v>
      </c>
      <c r="J36" s="77" t="s">
        <v>304</v>
      </c>
      <c r="K36" s="77" t="s">
        <v>444</v>
      </c>
      <c r="L36" s="73" t="s">
        <v>524</v>
      </c>
      <c r="M36" s="92"/>
      <c r="N36" s="93"/>
      <c r="O36" s="129"/>
    </row>
    <row r="37" spans="1:15" ht="160.5" customHeight="1" x14ac:dyDescent="0.3">
      <c r="A37" s="66" t="s">
        <v>376</v>
      </c>
      <c r="B37" s="71">
        <v>239</v>
      </c>
      <c r="C37" s="73" t="s">
        <v>232</v>
      </c>
      <c r="D37" s="73" t="s">
        <v>233</v>
      </c>
      <c r="E37" s="73" t="s">
        <v>193</v>
      </c>
      <c r="F37" s="72"/>
      <c r="G37" s="70">
        <v>31000000</v>
      </c>
      <c r="H37" s="76">
        <v>2021</v>
      </c>
      <c r="I37" s="87" t="s">
        <v>107</v>
      </c>
      <c r="J37" s="77" t="s">
        <v>304</v>
      </c>
      <c r="K37" s="77" t="s">
        <v>445</v>
      </c>
      <c r="L37" s="73" t="s">
        <v>525</v>
      </c>
      <c r="M37" s="92"/>
      <c r="N37" s="93"/>
      <c r="O37" s="129"/>
    </row>
    <row r="38" spans="1:15" ht="265.5" customHeight="1" x14ac:dyDescent="0.3">
      <c r="A38" s="66" t="s">
        <v>376</v>
      </c>
      <c r="B38" s="71">
        <v>242</v>
      </c>
      <c r="C38" s="73" t="s">
        <v>234</v>
      </c>
      <c r="D38" s="73" t="s">
        <v>185</v>
      </c>
      <c r="E38" s="73" t="s">
        <v>193</v>
      </c>
      <c r="F38" s="72"/>
      <c r="G38" s="70">
        <v>24000000</v>
      </c>
      <c r="H38" s="76">
        <v>2021</v>
      </c>
      <c r="I38" s="87" t="s">
        <v>107</v>
      </c>
      <c r="J38" s="77" t="s">
        <v>304</v>
      </c>
      <c r="K38" s="77" t="s">
        <v>445</v>
      </c>
      <c r="L38" s="73" t="s">
        <v>526</v>
      </c>
      <c r="M38" s="92"/>
      <c r="N38" s="93"/>
      <c r="O38" s="129"/>
    </row>
    <row r="39" spans="1:15" ht="117.75" customHeight="1" x14ac:dyDescent="0.3">
      <c r="A39" s="66" t="s">
        <v>636</v>
      </c>
      <c r="B39" s="71">
        <v>243</v>
      </c>
      <c r="C39" s="73" t="s">
        <v>238</v>
      </c>
      <c r="D39" s="73" t="s">
        <v>639</v>
      </c>
      <c r="E39" s="73" t="s">
        <v>193</v>
      </c>
      <c r="F39" s="72"/>
      <c r="G39" s="70">
        <v>24500000</v>
      </c>
      <c r="H39" s="76">
        <v>2021</v>
      </c>
      <c r="I39" s="98" t="s">
        <v>108</v>
      </c>
      <c r="J39" s="77" t="s">
        <v>303</v>
      </c>
      <c r="K39" s="77"/>
      <c r="L39" s="73" t="s">
        <v>527</v>
      </c>
      <c r="M39" s="92"/>
      <c r="N39" s="93"/>
      <c r="O39" s="129"/>
    </row>
    <row r="40" spans="1:15" ht="208.5" customHeight="1" x14ac:dyDescent="0.3">
      <c r="A40" s="66" t="s">
        <v>372</v>
      </c>
      <c r="B40" s="71">
        <v>250</v>
      </c>
      <c r="C40" s="73" t="s">
        <v>256</v>
      </c>
      <c r="D40" s="73" t="s">
        <v>627</v>
      </c>
      <c r="E40" s="68" t="s">
        <v>320</v>
      </c>
      <c r="F40" s="72"/>
      <c r="G40" s="70">
        <v>25000000</v>
      </c>
      <c r="H40" s="76">
        <v>2021</v>
      </c>
      <c r="I40" s="87" t="s">
        <v>107</v>
      </c>
      <c r="J40" s="77" t="s">
        <v>300</v>
      </c>
      <c r="K40" s="77" t="s">
        <v>449</v>
      </c>
      <c r="L40" s="148" t="s">
        <v>628</v>
      </c>
      <c r="M40" s="92"/>
      <c r="N40" s="93"/>
      <c r="O40" s="129"/>
    </row>
    <row r="41" spans="1:15" ht="216" customHeight="1" x14ac:dyDescent="0.3">
      <c r="A41" s="66" t="s">
        <v>636</v>
      </c>
      <c r="B41" s="71">
        <v>260</v>
      </c>
      <c r="C41" s="73" t="s">
        <v>609</v>
      </c>
      <c r="D41" s="73" t="s">
        <v>608</v>
      </c>
      <c r="E41" s="73" t="s">
        <v>186</v>
      </c>
      <c r="F41" s="149"/>
      <c r="G41" s="70">
        <v>15000000</v>
      </c>
      <c r="H41" s="76">
        <v>2023</v>
      </c>
      <c r="I41" s="98" t="s">
        <v>108</v>
      </c>
      <c r="J41" s="77" t="s">
        <v>303</v>
      </c>
      <c r="K41" s="77"/>
      <c r="L41" s="73" t="s">
        <v>610</v>
      </c>
      <c r="M41" s="92"/>
      <c r="N41" s="93"/>
      <c r="O41" s="129"/>
    </row>
    <row r="42" spans="1:15" ht="194.25" customHeight="1" x14ac:dyDescent="0.3">
      <c r="A42" s="66" t="s">
        <v>377</v>
      </c>
      <c r="B42" s="71">
        <v>261</v>
      </c>
      <c r="C42" s="73" t="s">
        <v>596</v>
      </c>
      <c r="D42" s="73" t="s">
        <v>595</v>
      </c>
      <c r="E42" s="73" t="s">
        <v>186</v>
      </c>
      <c r="F42" s="72"/>
      <c r="G42" s="70">
        <v>17000000</v>
      </c>
      <c r="H42" s="76">
        <v>2022</v>
      </c>
      <c r="I42" s="87" t="s">
        <v>107</v>
      </c>
      <c r="J42" s="77" t="s">
        <v>304</v>
      </c>
      <c r="K42" s="77" t="s">
        <v>439</v>
      </c>
      <c r="L42" s="73" t="s">
        <v>307</v>
      </c>
      <c r="M42" s="92"/>
      <c r="N42" s="93"/>
      <c r="O42" s="129"/>
    </row>
    <row r="43" spans="1:15" ht="244.5" customHeight="1" x14ac:dyDescent="0.3">
      <c r="A43" s="66" t="s">
        <v>636</v>
      </c>
      <c r="B43" s="71">
        <v>263</v>
      </c>
      <c r="C43" s="73" t="s">
        <v>597</v>
      </c>
      <c r="D43" s="73" t="s">
        <v>598</v>
      </c>
      <c r="E43" s="73" t="s">
        <v>186</v>
      </c>
      <c r="F43" s="72"/>
      <c r="G43" s="70">
        <v>8700000</v>
      </c>
      <c r="H43" s="76">
        <v>2022</v>
      </c>
      <c r="I43" s="98" t="s">
        <v>108</v>
      </c>
      <c r="J43" s="77" t="s">
        <v>303</v>
      </c>
      <c r="K43" s="77"/>
      <c r="L43" s="73" t="s">
        <v>456</v>
      </c>
      <c r="M43" s="92"/>
      <c r="N43" s="93"/>
      <c r="O43" s="129"/>
    </row>
    <row r="44" spans="1:15" ht="150.75" customHeight="1" x14ac:dyDescent="0.3">
      <c r="A44" s="66" t="s">
        <v>373</v>
      </c>
      <c r="B44" s="71">
        <v>265</v>
      </c>
      <c r="C44" s="73" t="s">
        <v>187</v>
      </c>
      <c r="D44" s="73" t="s">
        <v>599</v>
      </c>
      <c r="E44" s="73" t="s">
        <v>186</v>
      </c>
      <c r="F44" s="72"/>
      <c r="G44" s="70">
        <v>12000000</v>
      </c>
      <c r="H44" s="76">
        <v>2020</v>
      </c>
      <c r="I44" s="87" t="s">
        <v>107</v>
      </c>
      <c r="J44" s="77" t="s">
        <v>300</v>
      </c>
      <c r="K44" s="77" t="s">
        <v>443</v>
      </c>
      <c r="L44" s="73" t="s">
        <v>691</v>
      </c>
      <c r="M44" s="111"/>
      <c r="N44" s="93"/>
      <c r="O44" s="129"/>
    </row>
    <row r="45" spans="1:15" ht="99.75" customHeight="1" x14ac:dyDescent="0.3">
      <c r="A45" s="66" t="s">
        <v>368</v>
      </c>
      <c r="B45" s="71">
        <v>266</v>
      </c>
      <c r="C45" s="94" t="s">
        <v>188</v>
      </c>
      <c r="D45" s="94" t="s">
        <v>395</v>
      </c>
      <c r="E45" s="94" t="s">
        <v>190</v>
      </c>
      <c r="F45" s="105"/>
      <c r="G45" s="96">
        <v>15000000</v>
      </c>
      <c r="H45" s="97">
        <v>2023</v>
      </c>
      <c r="I45" s="87" t="s">
        <v>107</v>
      </c>
      <c r="J45" s="117" t="s">
        <v>299</v>
      </c>
      <c r="K45" s="117" t="s">
        <v>440</v>
      </c>
      <c r="L45" s="73" t="s">
        <v>161</v>
      </c>
      <c r="M45" s="110"/>
      <c r="N45" s="93"/>
      <c r="O45" s="129"/>
    </row>
    <row r="46" spans="1:15" ht="231.75" customHeight="1" x14ac:dyDescent="0.3">
      <c r="A46" s="66" t="s">
        <v>368</v>
      </c>
      <c r="B46" s="71">
        <v>267</v>
      </c>
      <c r="C46" s="73" t="s">
        <v>448</v>
      </c>
      <c r="D46" s="73" t="s">
        <v>623</v>
      </c>
      <c r="E46" s="73" t="s">
        <v>190</v>
      </c>
      <c r="F46" s="92"/>
      <c r="G46" s="70">
        <v>22500000</v>
      </c>
      <c r="H46" s="76">
        <v>2024</v>
      </c>
      <c r="I46" s="76" t="s">
        <v>162</v>
      </c>
      <c r="J46" s="77" t="s">
        <v>304</v>
      </c>
      <c r="K46" s="117"/>
      <c r="L46" s="73" t="s">
        <v>161</v>
      </c>
      <c r="M46" s="110"/>
      <c r="N46" s="93"/>
      <c r="O46" s="129"/>
    </row>
    <row r="47" spans="1:15" ht="265.5" customHeight="1" x14ac:dyDescent="0.3">
      <c r="A47" s="66" t="s">
        <v>373</v>
      </c>
      <c r="B47" s="71">
        <v>270</v>
      </c>
      <c r="C47" s="73" t="s">
        <v>472</v>
      </c>
      <c r="D47" s="73" t="s">
        <v>396</v>
      </c>
      <c r="E47" s="73" t="s">
        <v>194</v>
      </c>
      <c r="F47" s="72"/>
      <c r="G47" s="70">
        <v>27000000</v>
      </c>
      <c r="H47" s="76">
        <v>2022</v>
      </c>
      <c r="I47" s="87" t="s">
        <v>107</v>
      </c>
      <c r="J47" s="77" t="s">
        <v>300</v>
      </c>
      <c r="K47" s="77" t="s">
        <v>442</v>
      </c>
      <c r="L47" s="73" t="s">
        <v>470</v>
      </c>
      <c r="M47" s="111"/>
      <c r="N47" s="93"/>
      <c r="O47" s="129"/>
    </row>
    <row r="48" spans="1:15" ht="87.75" customHeight="1" x14ac:dyDescent="0.3">
      <c r="A48" s="66" t="s">
        <v>368</v>
      </c>
      <c r="B48" s="71">
        <v>271</v>
      </c>
      <c r="C48" s="73" t="s">
        <v>195</v>
      </c>
      <c r="D48" s="73" t="s">
        <v>196</v>
      </c>
      <c r="E48" s="73" t="s">
        <v>197</v>
      </c>
      <c r="F48" s="72"/>
      <c r="G48" s="70">
        <v>7000000</v>
      </c>
      <c r="H48" s="76">
        <v>2021</v>
      </c>
      <c r="I48" s="87" t="s">
        <v>107</v>
      </c>
      <c r="J48" s="77" t="s">
        <v>299</v>
      </c>
      <c r="K48" s="77" t="s">
        <v>440</v>
      </c>
      <c r="L48" s="73" t="s">
        <v>611</v>
      </c>
      <c r="M48" s="111"/>
      <c r="N48" s="93"/>
      <c r="O48" s="129"/>
    </row>
    <row r="49" spans="1:15" ht="312.75" customHeight="1" x14ac:dyDescent="0.3">
      <c r="A49" s="66" t="s">
        <v>368</v>
      </c>
      <c r="B49" s="71">
        <v>272</v>
      </c>
      <c r="C49" s="73" t="s">
        <v>198</v>
      </c>
      <c r="D49" s="73" t="s">
        <v>385</v>
      </c>
      <c r="E49" s="73" t="s">
        <v>199</v>
      </c>
      <c r="F49" s="72"/>
      <c r="G49" s="70">
        <v>28000000</v>
      </c>
      <c r="H49" s="76">
        <v>2022</v>
      </c>
      <c r="I49" s="87" t="s">
        <v>107</v>
      </c>
      <c r="J49" s="77" t="s">
        <v>299</v>
      </c>
      <c r="K49" s="77" t="s">
        <v>440</v>
      </c>
      <c r="L49" s="73" t="s">
        <v>200</v>
      </c>
      <c r="M49" s="111"/>
      <c r="N49" s="93"/>
      <c r="O49" s="129"/>
    </row>
    <row r="50" spans="1:15" ht="178.5" customHeight="1" x14ac:dyDescent="0.3">
      <c r="A50" s="66" t="s">
        <v>369</v>
      </c>
      <c r="B50" s="71">
        <v>275</v>
      </c>
      <c r="C50" s="73" t="s">
        <v>473</v>
      </c>
      <c r="D50" s="73" t="s">
        <v>474</v>
      </c>
      <c r="E50" s="73" t="s">
        <v>201</v>
      </c>
      <c r="F50" s="72"/>
      <c r="G50" s="70">
        <v>7000000</v>
      </c>
      <c r="H50" s="76">
        <v>2022</v>
      </c>
      <c r="I50" s="87" t="s">
        <v>107</v>
      </c>
      <c r="J50" s="77" t="s">
        <v>302</v>
      </c>
      <c r="K50" s="77"/>
      <c r="L50" s="73" t="s">
        <v>528</v>
      </c>
      <c r="M50" s="111"/>
      <c r="N50" s="93"/>
      <c r="O50" s="129"/>
    </row>
    <row r="51" spans="1:15" ht="247.5" customHeight="1" x14ac:dyDescent="0.3">
      <c r="A51" s="66" t="s">
        <v>365</v>
      </c>
      <c r="B51" s="71">
        <v>276</v>
      </c>
      <c r="C51" s="73" t="s">
        <v>358</v>
      </c>
      <c r="D51" s="73" t="s">
        <v>476</v>
      </c>
      <c r="E51" s="73" t="s">
        <v>201</v>
      </c>
      <c r="F51" s="72"/>
      <c r="G51" s="70">
        <v>20000000</v>
      </c>
      <c r="H51" s="76">
        <v>2023</v>
      </c>
      <c r="I51" s="87" t="s">
        <v>107</v>
      </c>
      <c r="J51" s="77" t="s">
        <v>301</v>
      </c>
      <c r="K51" s="77" t="s">
        <v>446</v>
      </c>
      <c r="L51" s="73" t="s">
        <v>529</v>
      </c>
      <c r="M51" s="111"/>
      <c r="N51" s="93"/>
      <c r="O51" s="129"/>
    </row>
    <row r="52" spans="1:15" ht="175.5" customHeight="1" x14ac:dyDescent="0.3">
      <c r="A52" s="66" t="s">
        <v>366</v>
      </c>
      <c r="B52" s="71">
        <v>277</v>
      </c>
      <c r="C52" s="73" t="s">
        <v>203</v>
      </c>
      <c r="D52" s="73" t="s">
        <v>477</v>
      </c>
      <c r="E52" s="73" t="s">
        <v>201</v>
      </c>
      <c r="F52" s="72"/>
      <c r="G52" s="70">
        <v>20000000</v>
      </c>
      <c r="H52" s="76">
        <v>2024</v>
      </c>
      <c r="I52" s="87" t="s">
        <v>107</v>
      </c>
      <c r="J52" s="77" t="s">
        <v>301</v>
      </c>
      <c r="K52" s="77" t="s">
        <v>446</v>
      </c>
      <c r="L52" s="73" t="s">
        <v>457</v>
      </c>
      <c r="M52" s="111"/>
      <c r="N52" s="93"/>
      <c r="O52" s="129"/>
    </row>
    <row r="53" spans="1:15" ht="213.75" customHeight="1" x14ac:dyDescent="0.3">
      <c r="A53" s="66" t="s">
        <v>378</v>
      </c>
      <c r="B53" s="71">
        <v>281</v>
      </c>
      <c r="C53" s="73" t="s">
        <v>475</v>
      </c>
      <c r="D53" s="73" t="s">
        <v>486</v>
      </c>
      <c r="E53" s="73" t="s">
        <v>201</v>
      </c>
      <c r="F53" s="72"/>
      <c r="G53" s="70">
        <v>5000000</v>
      </c>
      <c r="H53" s="76">
        <v>2022</v>
      </c>
      <c r="I53" s="87" t="s">
        <v>107</v>
      </c>
      <c r="J53" s="77" t="s">
        <v>304</v>
      </c>
      <c r="K53" s="77" t="s">
        <v>438</v>
      </c>
      <c r="L53" s="73" t="s">
        <v>204</v>
      </c>
      <c r="M53" s="111"/>
      <c r="N53" s="93"/>
      <c r="O53" s="129"/>
    </row>
    <row r="54" spans="1:15" ht="255" customHeight="1" x14ac:dyDescent="0.3">
      <c r="A54" s="66" t="s">
        <v>373</v>
      </c>
      <c r="B54" s="71">
        <v>284</v>
      </c>
      <c r="C54" s="73" t="s">
        <v>205</v>
      </c>
      <c r="D54" s="73" t="s">
        <v>530</v>
      </c>
      <c r="E54" s="73" t="s">
        <v>201</v>
      </c>
      <c r="F54" s="72"/>
      <c r="G54" s="70">
        <v>12000000</v>
      </c>
      <c r="H54" s="76">
        <v>2022</v>
      </c>
      <c r="I54" s="87" t="s">
        <v>107</v>
      </c>
      <c r="J54" s="77" t="s">
        <v>300</v>
      </c>
      <c r="K54" s="77" t="s">
        <v>442</v>
      </c>
      <c r="L54" s="73" t="s">
        <v>204</v>
      </c>
      <c r="M54" s="111"/>
      <c r="N54" s="93"/>
      <c r="O54" s="129"/>
    </row>
    <row r="55" spans="1:15" ht="177" customHeight="1" x14ac:dyDescent="0.3">
      <c r="A55" s="66" t="s">
        <v>373</v>
      </c>
      <c r="B55" s="71">
        <v>285</v>
      </c>
      <c r="C55" s="73" t="s">
        <v>478</v>
      </c>
      <c r="D55" s="73" t="s">
        <v>479</v>
      </c>
      <c r="E55" s="73" t="s">
        <v>201</v>
      </c>
      <c r="F55" s="72"/>
      <c r="G55" s="70">
        <v>2500000</v>
      </c>
      <c r="H55" s="76">
        <v>2022</v>
      </c>
      <c r="I55" s="87" t="s">
        <v>107</v>
      </c>
      <c r="J55" s="77" t="s">
        <v>300</v>
      </c>
      <c r="K55" s="77" t="s">
        <v>442</v>
      </c>
      <c r="L55" s="73" t="s">
        <v>206</v>
      </c>
      <c r="M55" s="111"/>
      <c r="N55" s="93"/>
      <c r="O55" s="129"/>
    </row>
    <row r="56" spans="1:15" ht="126.75" customHeight="1" x14ac:dyDescent="0.3">
      <c r="A56" s="66" t="s">
        <v>636</v>
      </c>
      <c r="B56" s="71">
        <v>286</v>
      </c>
      <c r="C56" s="73" t="s">
        <v>207</v>
      </c>
      <c r="D56" s="73" t="s">
        <v>480</v>
      </c>
      <c r="E56" s="73" t="s">
        <v>201</v>
      </c>
      <c r="F56" s="72"/>
      <c r="G56" s="70">
        <v>10200000</v>
      </c>
      <c r="H56" s="76">
        <v>2024</v>
      </c>
      <c r="I56" s="98" t="s">
        <v>108</v>
      </c>
      <c r="J56" s="77" t="s">
        <v>303</v>
      </c>
      <c r="K56" s="150"/>
      <c r="L56" s="73" t="s">
        <v>208</v>
      </c>
      <c r="M56" s="111"/>
      <c r="N56" s="93"/>
      <c r="O56" s="129"/>
    </row>
    <row r="57" spans="1:15" ht="247.5" customHeight="1" x14ac:dyDescent="0.3">
      <c r="A57" s="66" t="s">
        <v>635</v>
      </c>
      <c r="B57" s="71">
        <v>290</v>
      </c>
      <c r="C57" s="73" t="s">
        <v>209</v>
      </c>
      <c r="D57" s="73" t="s">
        <v>210</v>
      </c>
      <c r="E57" s="73" t="s">
        <v>201</v>
      </c>
      <c r="F57" s="72"/>
      <c r="G57" s="70">
        <v>15000000</v>
      </c>
      <c r="H57" s="76">
        <v>2023</v>
      </c>
      <c r="I57" s="87" t="s">
        <v>451</v>
      </c>
      <c r="J57" s="77" t="s">
        <v>613</v>
      </c>
      <c r="K57" s="77"/>
      <c r="L57" s="73" t="s">
        <v>211</v>
      </c>
      <c r="M57" s="111"/>
      <c r="N57" s="93"/>
      <c r="O57" s="129"/>
    </row>
    <row r="58" spans="1:15" ht="133.5" customHeight="1" x14ac:dyDescent="0.3">
      <c r="A58" s="66" t="s">
        <v>374</v>
      </c>
      <c r="B58" s="71">
        <v>291</v>
      </c>
      <c r="C58" s="73" t="s">
        <v>212</v>
      </c>
      <c r="D58" s="73" t="s">
        <v>531</v>
      </c>
      <c r="E58" s="73" t="s">
        <v>201</v>
      </c>
      <c r="F58" s="72"/>
      <c r="G58" s="70">
        <v>18000000</v>
      </c>
      <c r="H58" s="76">
        <v>2023</v>
      </c>
      <c r="I58" s="87" t="s">
        <v>108</v>
      </c>
      <c r="J58" s="77" t="s">
        <v>305</v>
      </c>
      <c r="K58" s="150"/>
      <c r="L58" s="73" t="s">
        <v>202</v>
      </c>
      <c r="M58" s="111"/>
      <c r="N58" s="93"/>
      <c r="O58" s="129"/>
    </row>
    <row r="59" spans="1:15" ht="288" customHeight="1" x14ac:dyDescent="0.3">
      <c r="A59" s="66" t="s">
        <v>373</v>
      </c>
      <c r="B59" s="71">
        <v>295</v>
      </c>
      <c r="C59" s="73" t="s">
        <v>214</v>
      </c>
      <c r="D59" s="73" t="s">
        <v>481</v>
      </c>
      <c r="E59" s="73" t="s">
        <v>201</v>
      </c>
      <c r="F59" s="72"/>
      <c r="G59" s="70">
        <v>10000000</v>
      </c>
      <c r="H59" s="76">
        <v>2022</v>
      </c>
      <c r="I59" s="87" t="s">
        <v>107</v>
      </c>
      <c r="J59" s="77" t="s">
        <v>300</v>
      </c>
      <c r="K59" s="77" t="s">
        <v>442</v>
      </c>
      <c r="L59" s="73" t="s">
        <v>215</v>
      </c>
      <c r="M59" s="111"/>
      <c r="N59" s="93"/>
      <c r="O59" s="129"/>
    </row>
    <row r="60" spans="1:15" ht="190.5" customHeight="1" x14ac:dyDescent="0.3">
      <c r="A60" s="66" t="s">
        <v>373</v>
      </c>
      <c r="B60" s="71">
        <v>297</v>
      </c>
      <c r="C60" s="73" t="s">
        <v>216</v>
      </c>
      <c r="D60" s="73" t="s">
        <v>532</v>
      </c>
      <c r="E60" s="73" t="s">
        <v>201</v>
      </c>
      <c r="F60" s="72"/>
      <c r="G60" s="70">
        <v>10000000</v>
      </c>
      <c r="H60" s="76">
        <v>2023</v>
      </c>
      <c r="I60" s="87" t="s">
        <v>107</v>
      </c>
      <c r="J60" s="77" t="s">
        <v>300</v>
      </c>
      <c r="K60" s="77" t="s">
        <v>442</v>
      </c>
      <c r="L60" s="73" t="s">
        <v>215</v>
      </c>
      <c r="M60" s="111"/>
      <c r="N60" s="93"/>
      <c r="O60" s="129"/>
    </row>
    <row r="61" spans="1:15" ht="232.5" customHeight="1" x14ac:dyDescent="0.3">
      <c r="A61" s="66" t="s">
        <v>369</v>
      </c>
      <c r="B61" s="71">
        <v>298</v>
      </c>
      <c r="C61" s="73" t="s">
        <v>217</v>
      </c>
      <c r="D61" s="73" t="s">
        <v>482</v>
      </c>
      <c r="E61" s="73" t="s">
        <v>201</v>
      </c>
      <c r="F61" s="72"/>
      <c r="G61" s="70">
        <v>7000000</v>
      </c>
      <c r="H61" s="76">
        <v>2022</v>
      </c>
      <c r="I61" s="87" t="s">
        <v>107</v>
      </c>
      <c r="J61" s="77" t="s">
        <v>302</v>
      </c>
      <c r="K61" s="77"/>
      <c r="L61" s="73" t="s">
        <v>458</v>
      </c>
      <c r="M61" s="111"/>
      <c r="N61" s="93"/>
      <c r="O61" s="129"/>
    </row>
    <row r="62" spans="1:15" ht="167.25" customHeight="1" x14ac:dyDescent="0.3">
      <c r="A62" s="66" t="s">
        <v>375</v>
      </c>
      <c r="B62" s="71">
        <v>299</v>
      </c>
      <c r="C62" s="73" t="s">
        <v>219</v>
      </c>
      <c r="D62" s="73" t="s">
        <v>242</v>
      </c>
      <c r="E62" s="73" t="s">
        <v>218</v>
      </c>
      <c r="F62" s="72"/>
      <c r="G62" s="70">
        <v>5500000</v>
      </c>
      <c r="H62" s="76">
        <v>2021</v>
      </c>
      <c r="I62" s="87" t="s">
        <v>107</v>
      </c>
      <c r="J62" s="77" t="s">
        <v>304</v>
      </c>
      <c r="K62" s="77" t="s">
        <v>441</v>
      </c>
      <c r="L62" s="73" t="s">
        <v>466</v>
      </c>
      <c r="M62" s="111"/>
      <c r="N62" s="93"/>
      <c r="O62" s="129"/>
    </row>
    <row r="63" spans="1:15" ht="361.5" customHeight="1" x14ac:dyDescent="0.3">
      <c r="A63" s="66" t="s">
        <v>373</v>
      </c>
      <c r="B63" s="71">
        <v>304</v>
      </c>
      <c r="C63" s="73" t="s">
        <v>221</v>
      </c>
      <c r="D63" s="73" t="s">
        <v>447</v>
      </c>
      <c r="E63" s="73" t="s">
        <v>147</v>
      </c>
      <c r="F63" s="72"/>
      <c r="G63" s="70">
        <v>30000000</v>
      </c>
      <c r="H63" s="76">
        <v>2023</v>
      </c>
      <c r="I63" s="87" t="s">
        <v>107</v>
      </c>
      <c r="J63" s="77" t="s">
        <v>300</v>
      </c>
      <c r="K63" s="77" t="s">
        <v>442</v>
      </c>
      <c r="L63" s="73" t="s">
        <v>386</v>
      </c>
      <c r="M63" s="111"/>
      <c r="N63" s="93"/>
      <c r="O63" s="129"/>
    </row>
    <row r="64" spans="1:15" ht="183.75" customHeight="1" x14ac:dyDescent="0.3">
      <c r="A64" s="66" t="s">
        <v>370</v>
      </c>
      <c r="B64" s="71">
        <v>305</v>
      </c>
      <c r="C64" s="73" t="s">
        <v>224</v>
      </c>
      <c r="D64" s="73" t="s">
        <v>225</v>
      </c>
      <c r="E64" s="73" t="s">
        <v>147</v>
      </c>
      <c r="F64" s="72"/>
      <c r="G64" s="70">
        <v>50000000</v>
      </c>
      <c r="H64" s="76">
        <v>2021</v>
      </c>
      <c r="I64" s="87" t="s">
        <v>107</v>
      </c>
      <c r="J64" s="77" t="s">
        <v>300</v>
      </c>
      <c r="K64" s="77" t="s">
        <v>443</v>
      </c>
      <c r="L64" s="73" t="s">
        <v>223</v>
      </c>
      <c r="M64" s="111"/>
      <c r="N64" s="93"/>
      <c r="O64" s="129"/>
    </row>
    <row r="65" spans="1:15" ht="408.75" customHeight="1" x14ac:dyDescent="0.3">
      <c r="A65" s="66" t="s">
        <v>364</v>
      </c>
      <c r="B65" s="71">
        <v>306</v>
      </c>
      <c r="C65" s="73" t="s">
        <v>220</v>
      </c>
      <c r="D65" s="73" t="s">
        <v>701</v>
      </c>
      <c r="E65" s="73" t="s">
        <v>226</v>
      </c>
      <c r="F65" s="72"/>
      <c r="G65" s="70">
        <v>3500000</v>
      </c>
      <c r="H65" s="76">
        <v>2022</v>
      </c>
      <c r="I65" s="87" t="s">
        <v>687</v>
      </c>
      <c r="J65" s="77" t="s">
        <v>303</v>
      </c>
      <c r="K65" s="150"/>
      <c r="L65" s="73" t="s">
        <v>700</v>
      </c>
      <c r="M65" s="111"/>
      <c r="N65" s="93"/>
      <c r="O65" s="129"/>
    </row>
    <row r="66" spans="1:15" ht="408.75" customHeight="1" x14ac:dyDescent="0.3">
      <c r="A66" s="137" t="s">
        <v>697</v>
      </c>
      <c r="B66" s="71">
        <v>308</v>
      </c>
      <c r="C66" s="73" t="s">
        <v>702</v>
      </c>
      <c r="D66" s="73" t="s">
        <v>706</v>
      </c>
      <c r="E66" s="73" t="s">
        <v>226</v>
      </c>
      <c r="F66" s="72"/>
      <c r="G66" s="70">
        <v>14000000</v>
      </c>
      <c r="H66" s="76">
        <v>2022</v>
      </c>
      <c r="I66" s="87" t="s">
        <v>687</v>
      </c>
      <c r="J66" s="77" t="s">
        <v>303</v>
      </c>
      <c r="K66" s="150"/>
      <c r="L66" s="73" t="s">
        <v>703</v>
      </c>
      <c r="M66" s="111"/>
      <c r="N66" s="93"/>
      <c r="O66" s="129"/>
    </row>
    <row r="67" spans="1:15" ht="318.75" customHeight="1" x14ac:dyDescent="0.3">
      <c r="A67" s="137" t="s">
        <v>697</v>
      </c>
      <c r="B67" s="71">
        <v>309</v>
      </c>
      <c r="C67" s="73" t="s">
        <v>704</v>
      </c>
      <c r="D67" s="73" t="s">
        <v>707</v>
      </c>
      <c r="E67" s="73" t="s">
        <v>705</v>
      </c>
      <c r="F67" s="72"/>
      <c r="G67" s="70">
        <v>10000000</v>
      </c>
      <c r="H67" s="76">
        <v>2021</v>
      </c>
      <c r="I67" s="87" t="s">
        <v>687</v>
      </c>
      <c r="J67" s="77" t="s">
        <v>303</v>
      </c>
      <c r="K67" s="150"/>
      <c r="L67" s="73" t="s">
        <v>708</v>
      </c>
      <c r="M67" s="111"/>
      <c r="N67" s="93"/>
      <c r="O67" s="129"/>
    </row>
    <row r="68" spans="1:15" ht="372" customHeight="1" x14ac:dyDescent="0.3">
      <c r="A68" s="66" t="s">
        <v>635</v>
      </c>
      <c r="B68" s="71">
        <v>313</v>
      </c>
      <c r="C68" s="73" t="s">
        <v>227</v>
      </c>
      <c r="D68" s="73" t="s">
        <v>641</v>
      </c>
      <c r="E68" s="73" t="s">
        <v>175</v>
      </c>
      <c r="F68" s="72"/>
      <c r="G68" s="70">
        <v>40000000</v>
      </c>
      <c r="H68" s="76">
        <v>2021</v>
      </c>
      <c r="I68" s="87" t="s">
        <v>107</v>
      </c>
      <c r="J68" s="77" t="s">
        <v>303</v>
      </c>
      <c r="K68" s="77"/>
      <c r="L68" s="73" t="s">
        <v>675</v>
      </c>
      <c r="M68" s="111"/>
      <c r="N68" s="93"/>
      <c r="O68" s="129"/>
    </row>
    <row r="69" spans="1:15" ht="375" customHeight="1" x14ac:dyDescent="0.3">
      <c r="A69" s="66" t="s">
        <v>376</v>
      </c>
      <c r="B69" s="71">
        <v>315</v>
      </c>
      <c r="C69" s="73" t="s">
        <v>239</v>
      </c>
      <c r="D69" s="73" t="s">
        <v>640</v>
      </c>
      <c r="E69" s="73" t="s">
        <v>193</v>
      </c>
      <c r="F69" s="72"/>
      <c r="G69" s="70">
        <v>18000000</v>
      </c>
      <c r="H69" s="76">
        <v>2021</v>
      </c>
      <c r="I69" s="87" t="s">
        <v>107</v>
      </c>
      <c r="J69" s="77" t="s">
        <v>304</v>
      </c>
      <c r="K69" s="77" t="s">
        <v>445</v>
      </c>
      <c r="L69" s="73" t="s">
        <v>533</v>
      </c>
      <c r="M69" s="111"/>
      <c r="N69" s="93"/>
      <c r="O69" s="129"/>
    </row>
    <row r="70" spans="1:15" ht="39.75" customHeight="1" x14ac:dyDescent="0.3">
      <c r="A70" s="66" t="s">
        <v>636</v>
      </c>
      <c r="B70" s="71">
        <v>316</v>
      </c>
      <c r="C70" s="73" t="s">
        <v>241</v>
      </c>
      <c r="D70" s="73" t="s">
        <v>244</v>
      </c>
      <c r="E70" s="73" t="s">
        <v>164</v>
      </c>
      <c r="F70" s="72"/>
      <c r="G70" s="70">
        <v>7000000</v>
      </c>
      <c r="H70" s="76">
        <v>2027</v>
      </c>
      <c r="I70" s="98" t="s">
        <v>108</v>
      </c>
      <c r="J70" s="77" t="s">
        <v>303</v>
      </c>
      <c r="K70" s="77"/>
      <c r="L70" s="73" t="s">
        <v>161</v>
      </c>
      <c r="M70" s="111"/>
      <c r="N70" s="93"/>
      <c r="O70" s="129"/>
    </row>
    <row r="71" spans="1:15" ht="356.25" customHeight="1" x14ac:dyDescent="0.3">
      <c r="A71" s="66" t="s">
        <v>374</v>
      </c>
      <c r="B71" s="71">
        <v>321</v>
      </c>
      <c r="C71" s="73" t="s">
        <v>557</v>
      </c>
      <c r="D71" s="73" t="s">
        <v>666</v>
      </c>
      <c r="E71" s="73" t="s">
        <v>255</v>
      </c>
      <c r="F71" s="72"/>
      <c r="G71" s="70">
        <v>35000000</v>
      </c>
      <c r="H71" s="76">
        <v>2022</v>
      </c>
      <c r="I71" s="87" t="s">
        <v>108</v>
      </c>
      <c r="J71" s="77" t="s">
        <v>305</v>
      </c>
      <c r="K71" s="77"/>
      <c r="L71" s="73" t="s">
        <v>626</v>
      </c>
      <c r="M71" s="92"/>
      <c r="N71" s="93"/>
      <c r="O71" s="129"/>
    </row>
    <row r="72" spans="1:15" ht="107.25" customHeight="1" x14ac:dyDescent="0.3">
      <c r="A72" s="66" t="s">
        <v>636</v>
      </c>
      <c r="B72" s="71">
        <v>326</v>
      </c>
      <c r="C72" s="73" t="s">
        <v>262</v>
      </c>
      <c r="D72" s="73" t="s">
        <v>272</v>
      </c>
      <c r="E72" s="73" t="s">
        <v>261</v>
      </c>
      <c r="F72" s="92"/>
      <c r="G72" s="70">
        <v>4000000</v>
      </c>
      <c r="H72" s="76">
        <v>2023</v>
      </c>
      <c r="I72" s="98" t="s">
        <v>108</v>
      </c>
      <c r="J72" s="77" t="s">
        <v>303</v>
      </c>
      <c r="K72" s="77"/>
      <c r="L72" s="68" t="s">
        <v>273</v>
      </c>
      <c r="M72" s="112"/>
      <c r="N72" s="112"/>
      <c r="O72" s="112"/>
    </row>
    <row r="73" spans="1:15" ht="77.25" customHeight="1" x14ac:dyDescent="0.3">
      <c r="A73" s="66" t="s">
        <v>377</v>
      </c>
      <c r="B73" s="71">
        <v>327</v>
      </c>
      <c r="C73" s="73" t="s">
        <v>274</v>
      </c>
      <c r="D73" s="73" t="s">
        <v>275</v>
      </c>
      <c r="E73" s="73" t="s">
        <v>261</v>
      </c>
      <c r="F73" s="92"/>
      <c r="G73" s="70">
        <v>2000000</v>
      </c>
      <c r="H73" s="76">
        <v>2023</v>
      </c>
      <c r="I73" s="87" t="s">
        <v>107</v>
      </c>
      <c r="J73" s="132" t="s">
        <v>304</v>
      </c>
      <c r="K73" s="132" t="s">
        <v>439</v>
      </c>
      <c r="L73" s="68" t="s">
        <v>263</v>
      </c>
      <c r="M73" s="112"/>
      <c r="N73" s="112"/>
      <c r="O73" s="112"/>
    </row>
    <row r="74" spans="1:15" ht="129" customHeight="1" x14ac:dyDescent="0.3">
      <c r="A74" s="66" t="s">
        <v>378</v>
      </c>
      <c r="B74" s="106">
        <v>328</v>
      </c>
      <c r="C74" s="73" t="s">
        <v>264</v>
      </c>
      <c r="D74" s="73" t="s">
        <v>265</v>
      </c>
      <c r="E74" s="73" t="s">
        <v>261</v>
      </c>
      <c r="F74" s="92"/>
      <c r="G74" s="70">
        <v>24000000</v>
      </c>
      <c r="H74" s="76">
        <v>2022</v>
      </c>
      <c r="I74" s="87" t="s">
        <v>107</v>
      </c>
      <c r="J74" s="132" t="s">
        <v>304</v>
      </c>
      <c r="K74" s="132" t="s">
        <v>438</v>
      </c>
      <c r="L74" s="68" t="s">
        <v>276</v>
      </c>
      <c r="M74" s="112"/>
      <c r="N74" s="112"/>
      <c r="O74" s="112"/>
    </row>
    <row r="75" spans="1:15" ht="175.5" customHeight="1" x14ac:dyDescent="0.3">
      <c r="A75" s="66" t="s">
        <v>378</v>
      </c>
      <c r="B75" s="106">
        <v>329</v>
      </c>
      <c r="C75" s="73" t="s">
        <v>266</v>
      </c>
      <c r="D75" s="73" t="s">
        <v>277</v>
      </c>
      <c r="E75" s="73" t="s">
        <v>261</v>
      </c>
      <c r="F75" s="92"/>
      <c r="G75" s="70">
        <v>26000000</v>
      </c>
      <c r="H75" s="76"/>
      <c r="I75" s="87" t="s">
        <v>107</v>
      </c>
      <c r="J75" s="132" t="s">
        <v>304</v>
      </c>
      <c r="K75" s="132" t="s">
        <v>438</v>
      </c>
      <c r="L75" s="68" t="s">
        <v>250</v>
      </c>
      <c r="M75" s="112"/>
      <c r="N75" s="112"/>
      <c r="O75" s="112"/>
    </row>
    <row r="76" spans="1:15" ht="122.25" customHeight="1" x14ac:dyDescent="0.3">
      <c r="A76" s="66" t="s">
        <v>373</v>
      </c>
      <c r="B76" s="106">
        <v>331</v>
      </c>
      <c r="C76" s="73" t="s">
        <v>459</v>
      </c>
      <c r="D76" s="73" t="s">
        <v>278</v>
      </c>
      <c r="E76" s="73" t="s">
        <v>261</v>
      </c>
      <c r="F76" s="92"/>
      <c r="G76" s="70">
        <v>15000000</v>
      </c>
      <c r="H76" s="76">
        <v>2021</v>
      </c>
      <c r="I76" s="87" t="s">
        <v>107</v>
      </c>
      <c r="J76" s="132" t="s">
        <v>300</v>
      </c>
      <c r="K76" s="132" t="s">
        <v>442</v>
      </c>
      <c r="L76" s="68" t="s">
        <v>279</v>
      </c>
      <c r="M76" s="112"/>
      <c r="N76" s="112"/>
      <c r="O76" s="112"/>
    </row>
    <row r="77" spans="1:15" ht="54.75" customHeight="1" x14ac:dyDescent="0.3">
      <c r="A77" s="66" t="s">
        <v>373</v>
      </c>
      <c r="B77" s="106">
        <v>332</v>
      </c>
      <c r="C77" s="73" t="s">
        <v>267</v>
      </c>
      <c r="D77" s="73" t="s">
        <v>280</v>
      </c>
      <c r="E77" s="73" t="s">
        <v>261</v>
      </c>
      <c r="F77" s="92"/>
      <c r="G77" s="70">
        <v>3000000</v>
      </c>
      <c r="H77" s="76">
        <v>2021</v>
      </c>
      <c r="I77" s="87" t="s">
        <v>107</v>
      </c>
      <c r="J77" s="132" t="s">
        <v>300</v>
      </c>
      <c r="K77" s="132" t="s">
        <v>442</v>
      </c>
      <c r="L77" s="68" t="s">
        <v>213</v>
      </c>
      <c r="M77" s="112"/>
      <c r="N77" s="112"/>
      <c r="O77" s="112"/>
    </row>
    <row r="78" spans="1:15" ht="75" customHeight="1" x14ac:dyDescent="0.3">
      <c r="A78" s="66" t="s">
        <v>634</v>
      </c>
      <c r="B78" s="106">
        <v>334</v>
      </c>
      <c r="C78" s="73" t="s">
        <v>268</v>
      </c>
      <c r="D78" s="73" t="s">
        <v>281</v>
      </c>
      <c r="E78" s="73" t="s">
        <v>261</v>
      </c>
      <c r="F78" s="92"/>
      <c r="G78" s="70">
        <v>7000000</v>
      </c>
      <c r="H78" s="76">
        <v>2022</v>
      </c>
      <c r="I78" s="87" t="s">
        <v>107</v>
      </c>
      <c r="J78" s="132" t="s">
        <v>302</v>
      </c>
      <c r="K78" s="132"/>
      <c r="L78" s="68" t="s">
        <v>246</v>
      </c>
      <c r="M78" s="112"/>
      <c r="N78" s="112"/>
      <c r="O78" s="112"/>
    </row>
    <row r="79" spans="1:15" ht="96.75" customHeight="1" x14ac:dyDescent="0.3">
      <c r="A79" s="66" t="s">
        <v>377</v>
      </c>
      <c r="B79" s="106">
        <v>335</v>
      </c>
      <c r="C79" s="73" t="s">
        <v>269</v>
      </c>
      <c r="D79" s="73" t="s">
        <v>282</v>
      </c>
      <c r="E79" s="73" t="s">
        <v>261</v>
      </c>
      <c r="F79" s="92"/>
      <c r="G79" s="70">
        <v>6000000</v>
      </c>
      <c r="H79" s="76">
        <v>2021</v>
      </c>
      <c r="I79" s="87" t="s">
        <v>107</v>
      </c>
      <c r="J79" s="132" t="s">
        <v>304</v>
      </c>
      <c r="K79" s="132" t="s">
        <v>439</v>
      </c>
      <c r="L79" s="68" t="s">
        <v>283</v>
      </c>
      <c r="M79" s="112"/>
      <c r="N79" s="112"/>
      <c r="O79" s="112"/>
    </row>
    <row r="80" spans="1:15" ht="108" customHeight="1" x14ac:dyDescent="0.3">
      <c r="A80" s="66" t="s">
        <v>377</v>
      </c>
      <c r="B80" s="106">
        <v>336</v>
      </c>
      <c r="C80" s="73" t="s">
        <v>270</v>
      </c>
      <c r="D80" s="73" t="s">
        <v>284</v>
      </c>
      <c r="E80" s="73" t="s">
        <v>261</v>
      </c>
      <c r="F80" s="92"/>
      <c r="G80" s="70">
        <v>6000000</v>
      </c>
      <c r="H80" s="76">
        <v>2023</v>
      </c>
      <c r="I80" s="87" t="s">
        <v>107</v>
      </c>
      <c r="J80" s="132" t="s">
        <v>304</v>
      </c>
      <c r="K80" s="132" t="s">
        <v>439</v>
      </c>
      <c r="L80" s="68" t="s">
        <v>271</v>
      </c>
      <c r="M80" s="112"/>
      <c r="N80" s="112"/>
      <c r="O80" s="112"/>
    </row>
    <row r="81" spans="1:15" ht="57" customHeight="1" x14ac:dyDescent="0.3">
      <c r="A81" s="66" t="s">
        <v>636</v>
      </c>
      <c r="B81" s="106">
        <v>344</v>
      </c>
      <c r="C81" s="68" t="s">
        <v>294</v>
      </c>
      <c r="D81" s="73" t="s">
        <v>379</v>
      </c>
      <c r="E81" s="73" t="s">
        <v>293</v>
      </c>
      <c r="F81" s="92"/>
      <c r="G81" s="70">
        <v>4700000</v>
      </c>
      <c r="H81" s="76">
        <v>2021</v>
      </c>
      <c r="I81" s="98" t="s">
        <v>108</v>
      </c>
      <c r="J81" s="77" t="s">
        <v>303</v>
      </c>
      <c r="K81" s="77"/>
      <c r="L81" s="68" t="s">
        <v>153</v>
      </c>
      <c r="M81" s="112"/>
      <c r="N81" s="112"/>
      <c r="O81" s="112"/>
    </row>
    <row r="82" spans="1:15" ht="79.5" customHeight="1" x14ac:dyDescent="0.3">
      <c r="A82" s="66" t="s">
        <v>378</v>
      </c>
      <c r="B82" s="106">
        <v>346</v>
      </c>
      <c r="C82" s="68" t="s">
        <v>295</v>
      </c>
      <c r="D82" s="73" t="s">
        <v>297</v>
      </c>
      <c r="E82" s="73" t="s">
        <v>293</v>
      </c>
      <c r="F82" s="92"/>
      <c r="G82" s="70">
        <v>20000000</v>
      </c>
      <c r="H82" s="76">
        <v>2022</v>
      </c>
      <c r="I82" s="87" t="s">
        <v>107</v>
      </c>
      <c r="J82" s="132" t="s">
        <v>304</v>
      </c>
      <c r="K82" s="132" t="s">
        <v>438</v>
      </c>
      <c r="L82" s="68" t="s">
        <v>296</v>
      </c>
      <c r="M82" s="112"/>
      <c r="N82" s="112"/>
      <c r="O82" s="112"/>
    </row>
    <row r="83" spans="1:15" ht="114" customHeight="1" x14ac:dyDescent="0.3">
      <c r="A83" s="66" t="s">
        <v>376</v>
      </c>
      <c r="B83" s="106">
        <v>347</v>
      </c>
      <c r="C83" s="68" t="s">
        <v>317</v>
      </c>
      <c r="D83" s="73" t="s">
        <v>309</v>
      </c>
      <c r="E83" s="73" t="s">
        <v>156</v>
      </c>
      <c r="F83" s="92"/>
      <c r="G83" s="70">
        <v>4000000</v>
      </c>
      <c r="H83" s="76">
        <v>2022</v>
      </c>
      <c r="I83" s="87" t="s">
        <v>107</v>
      </c>
      <c r="J83" s="132" t="s">
        <v>304</v>
      </c>
      <c r="K83" s="132" t="s">
        <v>445</v>
      </c>
      <c r="L83" s="68" t="s">
        <v>310</v>
      </c>
      <c r="M83" s="112"/>
      <c r="N83" s="112"/>
      <c r="O83" s="112"/>
    </row>
    <row r="84" spans="1:15" ht="157.5" customHeight="1" x14ac:dyDescent="0.3">
      <c r="A84" s="66" t="s">
        <v>633</v>
      </c>
      <c r="B84" s="106">
        <v>348</v>
      </c>
      <c r="C84" s="68" t="s">
        <v>311</v>
      </c>
      <c r="D84" s="73" t="s">
        <v>394</v>
      </c>
      <c r="E84" s="73" t="s">
        <v>314</v>
      </c>
      <c r="F84" s="92"/>
      <c r="G84" s="70">
        <v>13609500</v>
      </c>
      <c r="H84" s="76">
        <v>2022</v>
      </c>
      <c r="I84" s="112" t="s">
        <v>162</v>
      </c>
      <c r="J84" s="132" t="s">
        <v>304</v>
      </c>
      <c r="K84" s="132"/>
      <c r="L84" s="68" t="s">
        <v>313</v>
      </c>
      <c r="M84" s="112"/>
      <c r="N84" s="113"/>
      <c r="O84" s="112"/>
    </row>
    <row r="85" spans="1:15" ht="147" customHeight="1" x14ac:dyDescent="0.3">
      <c r="A85" s="66" t="s">
        <v>633</v>
      </c>
      <c r="B85" s="106">
        <v>349</v>
      </c>
      <c r="C85" s="68" t="s">
        <v>312</v>
      </c>
      <c r="D85" s="73" t="s">
        <v>393</v>
      </c>
      <c r="E85" s="73" t="s">
        <v>191</v>
      </c>
      <c r="F85" s="92"/>
      <c r="G85" s="70">
        <v>14238500</v>
      </c>
      <c r="H85" s="76">
        <v>2022</v>
      </c>
      <c r="I85" s="112" t="s">
        <v>162</v>
      </c>
      <c r="J85" s="132" t="s">
        <v>304</v>
      </c>
      <c r="K85" s="132"/>
      <c r="L85" s="68" t="s">
        <v>313</v>
      </c>
      <c r="M85" s="112"/>
      <c r="N85" s="113"/>
      <c r="O85" s="112"/>
    </row>
    <row r="86" spans="1:15" ht="265.5" customHeight="1" x14ac:dyDescent="0.3">
      <c r="A86" s="104" t="s">
        <v>369</v>
      </c>
      <c r="B86" s="107">
        <v>352</v>
      </c>
      <c r="C86" s="85" t="s">
        <v>567</v>
      </c>
      <c r="D86" s="94" t="s">
        <v>568</v>
      </c>
      <c r="E86" s="94" t="s">
        <v>255</v>
      </c>
      <c r="F86" s="95"/>
      <c r="G86" s="96">
        <v>32000000</v>
      </c>
      <c r="H86" s="97">
        <v>2022</v>
      </c>
      <c r="I86" s="114" t="s">
        <v>107</v>
      </c>
      <c r="J86" s="116" t="s">
        <v>302</v>
      </c>
      <c r="K86" s="116"/>
      <c r="L86" s="85" t="s">
        <v>572</v>
      </c>
      <c r="M86" s="114"/>
      <c r="N86" s="115"/>
      <c r="O86" s="114"/>
    </row>
    <row r="87" spans="1:15" ht="126.75" customHeight="1" x14ac:dyDescent="0.3">
      <c r="A87" s="104" t="s">
        <v>378</v>
      </c>
      <c r="B87" s="71">
        <v>353</v>
      </c>
      <c r="C87" s="69" t="s">
        <v>323</v>
      </c>
      <c r="D87" s="68" t="s">
        <v>324</v>
      </c>
      <c r="E87" s="68" t="s">
        <v>145</v>
      </c>
      <c r="F87" s="95"/>
      <c r="G87" s="96">
        <v>35000000</v>
      </c>
      <c r="H87" s="97">
        <v>2024</v>
      </c>
      <c r="I87" s="114" t="s">
        <v>107</v>
      </c>
      <c r="J87" s="116" t="s">
        <v>304</v>
      </c>
      <c r="K87" s="116" t="s">
        <v>438</v>
      </c>
      <c r="L87" s="85" t="s">
        <v>246</v>
      </c>
      <c r="M87" s="114"/>
      <c r="N87" s="115"/>
      <c r="O87" s="114"/>
    </row>
    <row r="88" spans="1:15" ht="115.5" customHeight="1" x14ac:dyDescent="0.3">
      <c r="A88" s="104" t="s">
        <v>365</v>
      </c>
      <c r="B88" s="107">
        <v>358</v>
      </c>
      <c r="C88" s="85" t="s">
        <v>329</v>
      </c>
      <c r="D88" s="94" t="s">
        <v>328</v>
      </c>
      <c r="E88" s="94" t="s">
        <v>175</v>
      </c>
      <c r="F88" s="95"/>
      <c r="G88" s="96">
        <v>12000000</v>
      </c>
      <c r="H88" s="97">
        <v>2022</v>
      </c>
      <c r="I88" s="114" t="s">
        <v>107</v>
      </c>
      <c r="J88" s="116" t="s">
        <v>301</v>
      </c>
      <c r="K88" s="116" t="s">
        <v>446</v>
      </c>
      <c r="L88" s="85" t="s">
        <v>161</v>
      </c>
      <c r="M88" s="114"/>
      <c r="N88" s="115"/>
      <c r="O88" s="114"/>
    </row>
    <row r="89" spans="1:15" ht="71.25" customHeight="1" x14ac:dyDescent="0.3">
      <c r="A89" s="104" t="s">
        <v>365</v>
      </c>
      <c r="B89" s="107">
        <v>359</v>
      </c>
      <c r="C89" s="85" t="s">
        <v>330</v>
      </c>
      <c r="D89" s="94" t="s">
        <v>331</v>
      </c>
      <c r="E89" s="94" t="s">
        <v>175</v>
      </c>
      <c r="F89" s="95"/>
      <c r="G89" s="96">
        <v>2000000</v>
      </c>
      <c r="H89" s="97">
        <v>2022</v>
      </c>
      <c r="I89" s="114" t="s">
        <v>107</v>
      </c>
      <c r="J89" s="116" t="s">
        <v>301</v>
      </c>
      <c r="K89" s="116" t="s">
        <v>446</v>
      </c>
      <c r="L89" s="85" t="s">
        <v>161</v>
      </c>
      <c r="M89" s="114"/>
      <c r="N89" s="115"/>
      <c r="O89" s="114"/>
    </row>
    <row r="90" spans="1:15" ht="62.25" customHeight="1" x14ac:dyDescent="0.3">
      <c r="A90" s="104" t="s">
        <v>365</v>
      </c>
      <c r="B90" s="106">
        <v>360</v>
      </c>
      <c r="C90" s="85" t="s">
        <v>332</v>
      </c>
      <c r="D90" s="73" t="s">
        <v>333</v>
      </c>
      <c r="E90" s="94" t="s">
        <v>175</v>
      </c>
      <c r="F90" s="92"/>
      <c r="G90" s="70">
        <v>1900000</v>
      </c>
      <c r="H90" s="76">
        <v>2022</v>
      </c>
      <c r="I90" s="112" t="s">
        <v>107</v>
      </c>
      <c r="J90" s="132" t="s">
        <v>301</v>
      </c>
      <c r="K90" s="116" t="s">
        <v>446</v>
      </c>
      <c r="L90" s="85" t="s">
        <v>161</v>
      </c>
      <c r="M90" s="112"/>
      <c r="N90" s="113"/>
      <c r="O90" s="112"/>
    </row>
    <row r="91" spans="1:15" ht="98.25" customHeight="1" x14ac:dyDescent="0.3">
      <c r="A91" s="104" t="s">
        <v>365</v>
      </c>
      <c r="B91" s="107">
        <v>361</v>
      </c>
      <c r="C91" s="85" t="s">
        <v>334</v>
      </c>
      <c r="D91" s="94" t="s">
        <v>335</v>
      </c>
      <c r="E91" s="94" t="s">
        <v>175</v>
      </c>
      <c r="F91" s="95"/>
      <c r="G91" s="96">
        <v>2000000</v>
      </c>
      <c r="H91" s="97">
        <v>2022</v>
      </c>
      <c r="I91" s="114" t="s">
        <v>107</v>
      </c>
      <c r="J91" s="116" t="s">
        <v>301</v>
      </c>
      <c r="K91" s="116" t="s">
        <v>446</v>
      </c>
      <c r="L91" s="85" t="s">
        <v>161</v>
      </c>
      <c r="M91" s="114"/>
      <c r="N91" s="115"/>
      <c r="O91" s="114"/>
    </row>
    <row r="92" spans="1:15" ht="126.75" customHeight="1" x14ac:dyDescent="0.3">
      <c r="A92" s="104" t="s">
        <v>365</v>
      </c>
      <c r="B92" s="107">
        <v>362</v>
      </c>
      <c r="C92" s="85" t="s">
        <v>336</v>
      </c>
      <c r="D92" s="94" t="s">
        <v>337</v>
      </c>
      <c r="E92" s="94" t="s">
        <v>175</v>
      </c>
      <c r="F92" s="95"/>
      <c r="G92" s="96">
        <v>4500000</v>
      </c>
      <c r="H92" s="97">
        <v>2022</v>
      </c>
      <c r="I92" s="114" t="s">
        <v>107</v>
      </c>
      <c r="J92" s="116" t="s">
        <v>301</v>
      </c>
      <c r="K92" s="116" t="s">
        <v>446</v>
      </c>
      <c r="L92" s="85" t="s">
        <v>161</v>
      </c>
      <c r="M92" s="114"/>
      <c r="N92" s="115"/>
      <c r="O92" s="114"/>
    </row>
    <row r="93" spans="1:15" ht="99" customHeight="1" x14ac:dyDescent="0.3">
      <c r="A93" s="104" t="s">
        <v>365</v>
      </c>
      <c r="B93" s="107">
        <v>363</v>
      </c>
      <c r="C93" s="85" t="s">
        <v>338</v>
      </c>
      <c r="D93" s="94" t="s">
        <v>339</v>
      </c>
      <c r="E93" s="94" t="s">
        <v>175</v>
      </c>
      <c r="F93" s="95"/>
      <c r="G93" s="96">
        <v>2200000</v>
      </c>
      <c r="H93" s="97">
        <v>2022</v>
      </c>
      <c r="I93" s="114" t="s">
        <v>107</v>
      </c>
      <c r="J93" s="116" t="s">
        <v>301</v>
      </c>
      <c r="K93" s="116" t="s">
        <v>446</v>
      </c>
      <c r="L93" s="85" t="s">
        <v>161</v>
      </c>
      <c r="M93" s="114"/>
      <c r="N93" s="115"/>
      <c r="O93" s="114"/>
    </row>
    <row r="94" spans="1:15" ht="147.75" customHeight="1" x14ac:dyDescent="0.3">
      <c r="A94" s="104" t="s">
        <v>365</v>
      </c>
      <c r="B94" s="107">
        <v>364</v>
      </c>
      <c r="C94" s="85" t="s">
        <v>340</v>
      </c>
      <c r="D94" s="94" t="s">
        <v>341</v>
      </c>
      <c r="E94" s="94" t="s">
        <v>175</v>
      </c>
      <c r="F94" s="95"/>
      <c r="G94" s="96">
        <v>5200000</v>
      </c>
      <c r="H94" s="97">
        <v>2021</v>
      </c>
      <c r="I94" s="114" t="s">
        <v>107</v>
      </c>
      <c r="J94" s="116" t="s">
        <v>301</v>
      </c>
      <c r="K94" s="116" t="s">
        <v>446</v>
      </c>
      <c r="L94" s="85" t="s">
        <v>161</v>
      </c>
      <c r="M94" s="114"/>
      <c r="N94" s="115"/>
      <c r="O94" s="114"/>
    </row>
    <row r="95" spans="1:15" ht="120" customHeight="1" x14ac:dyDescent="0.3">
      <c r="A95" s="104" t="s">
        <v>365</v>
      </c>
      <c r="B95" s="107">
        <v>365</v>
      </c>
      <c r="C95" s="85" t="s">
        <v>342</v>
      </c>
      <c r="D95" s="94" t="s">
        <v>343</v>
      </c>
      <c r="E95" s="94" t="s">
        <v>175</v>
      </c>
      <c r="F95" s="95"/>
      <c r="G95" s="96">
        <v>3500000</v>
      </c>
      <c r="H95" s="97">
        <v>2025</v>
      </c>
      <c r="I95" s="114" t="s">
        <v>107</v>
      </c>
      <c r="J95" s="116" t="s">
        <v>301</v>
      </c>
      <c r="K95" s="116" t="s">
        <v>446</v>
      </c>
      <c r="L95" s="85" t="s">
        <v>161</v>
      </c>
      <c r="M95" s="114"/>
      <c r="N95" s="115"/>
      <c r="O95" s="114"/>
    </row>
    <row r="96" spans="1:15" ht="118.5" customHeight="1" x14ac:dyDescent="0.3">
      <c r="A96" s="104" t="s">
        <v>365</v>
      </c>
      <c r="B96" s="107">
        <v>366</v>
      </c>
      <c r="C96" s="85" t="s">
        <v>344</v>
      </c>
      <c r="D96" s="94" t="s">
        <v>345</v>
      </c>
      <c r="E96" s="94" t="s">
        <v>175</v>
      </c>
      <c r="F96" s="95"/>
      <c r="G96" s="96">
        <v>5200000</v>
      </c>
      <c r="H96" s="97">
        <v>2021</v>
      </c>
      <c r="I96" s="114" t="s">
        <v>107</v>
      </c>
      <c r="J96" s="116" t="s">
        <v>301</v>
      </c>
      <c r="K96" s="116" t="s">
        <v>446</v>
      </c>
      <c r="L96" s="85" t="s">
        <v>161</v>
      </c>
      <c r="M96" s="114"/>
      <c r="N96" s="115"/>
      <c r="O96" s="114"/>
    </row>
    <row r="97" spans="1:15" ht="165.75" customHeight="1" x14ac:dyDescent="0.3">
      <c r="A97" s="104" t="s">
        <v>366</v>
      </c>
      <c r="B97" s="107">
        <v>367</v>
      </c>
      <c r="C97" s="85" t="s">
        <v>346</v>
      </c>
      <c r="D97" s="94" t="s">
        <v>347</v>
      </c>
      <c r="E97" s="94" t="s">
        <v>175</v>
      </c>
      <c r="F97" s="95"/>
      <c r="G97" s="96">
        <v>40000000</v>
      </c>
      <c r="H97" s="97">
        <v>2021</v>
      </c>
      <c r="I97" s="114" t="s">
        <v>107</v>
      </c>
      <c r="J97" s="116" t="s">
        <v>301</v>
      </c>
      <c r="K97" s="116" t="s">
        <v>446</v>
      </c>
      <c r="L97" s="85" t="s">
        <v>348</v>
      </c>
      <c r="M97" s="114"/>
      <c r="N97" s="115"/>
      <c r="O97" s="114"/>
    </row>
    <row r="98" spans="1:15" ht="91.5" customHeight="1" x14ac:dyDescent="0.3">
      <c r="A98" s="104" t="s">
        <v>365</v>
      </c>
      <c r="B98" s="107">
        <v>368</v>
      </c>
      <c r="C98" s="85" t="s">
        <v>349</v>
      </c>
      <c r="D98" s="94" t="s">
        <v>350</v>
      </c>
      <c r="E98" s="94" t="s">
        <v>175</v>
      </c>
      <c r="F98" s="95"/>
      <c r="G98" s="96">
        <v>3500000</v>
      </c>
      <c r="H98" s="97">
        <v>2021</v>
      </c>
      <c r="I98" s="114" t="s">
        <v>107</v>
      </c>
      <c r="J98" s="116" t="s">
        <v>301</v>
      </c>
      <c r="K98" s="116" t="s">
        <v>446</v>
      </c>
      <c r="L98" s="85" t="s">
        <v>161</v>
      </c>
      <c r="M98" s="114"/>
      <c r="N98" s="115"/>
      <c r="O98" s="114"/>
    </row>
    <row r="99" spans="1:15" ht="102" customHeight="1" x14ac:dyDescent="0.3">
      <c r="A99" s="104" t="s">
        <v>365</v>
      </c>
      <c r="B99" s="107">
        <v>369</v>
      </c>
      <c r="C99" s="85" t="s">
        <v>351</v>
      </c>
      <c r="D99" s="94" t="s">
        <v>352</v>
      </c>
      <c r="E99" s="94" t="s">
        <v>175</v>
      </c>
      <c r="F99" s="95"/>
      <c r="G99" s="96">
        <v>2500000</v>
      </c>
      <c r="H99" s="97">
        <v>2022</v>
      </c>
      <c r="I99" s="114" t="s">
        <v>107</v>
      </c>
      <c r="J99" s="116" t="s">
        <v>301</v>
      </c>
      <c r="K99" s="116" t="s">
        <v>446</v>
      </c>
      <c r="L99" s="85" t="s">
        <v>353</v>
      </c>
      <c r="M99" s="114"/>
      <c r="N99" s="115"/>
      <c r="O99" s="114"/>
    </row>
    <row r="100" spans="1:15" ht="104.25" customHeight="1" x14ac:dyDescent="0.3">
      <c r="A100" s="104" t="s">
        <v>365</v>
      </c>
      <c r="B100" s="107">
        <v>370</v>
      </c>
      <c r="C100" s="85" t="s">
        <v>354</v>
      </c>
      <c r="D100" s="94" t="s">
        <v>355</v>
      </c>
      <c r="E100" s="94" t="s">
        <v>175</v>
      </c>
      <c r="F100" s="95"/>
      <c r="G100" s="96">
        <v>3500000</v>
      </c>
      <c r="H100" s="97">
        <v>2022</v>
      </c>
      <c r="I100" s="114" t="s">
        <v>107</v>
      </c>
      <c r="J100" s="116" t="s">
        <v>301</v>
      </c>
      <c r="K100" s="116" t="s">
        <v>446</v>
      </c>
      <c r="L100" s="85" t="s">
        <v>161</v>
      </c>
      <c r="M100" s="114"/>
      <c r="N100" s="115"/>
      <c r="O100" s="114"/>
    </row>
    <row r="101" spans="1:15" ht="209.25" customHeight="1" x14ac:dyDescent="0.3">
      <c r="A101" s="104" t="s">
        <v>636</v>
      </c>
      <c r="B101" s="107">
        <v>371</v>
      </c>
      <c r="C101" s="85" t="s">
        <v>498</v>
      </c>
      <c r="D101" s="94" t="s">
        <v>499</v>
      </c>
      <c r="E101" s="94" t="s">
        <v>175</v>
      </c>
      <c r="F101" s="95"/>
      <c r="G101" s="96">
        <v>1500000</v>
      </c>
      <c r="H101" s="97">
        <v>2021</v>
      </c>
      <c r="I101" s="114" t="s">
        <v>108</v>
      </c>
      <c r="J101" s="116" t="s">
        <v>303</v>
      </c>
      <c r="K101" s="131"/>
      <c r="L101" s="85" t="s">
        <v>315</v>
      </c>
      <c r="M101" s="114"/>
      <c r="N101" s="115"/>
      <c r="O101" s="114"/>
    </row>
    <row r="102" spans="1:15" ht="388.5" customHeight="1" thickBot="1" x14ac:dyDescent="0.35">
      <c r="A102" s="108" t="s">
        <v>369</v>
      </c>
      <c r="B102" s="123">
        <v>376</v>
      </c>
      <c r="C102" s="124" t="s">
        <v>380</v>
      </c>
      <c r="D102" s="119" t="s">
        <v>589</v>
      </c>
      <c r="E102" s="119" t="s">
        <v>152</v>
      </c>
      <c r="F102" s="122"/>
      <c r="G102" s="120">
        <v>35000000</v>
      </c>
      <c r="H102" s="121">
        <v>2022</v>
      </c>
      <c r="I102" s="125" t="s">
        <v>107</v>
      </c>
      <c r="J102" s="126" t="s">
        <v>302</v>
      </c>
      <c r="K102" s="126"/>
      <c r="L102" s="124" t="s">
        <v>381</v>
      </c>
      <c r="M102" s="125"/>
      <c r="N102" s="127"/>
      <c r="O102" s="125"/>
    </row>
    <row r="103" spans="1:15" ht="198" customHeight="1" x14ac:dyDescent="0.3">
      <c r="A103" s="104" t="s">
        <v>636</v>
      </c>
      <c r="B103" s="107">
        <v>377</v>
      </c>
      <c r="C103" s="85" t="s">
        <v>469</v>
      </c>
      <c r="D103" s="94" t="s">
        <v>467</v>
      </c>
      <c r="E103" s="94" t="s">
        <v>383</v>
      </c>
      <c r="F103" s="95"/>
      <c r="G103" s="96">
        <v>60000000</v>
      </c>
      <c r="H103" s="97">
        <v>2022</v>
      </c>
      <c r="I103" s="114" t="s">
        <v>108</v>
      </c>
      <c r="J103" s="116" t="s">
        <v>303</v>
      </c>
      <c r="K103" s="116"/>
      <c r="L103" s="85" t="s">
        <v>222</v>
      </c>
      <c r="M103" s="114"/>
      <c r="N103" s="115"/>
      <c r="O103" s="114"/>
    </row>
    <row r="104" spans="1:15" ht="180" customHeight="1" x14ac:dyDescent="0.3">
      <c r="A104" s="104" t="s">
        <v>365</v>
      </c>
      <c r="B104" s="107">
        <v>378</v>
      </c>
      <c r="C104" s="85" t="s">
        <v>468</v>
      </c>
      <c r="D104" s="94" t="s">
        <v>534</v>
      </c>
      <c r="E104" s="94" t="s">
        <v>383</v>
      </c>
      <c r="F104" s="95"/>
      <c r="G104" s="96">
        <v>18000000</v>
      </c>
      <c r="H104" s="97">
        <v>2021</v>
      </c>
      <c r="I104" s="114" t="s">
        <v>107</v>
      </c>
      <c r="J104" s="116" t="s">
        <v>301</v>
      </c>
      <c r="K104" s="116" t="s">
        <v>450</v>
      </c>
      <c r="L104" s="85" t="s">
        <v>535</v>
      </c>
      <c r="M104" s="114"/>
      <c r="N104" s="115"/>
      <c r="O104" s="114"/>
    </row>
    <row r="105" spans="1:15" ht="381" customHeight="1" x14ac:dyDescent="0.3">
      <c r="A105" s="104" t="s">
        <v>364</v>
      </c>
      <c r="B105" s="107">
        <v>380</v>
      </c>
      <c r="C105" s="85" t="s">
        <v>387</v>
      </c>
      <c r="D105" s="94" t="s">
        <v>540</v>
      </c>
      <c r="E105" s="94" t="s">
        <v>388</v>
      </c>
      <c r="F105" s="95"/>
      <c r="G105" s="96">
        <v>25000000</v>
      </c>
      <c r="H105" s="97">
        <v>2023</v>
      </c>
      <c r="I105" s="114" t="s">
        <v>451</v>
      </c>
      <c r="J105" s="116" t="s">
        <v>303</v>
      </c>
      <c r="K105" s="116"/>
      <c r="L105" s="85" t="s">
        <v>389</v>
      </c>
      <c r="M105" s="114"/>
      <c r="N105" s="115"/>
      <c r="O105" s="114"/>
    </row>
    <row r="106" spans="1:15" ht="345" customHeight="1" x14ac:dyDescent="0.3">
      <c r="A106" s="104" t="s">
        <v>364</v>
      </c>
      <c r="B106" s="107">
        <v>381</v>
      </c>
      <c r="C106" s="85" t="s">
        <v>536</v>
      </c>
      <c r="D106" s="94" t="s">
        <v>518</v>
      </c>
      <c r="E106" s="94" t="s">
        <v>388</v>
      </c>
      <c r="F106" s="95"/>
      <c r="G106" s="96">
        <v>15000000</v>
      </c>
      <c r="H106" s="97">
        <v>2024</v>
      </c>
      <c r="I106" s="114" t="s">
        <v>516</v>
      </c>
      <c r="J106" s="116" t="s">
        <v>303</v>
      </c>
      <c r="K106" s="116"/>
      <c r="L106" s="85" t="s">
        <v>519</v>
      </c>
      <c r="M106" s="114"/>
      <c r="N106" s="115"/>
      <c r="O106" s="114"/>
    </row>
    <row r="107" spans="1:15" ht="409.5" customHeight="1" x14ac:dyDescent="0.3">
      <c r="A107" s="104" t="s">
        <v>364</v>
      </c>
      <c r="B107" s="107">
        <v>382</v>
      </c>
      <c r="C107" s="85" t="s">
        <v>390</v>
      </c>
      <c r="D107" s="94" t="s">
        <v>515</v>
      </c>
      <c r="E107" s="94" t="s">
        <v>388</v>
      </c>
      <c r="F107" s="95"/>
      <c r="G107" s="96">
        <v>35000000</v>
      </c>
      <c r="H107" s="97">
        <v>2023</v>
      </c>
      <c r="I107" s="114" t="s">
        <v>516</v>
      </c>
      <c r="J107" s="116" t="s">
        <v>632</v>
      </c>
      <c r="K107" s="116"/>
      <c r="L107" s="85" t="s">
        <v>537</v>
      </c>
      <c r="M107" s="114"/>
      <c r="N107" s="115"/>
      <c r="O107" s="114"/>
    </row>
    <row r="108" spans="1:15" ht="234.75" customHeight="1" x14ac:dyDescent="0.3">
      <c r="A108" s="104" t="s">
        <v>366</v>
      </c>
      <c r="B108" s="107">
        <v>383</v>
      </c>
      <c r="C108" s="85" t="s">
        <v>391</v>
      </c>
      <c r="D108" s="94" t="s">
        <v>517</v>
      </c>
      <c r="E108" s="94" t="s">
        <v>388</v>
      </c>
      <c r="F108" s="95"/>
      <c r="G108" s="96">
        <v>20000000</v>
      </c>
      <c r="H108" s="97">
        <v>2023</v>
      </c>
      <c r="I108" s="114" t="s">
        <v>107</v>
      </c>
      <c r="J108" s="116" t="s">
        <v>301</v>
      </c>
      <c r="K108" s="116" t="s">
        <v>446</v>
      </c>
      <c r="L108" s="85" t="s">
        <v>392</v>
      </c>
      <c r="M108" s="114"/>
      <c r="N108" s="115"/>
      <c r="O108" s="114"/>
    </row>
    <row r="109" spans="1:15" ht="316.5" customHeight="1" x14ac:dyDescent="0.3">
      <c r="A109" s="104" t="s">
        <v>369</v>
      </c>
      <c r="B109" s="107">
        <v>384</v>
      </c>
      <c r="C109" s="85" t="s">
        <v>400</v>
      </c>
      <c r="D109" s="94" t="s">
        <v>434</v>
      </c>
      <c r="E109" s="94" t="s">
        <v>218</v>
      </c>
      <c r="F109" s="95"/>
      <c r="G109" s="96">
        <v>35000000</v>
      </c>
      <c r="H109" s="97">
        <v>2023</v>
      </c>
      <c r="I109" s="114" t="s">
        <v>107</v>
      </c>
      <c r="J109" s="116" t="s">
        <v>302</v>
      </c>
      <c r="K109" s="116"/>
      <c r="L109" s="85" t="s">
        <v>538</v>
      </c>
      <c r="M109" s="114"/>
      <c r="N109" s="115"/>
      <c r="O109" s="114"/>
    </row>
    <row r="110" spans="1:15" ht="173.25" customHeight="1" x14ac:dyDescent="0.3">
      <c r="A110" s="104" t="s">
        <v>366</v>
      </c>
      <c r="B110" s="107">
        <v>385</v>
      </c>
      <c r="C110" s="85" t="s">
        <v>401</v>
      </c>
      <c r="D110" s="94" t="s">
        <v>483</v>
      </c>
      <c r="E110" s="94" t="s">
        <v>201</v>
      </c>
      <c r="F110" s="95"/>
      <c r="G110" s="96">
        <v>20000000</v>
      </c>
      <c r="H110" s="97">
        <v>2025</v>
      </c>
      <c r="I110" s="114" t="s">
        <v>107</v>
      </c>
      <c r="J110" s="116" t="s">
        <v>301</v>
      </c>
      <c r="K110" s="116" t="s">
        <v>446</v>
      </c>
      <c r="L110" s="85" t="s">
        <v>402</v>
      </c>
      <c r="M110" s="114"/>
      <c r="N110" s="115"/>
      <c r="O110" s="114"/>
    </row>
    <row r="111" spans="1:15" ht="160.5" customHeight="1" x14ac:dyDescent="0.3">
      <c r="A111" s="104" t="s">
        <v>373</v>
      </c>
      <c r="B111" s="107">
        <v>386</v>
      </c>
      <c r="C111" s="85" t="s">
        <v>403</v>
      </c>
      <c r="D111" s="94" t="s">
        <v>484</v>
      </c>
      <c r="E111" s="94" t="s">
        <v>201</v>
      </c>
      <c r="F111" s="95"/>
      <c r="G111" s="96">
        <v>5000000</v>
      </c>
      <c r="H111" s="97">
        <v>2023</v>
      </c>
      <c r="I111" s="114" t="s">
        <v>107</v>
      </c>
      <c r="J111" s="116" t="s">
        <v>300</v>
      </c>
      <c r="K111" s="116" t="s">
        <v>442</v>
      </c>
      <c r="L111" s="85" t="s">
        <v>404</v>
      </c>
      <c r="M111" s="114"/>
      <c r="N111" s="115"/>
      <c r="O111" s="114"/>
    </row>
    <row r="112" spans="1:15" ht="137.25" customHeight="1" x14ac:dyDescent="0.3">
      <c r="A112" s="104" t="s">
        <v>635</v>
      </c>
      <c r="B112" s="107">
        <v>387</v>
      </c>
      <c r="C112" s="85" t="s">
        <v>405</v>
      </c>
      <c r="D112" s="94" t="s">
        <v>406</v>
      </c>
      <c r="E112" s="94" t="s">
        <v>175</v>
      </c>
      <c r="F112" s="95"/>
      <c r="G112" s="96">
        <v>9408100</v>
      </c>
      <c r="H112" s="97">
        <v>2021</v>
      </c>
      <c r="I112" s="114" t="s">
        <v>107</v>
      </c>
      <c r="J112" s="116" t="s">
        <v>303</v>
      </c>
      <c r="K112" s="116"/>
      <c r="L112" s="85" t="s">
        <v>407</v>
      </c>
      <c r="M112" s="114"/>
      <c r="N112" s="115"/>
      <c r="O112" s="114"/>
    </row>
    <row r="113" spans="1:15" ht="409.6" customHeight="1" x14ac:dyDescent="0.3">
      <c r="A113" s="104" t="s">
        <v>375</v>
      </c>
      <c r="B113" s="107">
        <v>390</v>
      </c>
      <c r="C113" s="85" t="s">
        <v>410</v>
      </c>
      <c r="D113" s="94" t="s">
        <v>582</v>
      </c>
      <c r="E113" s="94" t="s">
        <v>409</v>
      </c>
      <c r="F113" s="95"/>
      <c r="G113" s="96">
        <v>8500000</v>
      </c>
      <c r="H113" s="97">
        <v>2023</v>
      </c>
      <c r="I113" s="114" t="s">
        <v>382</v>
      </c>
      <c r="J113" s="116" t="s">
        <v>298</v>
      </c>
      <c r="K113" s="116"/>
      <c r="L113" s="85" t="s">
        <v>539</v>
      </c>
      <c r="M113" s="114"/>
      <c r="N113" s="115"/>
      <c r="O113" s="114"/>
    </row>
    <row r="114" spans="1:15" ht="85.5" customHeight="1" x14ac:dyDescent="0.3">
      <c r="A114" s="104" t="s">
        <v>365</v>
      </c>
      <c r="B114" s="107">
        <v>393</v>
      </c>
      <c r="C114" s="85" t="s">
        <v>411</v>
      </c>
      <c r="D114" s="94" t="s">
        <v>412</v>
      </c>
      <c r="E114" s="94" t="s">
        <v>156</v>
      </c>
      <c r="F114" s="95"/>
      <c r="G114" s="96">
        <v>1200000</v>
      </c>
      <c r="H114" s="97">
        <v>2022</v>
      </c>
      <c r="I114" s="114" t="s">
        <v>107</v>
      </c>
      <c r="J114" s="116" t="s">
        <v>301</v>
      </c>
      <c r="K114" s="116" t="s">
        <v>446</v>
      </c>
      <c r="L114" s="85" t="s">
        <v>213</v>
      </c>
      <c r="M114" s="114"/>
      <c r="N114" s="115"/>
      <c r="O114" s="114"/>
    </row>
    <row r="115" spans="1:15" ht="78.75" customHeight="1" x14ac:dyDescent="0.3">
      <c r="A115" s="104" t="s">
        <v>365</v>
      </c>
      <c r="B115" s="107">
        <v>395</v>
      </c>
      <c r="C115" s="85" t="s">
        <v>413</v>
      </c>
      <c r="D115" s="94" t="s">
        <v>414</v>
      </c>
      <c r="E115" s="94" t="s">
        <v>156</v>
      </c>
      <c r="F115" s="95"/>
      <c r="G115" s="96">
        <v>2000000</v>
      </c>
      <c r="H115" s="97">
        <v>2022</v>
      </c>
      <c r="I115" s="114" t="s">
        <v>107</v>
      </c>
      <c r="J115" s="116" t="s">
        <v>301</v>
      </c>
      <c r="K115" s="116" t="s">
        <v>446</v>
      </c>
      <c r="L115" s="85" t="s">
        <v>213</v>
      </c>
      <c r="M115" s="114"/>
      <c r="N115" s="115"/>
      <c r="O115" s="114"/>
    </row>
    <row r="116" spans="1:15" ht="94.5" customHeight="1" x14ac:dyDescent="0.3">
      <c r="A116" s="104" t="s">
        <v>365</v>
      </c>
      <c r="B116" s="107">
        <v>396</v>
      </c>
      <c r="C116" s="85" t="s">
        <v>415</v>
      </c>
      <c r="D116" s="94" t="s">
        <v>416</v>
      </c>
      <c r="E116" s="94" t="s">
        <v>156</v>
      </c>
      <c r="F116" s="95"/>
      <c r="G116" s="96">
        <v>4200000</v>
      </c>
      <c r="H116" s="97">
        <v>2022</v>
      </c>
      <c r="I116" s="114" t="s">
        <v>107</v>
      </c>
      <c r="J116" s="116" t="s">
        <v>301</v>
      </c>
      <c r="K116" s="116" t="s">
        <v>446</v>
      </c>
      <c r="L116" s="85" t="s">
        <v>417</v>
      </c>
      <c r="M116" s="114"/>
      <c r="N116" s="115"/>
      <c r="O116" s="114"/>
    </row>
    <row r="117" spans="1:15" ht="76.5" customHeight="1" x14ac:dyDescent="0.3">
      <c r="A117" s="104" t="s">
        <v>365</v>
      </c>
      <c r="B117" s="107">
        <v>397</v>
      </c>
      <c r="C117" s="85" t="s">
        <v>418</v>
      </c>
      <c r="D117" s="94" t="s">
        <v>419</v>
      </c>
      <c r="E117" s="94" t="s">
        <v>156</v>
      </c>
      <c r="F117" s="95"/>
      <c r="G117" s="96">
        <v>3200000</v>
      </c>
      <c r="H117" s="97">
        <v>2022</v>
      </c>
      <c r="I117" s="114" t="s">
        <v>107</v>
      </c>
      <c r="J117" s="116" t="s">
        <v>301</v>
      </c>
      <c r="K117" s="116" t="s">
        <v>446</v>
      </c>
      <c r="L117" s="85" t="s">
        <v>420</v>
      </c>
      <c r="M117" s="114"/>
      <c r="N117" s="115"/>
      <c r="O117" s="114"/>
    </row>
    <row r="118" spans="1:15" ht="78" customHeight="1" x14ac:dyDescent="0.3">
      <c r="A118" s="104" t="s">
        <v>365</v>
      </c>
      <c r="B118" s="107">
        <v>398</v>
      </c>
      <c r="C118" s="85" t="s">
        <v>421</v>
      </c>
      <c r="D118" s="94" t="s">
        <v>422</v>
      </c>
      <c r="E118" s="94" t="s">
        <v>156</v>
      </c>
      <c r="F118" s="95"/>
      <c r="G118" s="96">
        <v>5100000</v>
      </c>
      <c r="H118" s="97">
        <v>2022</v>
      </c>
      <c r="I118" s="114" t="s">
        <v>107</v>
      </c>
      <c r="J118" s="116" t="s">
        <v>301</v>
      </c>
      <c r="K118" s="116" t="s">
        <v>446</v>
      </c>
      <c r="L118" s="85" t="s">
        <v>423</v>
      </c>
      <c r="M118" s="114"/>
      <c r="N118" s="115"/>
      <c r="O118" s="114"/>
    </row>
    <row r="119" spans="1:15" ht="92.25" customHeight="1" x14ac:dyDescent="0.3">
      <c r="A119" s="104" t="s">
        <v>365</v>
      </c>
      <c r="B119" s="107">
        <v>400</v>
      </c>
      <c r="C119" s="85" t="s">
        <v>424</v>
      </c>
      <c r="D119" s="94" t="s">
        <v>425</v>
      </c>
      <c r="E119" s="94" t="s">
        <v>156</v>
      </c>
      <c r="F119" s="95"/>
      <c r="G119" s="96">
        <v>2200000</v>
      </c>
      <c r="H119" s="97">
        <v>2022</v>
      </c>
      <c r="I119" s="114" t="s">
        <v>107</v>
      </c>
      <c r="J119" s="116" t="s">
        <v>301</v>
      </c>
      <c r="K119" s="116" t="s">
        <v>446</v>
      </c>
      <c r="L119" s="85" t="s">
        <v>213</v>
      </c>
      <c r="M119" s="114"/>
      <c r="N119" s="115"/>
      <c r="O119" s="114"/>
    </row>
    <row r="120" spans="1:15" ht="75.75" customHeight="1" x14ac:dyDescent="0.3">
      <c r="A120" s="104" t="s">
        <v>365</v>
      </c>
      <c r="B120" s="107">
        <v>402</v>
      </c>
      <c r="C120" s="85" t="s">
        <v>426</v>
      </c>
      <c r="D120" s="94" t="s">
        <v>427</v>
      </c>
      <c r="E120" s="94" t="s">
        <v>156</v>
      </c>
      <c r="F120" s="95"/>
      <c r="G120" s="96">
        <v>1500000</v>
      </c>
      <c r="H120" s="97">
        <v>2023</v>
      </c>
      <c r="I120" s="114" t="s">
        <v>107</v>
      </c>
      <c r="J120" s="116" t="s">
        <v>301</v>
      </c>
      <c r="K120" s="116" t="s">
        <v>446</v>
      </c>
      <c r="L120" s="85" t="s">
        <v>213</v>
      </c>
      <c r="M120" s="114"/>
      <c r="N120" s="115"/>
      <c r="O120" s="114"/>
    </row>
    <row r="121" spans="1:15" ht="70.5" customHeight="1" x14ac:dyDescent="0.3">
      <c r="A121" s="104" t="s">
        <v>365</v>
      </c>
      <c r="B121" s="107">
        <v>403</v>
      </c>
      <c r="C121" s="85" t="s">
        <v>428</v>
      </c>
      <c r="D121" s="94" t="s">
        <v>429</v>
      </c>
      <c r="E121" s="94" t="s">
        <v>156</v>
      </c>
      <c r="F121" s="95"/>
      <c r="G121" s="96">
        <v>1500000</v>
      </c>
      <c r="H121" s="97">
        <v>2022</v>
      </c>
      <c r="I121" s="114" t="s">
        <v>107</v>
      </c>
      <c r="J121" s="116" t="s">
        <v>301</v>
      </c>
      <c r="K121" s="116" t="s">
        <v>446</v>
      </c>
      <c r="L121" s="85" t="s">
        <v>213</v>
      </c>
      <c r="M121" s="114"/>
      <c r="N121" s="115"/>
      <c r="O121" s="114"/>
    </row>
    <row r="122" spans="1:15" ht="81" customHeight="1" x14ac:dyDescent="0.3">
      <c r="A122" s="104" t="s">
        <v>365</v>
      </c>
      <c r="B122" s="107">
        <v>404</v>
      </c>
      <c r="C122" s="85" t="s">
        <v>430</v>
      </c>
      <c r="D122" s="94" t="s">
        <v>431</v>
      </c>
      <c r="E122" s="94" t="s">
        <v>156</v>
      </c>
      <c r="F122" s="95"/>
      <c r="G122" s="96">
        <v>2000000</v>
      </c>
      <c r="H122" s="97">
        <v>2022</v>
      </c>
      <c r="I122" s="114" t="s">
        <v>107</v>
      </c>
      <c r="J122" s="116" t="s">
        <v>301</v>
      </c>
      <c r="K122" s="116" t="s">
        <v>446</v>
      </c>
      <c r="L122" s="85" t="s">
        <v>213</v>
      </c>
      <c r="M122" s="114"/>
      <c r="N122" s="115"/>
      <c r="O122" s="114"/>
    </row>
    <row r="123" spans="1:15" ht="360.75" customHeight="1" x14ac:dyDescent="0.3">
      <c r="A123" s="66" t="s">
        <v>369</v>
      </c>
      <c r="B123" s="71">
        <v>406</v>
      </c>
      <c r="C123" s="73" t="s">
        <v>435</v>
      </c>
      <c r="D123" s="73" t="s">
        <v>436</v>
      </c>
      <c r="E123" s="73" t="s">
        <v>255</v>
      </c>
      <c r="F123" s="72"/>
      <c r="G123" s="70">
        <v>20000000</v>
      </c>
      <c r="H123" s="76">
        <v>2021</v>
      </c>
      <c r="I123" s="87" t="s">
        <v>107</v>
      </c>
      <c r="J123" s="77" t="s">
        <v>302</v>
      </c>
      <c r="K123" s="77"/>
      <c r="L123" s="73" t="s">
        <v>668</v>
      </c>
      <c r="M123" s="92"/>
      <c r="N123" s="113"/>
      <c r="O123" s="92"/>
    </row>
    <row r="124" spans="1:15" ht="195" customHeight="1" x14ac:dyDescent="0.3">
      <c r="A124" s="66" t="s">
        <v>369</v>
      </c>
      <c r="B124" s="71">
        <v>407</v>
      </c>
      <c r="C124" s="73" t="s">
        <v>569</v>
      </c>
      <c r="D124" s="73" t="s">
        <v>570</v>
      </c>
      <c r="E124" s="73" t="s">
        <v>255</v>
      </c>
      <c r="F124" s="72"/>
      <c r="G124" s="70">
        <v>20000000</v>
      </c>
      <c r="H124" s="76">
        <v>2022</v>
      </c>
      <c r="I124" s="87" t="s">
        <v>107</v>
      </c>
      <c r="J124" s="77" t="s">
        <v>302</v>
      </c>
      <c r="K124" s="77"/>
      <c r="L124" s="73" t="s">
        <v>571</v>
      </c>
      <c r="M124" s="92"/>
      <c r="N124" s="73"/>
      <c r="O124" s="92"/>
    </row>
    <row r="125" spans="1:15" ht="182.25" customHeight="1" x14ac:dyDescent="0.3">
      <c r="A125" s="66" t="s">
        <v>373</v>
      </c>
      <c r="B125" s="71">
        <v>408</v>
      </c>
      <c r="C125" s="68" t="s">
        <v>460</v>
      </c>
      <c r="D125" s="68" t="s">
        <v>461</v>
      </c>
      <c r="E125" s="68" t="s">
        <v>157</v>
      </c>
      <c r="F125" s="72"/>
      <c r="G125" s="88">
        <v>25000000</v>
      </c>
      <c r="H125" s="87">
        <v>2022</v>
      </c>
      <c r="I125" s="87" t="s">
        <v>107</v>
      </c>
      <c r="J125" s="77" t="s">
        <v>300</v>
      </c>
      <c r="K125" s="77" t="s">
        <v>442</v>
      </c>
      <c r="L125" s="68" t="s">
        <v>252</v>
      </c>
      <c r="M125" s="92"/>
      <c r="N125" s="73"/>
      <c r="O125" s="92"/>
    </row>
    <row r="126" spans="1:15" ht="146.25" customHeight="1" x14ac:dyDescent="0.3">
      <c r="A126" s="66" t="s">
        <v>373</v>
      </c>
      <c r="B126" s="71">
        <v>409</v>
      </c>
      <c r="C126" s="73" t="s">
        <v>462</v>
      </c>
      <c r="D126" s="73" t="s">
        <v>463</v>
      </c>
      <c r="E126" s="68" t="s">
        <v>465</v>
      </c>
      <c r="F126" s="72"/>
      <c r="G126" s="70">
        <v>5000000</v>
      </c>
      <c r="H126" s="76">
        <v>2022</v>
      </c>
      <c r="I126" s="87" t="s">
        <v>107</v>
      </c>
      <c r="J126" s="77" t="s">
        <v>300</v>
      </c>
      <c r="K126" s="77" t="s">
        <v>442</v>
      </c>
      <c r="L126" s="73" t="s">
        <v>464</v>
      </c>
      <c r="M126" s="92"/>
      <c r="N126" s="71"/>
      <c r="O126" s="73"/>
    </row>
    <row r="127" spans="1:15" ht="233.25" customHeight="1" x14ac:dyDescent="0.3">
      <c r="A127" s="66" t="s">
        <v>378</v>
      </c>
      <c r="B127" s="71">
        <v>410</v>
      </c>
      <c r="C127" s="73" t="s">
        <v>485</v>
      </c>
      <c r="D127" s="73" t="s">
        <v>487</v>
      </c>
      <c r="E127" s="73" t="s">
        <v>201</v>
      </c>
      <c r="F127" s="72"/>
      <c r="G127" s="70">
        <v>5000000</v>
      </c>
      <c r="H127" s="76">
        <v>2022</v>
      </c>
      <c r="I127" s="87" t="s">
        <v>107</v>
      </c>
      <c r="J127" s="77" t="s">
        <v>304</v>
      </c>
      <c r="K127" s="77" t="s">
        <v>438</v>
      </c>
      <c r="L127" s="73" t="s">
        <v>204</v>
      </c>
      <c r="M127" s="92"/>
      <c r="N127" s="71"/>
      <c r="O127" s="73"/>
    </row>
    <row r="128" spans="1:15" ht="258.75" customHeight="1" x14ac:dyDescent="0.3">
      <c r="A128" s="66" t="s">
        <v>378</v>
      </c>
      <c r="B128" s="71">
        <v>411</v>
      </c>
      <c r="C128" s="73" t="s">
        <v>488</v>
      </c>
      <c r="D128" s="73" t="s">
        <v>489</v>
      </c>
      <c r="E128" s="73" t="s">
        <v>201</v>
      </c>
      <c r="F128" s="72"/>
      <c r="G128" s="70">
        <v>7000000</v>
      </c>
      <c r="H128" s="76">
        <v>2022</v>
      </c>
      <c r="I128" s="87" t="s">
        <v>107</v>
      </c>
      <c r="J128" s="77" t="s">
        <v>304</v>
      </c>
      <c r="K128" s="77" t="s">
        <v>438</v>
      </c>
      <c r="L128" s="73" t="s">
        <v>204</v>
      </c>
      <c r="M128" s="92"/>
      <c r="N128" s="71"/>
      <c r="O128" s="73"/>
    </row>
    <row r="129" spans="1:15" ht="343.5" customHeight="1" x14ac:dyDescent="0.3">
      <c r="A129" s="66" t="s">
        <v>373</v>
      </c>
      <c r="B129" s="71">
        <v>412</v>
      </c>
      <c r="C129" s="73" t="s">
        <v>490</v>
      </c>
      <c r="D129" s="73" t="s">
        <v>491</v>
      </c>
      <c r="E129" s="73" t="s">
        <v>201</v>
      </c>
      <c r="F129" s="72"/>
      <c r="G129" s="70">
        <v>4000000</v>
      </c>
      <c r="H129" s="76">
        <v>2022</v>
      </c>
      <c r="I129" s="87" t="s">
        <v>107</v>
      </c>
      <c r="J129" s="77" t="s">
        <v>300</v>
      </c>
      <c r="K129" s="77" t="s">
        <v>442</v>
      </c>
      <c r="L129" s="73" t="s">
        <v>206</v>
      </c>
      <c r="M129" s="92"/>
      <c r="N129" s="71"/>
      <c r="O129" s="73"/>
    </row>
    <row r="130" spans="1:15" ht="335.25" customHeight="1" x14ac:dyDescent="0.3">
      <c r="A130" s="66" t="s">
        <v>373</v>
      </c>
      <c r="B130" s="71">
        <v>413</v>
      </c>
      <c r="C130" s="73" t="s">
        <v>492</v>
      </c>
      <c r="D130" s="73" t="s">
        <v>493</v>
      </c>
      <c r="E130" s="73" t="s">
        <v>201</v>
      </c>
      <c r="F130" s="72"/>
      <c r="G130" s="70">
        <v>5000000</v>
      </c>
      <c r="H130" s="76">
        <v>2022</v>
      </c>
      <c r="I130" s="87" t="s">
        <v>107</v>
      </c>
      <c r="J130" s="77" t="s">
        <v>300</v>
      </c>
      <c r="K130" s="77" t="s">
        <v>442</v>
      </c>
      <c r="L130" s="73" t="s">
        <v>206</v>
      </c>
      <c r="M130" s="92"/>
      <c r="N130" s="71"/>
      <c r="O130" s="73"/>
    </row>
    <row r="131" spans="1:15" ht="153" customHeight="1" x14ac:dyDescent="0.3">
      <c r="A131" s="66" t="s">
        <v>369</v>
      </c>
      <c r="B131" s="71">
        <v>414</v>
      </c>
      <c r="C131" s="73" t="s">
        <v>494</v>
      </c>
      <c r="D131" s="73" t="s">
        <v>474</v>
      </c>
      <c r="E131" s="73" t="s">
        <v>201</v>
      </c>
      <c r="F131" s="72"/>
      <c r="G131" s="70">
        <v>7000000</v>
      </c>
      <c r="H131" s="76">
        <v>2022</v>
      </c>
      <c r="I131" s="87" t="s">
        <v>107</v>
      </c>
      <c r="J131" s="77" t="s">
        <v>302</v>
      </c>
      <c r="K131" s="77"/>
      <c r="L131" s="73" t="s">
        <v>495</v>
      </c>
      <c r="M131" s="92"/>
      <c r="N131" s="71"/>
      <c r="O131" s="73"/>
    </row>
    <row r="132" spans="1:15" ht="395.25" customHeight="1" x14ac:dyDescent="0.3">
      <c r="A132" s="66" t="s">
        <v>376</v>
      </c>
      <c r="B132" s="71">
        <v>415</v>
      </c>
      <c r="C132" s="73" t="s">
        <v>630</v>
      </c>
      <c r="D132" s="73" t="s">
        <v>496</v>
      </c>
      <c r="E132" s="73" t="s">
        <v>175</v>
      </c>
      <c r="F132" s="72"/>
      <c r="G132" s="70">
        <v>25000000</v>
      </c>
      <c r="H132" s="76">
        <v>2022</v>
      </c>
      <c r="I132" s="87" t="s">
        <v>107</v>
      </c>
      <c r="J132" s="77" t="s">
        <v>304</v>
      </c>
      <c r="K132" s="77" t="s">
        <v>441</v>
      </c>
      <c r="L132" s="73" t="s">
        <v>497</v>
      </c>
      <c r="M132" s="92"/>
      <c r="N132" s="71"/>
      <c r="O132" s="73"/>
    </row>
    <row r="133" spans="1:15" ht="122.25" customHeight="1" x14ac:dyDescent="0.3">
      <c r="A133" s="104" t="s">
        <v>636</v>
      </c>
      <c r="B133" s="107">
        <v>416</v>
      </c>
      <c r="C133" s="85" t="s">
        <v>500</v>
      </c>
      <c r="D133" s="94" t="s">
        <v>501</v>
      </c>
      <c r="E133" s="94" t="s">
        <v>175</v>
      </c>
      <c r="F133" s="95"/>
      <c r="G133" s="96">
        <v>1000000</v>
      </c>
      <c r="H133" s="97">
        <v>2021</v>
      </c>
      <c r="I133" s="112" t="s">
        <v>108</v>
      </c>
      <c r="J133" s="116" t="s">
        <v>303</v>
      </c>
      <c r="K133" s="131"/>
      <c r="L133" s="85" t="s">
        <v>315</v>
      </c>
      <c r="M133" s="114"/>
      <c r="N133" s="115"/>
      <c r="O133" s="114"/>
    </row>
    <row r="134" spans="1:15" ht="336.75" customHeight="1" x14ac:dyDescent="0.3">
      <c r="A134" s="66" t="s">
        <v>368</v>
      </c>
      <c r="B134" s="71">
        <v>417</v>
      </c>
      <c r="C134" s="73" t="s">
        <v>502</v>
      </c>
      <c r="D134" s="73" t="s">
        <v>504</v>
      </c>
      <c r="E134" s="73" t="s">
        <v>503</v>
      </c>
      <c r="F134" s="72"/>
      <c r="G134" s="70">
        <v>5000000</v>
      </c>
      <c r="H134" s="76">
        <v>2021</v>
      </c>
      <c r="I134" s="87" t="s">
        <v>107</v>
      </c>
      <c r="J134" s="77" t="s">
        <v>299</v>
      </c>
      <c r="K134" s="77" t="s">
        <v>440</v>
      </c>
      <c r="L134" s="73" t="s">
        <v>505</v>
      </c>
      <c r="M134" s="92"/>
      <c r="N134" s="71"/>
      <c r="O134" s="73"/>
    </row>
    <row r="135" spans="1:15" ht="216" customHeight="1" x14ac:dyDescent="0.3">
      <c r="A135" s="66" t="s">
        <v>368</v>
      </c>
      <c r="B135" s="71">
        <v>418</v>
      </c>
      <c r="C135" s="73" t="s">
        <v>506</v>
      </c>
      <c r="D135" s="73" t="s">
        <v>507</v>
      </c>
      <c r="E135" s="73" t="s">
        <v>503</v>
      </c>
      <c r="F135" s="72"/>
      <c r="G135" s="70">
        <v>4500000</v>
      </c>
      <c r="H135" s="76">
        <v>2021</v>
      </c>
      <c r="I135" s="87" t="s">
        <v>107</v>
      </c>
      <c r="J135" s="77" t="s">
        <v>299</v>
      </c>
      <c r="K135" s="77" t="s">
        <v>440</v>
      </c>
      <c r="L135" s="73" t="s">
        <v>508</v>
      </c>
      <c r="M135" s="92"/>
      <c r="N135" s="71"/>
      <c r="O135" s="73"/>
    </row>
    <row r="136" spans="1:15" ht="207.75" customHeight="1" x14ac:dyDescent="0.3">
      <c r="A136" s="66" t="s">
        <v>367</v>
      </c>
      <c r="B136" s="71">
        <v>419</v>
      </c>
      <c r="C136" s="73" t="s">
        <v>509</v>
      </c>
      <c r="D136" s="73" t="s">
        <v>510</v>
      </c>
      <c r="E136" s="73" t="s">
        <v>503</v>
      </c>
      <c r="F136" s="72"/>
      <c r="G136" s="70">
        <v>2500000</v>
      </c>
      <c r="H136" s="76">
        <v>2022</v>
      </c>
      <c r="I136" s="87" t="s">
        <v>107</v>
      </c>
      <c r="J136" s="77" t="s">
        <v>299</v>
      </c>
      <c r="K136" s="77" t="s">
        <v>440</v>
      </c>
      <c r="L136" s="73" t="s">
        <v>511</v>
      </c>
      <c r="M136" s="92"/>
      <c r="N136" s="71"/>
      <c r="O136" s="73"/>
    </row>
    <row r="137" spans="1:15" ht="210.75" customHeight="1" x14ac:dyDescent="0.3">
      <c r="A137" s="66" t="s">
        <v>367</v>
      </c>
      <c r="B137" s="71">
        <v>420</v>
      </c>
      <c r="C137" s="73" t="s">
        <v>512</v>
      </c>
      <c r="D137" s="73" t="s">
        <v>513</v>
      </c>
      <c r="E137" s="73" t="s">
        <v>503</v>
      </c>
      <c r="F137" s="72"/>
      <c r="G137" s="70">
        <v>1500000</v>
      </c>
      <c r="H137" s="76">
        <v>2023</v>
      </c>
      <c r="I137" s="87" t="s">
        <v>107</v>
      </c>
      <c r="J137" s="77" t="s">
        <v>299</v>
      </c>
      <c r="K137" s="77" t="s">
        <v>440</v>
      </c>
      <c r="L137" s="73" t="s">
        <v>514</v>
      </c>
      <c r="M137" s="92"/>
      <c r="N137" s="71"/>
      <c r="O137" s="73"/>
    </row>
    <row r="138" spans="1:15" ht="292.5" customHeight="1" x14ac:dyDescent="0.3">
      <c r="A138" s="66" t="s">
        <v>374</v>
      </c>
      <c r="B138" s="71">
        <v>428</v>
      </c>
      <c r="C138" s="73" t="s">
        <v>543</v>
      </c>
      <c r="D138" s="73" t="s">
        <v>544</v>
      </c>
      <c r="E138" s="73" t="s">
        <v>541</v>
      </c>
      <c r="F138" s="72"/>
      <c r="G138" s="70">
        <v>73000000</v>
      </c>
      <c r="H138" s="76">
        <v>2022</v>
      </c>
      <c r="I138" s="112" t="s">
        <v>108</v>
      </c>
      <c r="J138" s="77" t="s">
        <v>305</v>
      </c>
      <c r="K138" s="77"/>
      <c r="L138" s="73" t="s">
        <v>542</v>
      </c>
      <c r="M138" s="92"/>
      <c r="N138" s="71"/>
      <c r="O138" s="73"/>
    </row>
    <row r="139" spans="1:15" ht="190.5" customHeight="1" x14ac:dyDescent="0.3">
      <c r="A139" s="66" t="s">
        <v>371</v>
      </c>
      <c r="B139" s="71">
        <v>429</v>
      </c>
      <c r="C139" s="73" t="s">
        <v>552</v>
      </c>
      <c r="D139" s="73" t="s">
        <v>554</v>
      </c>
      <c r="E139" s="73" t="s">
        <v>556</v>
      </c>
      <c r="F139" s="72"/>
      <c r="G139" s="70">
        <v>5000000</v>
      </c>
      <c r="H139" s="76">
        <v>2022</v>
      </c>
      <c r="I139" s="87" t="s">
        <v>107</v>
      </c>
      <c r="J139" s="77" t="s">
        <v>300</v>
      </c>
      <c r="K139" s="77" t="s">
        <v>449</v>
      </c>
      <c r="L139" s="73" t="s">
        <v>555</v>
      </c>
      <c r="M139" s="92"/>
      <c r="N139" s="93"/>
      <c r="O139" s="129"/>
    </row>
    <row r="140" spans="1:15" ht="353.25" customHeight="1" x14ac:dyDescent="0.3">
      <c r="A140" s="66" t="s">
        <v>371</v>
      </c>
      <c r="B140" s="71">
        <v>430</v>
      </c>
      <c r="C140" s="73" t="s">
        <v>553</v>
      </c>
      <c r="D140" s="73" t="s">
        <v>550</v>
      </c>
      <c r="E140" s="73" t="s">
        <v>556</v>
      </c>
      <c r="F140" s="72"/>
      <c r="G140" s="70">
        <v>5000000</v>
      </c>
      <c r="H140" s="76">
        <v>2022</v>
      </c>
      <c r="I140" s="87" t="s">
        <v>107</v>
      </c>
      <c r="J140" s="77" t="s">
        <v>300</v>
      </c>
      <c r="K140" s="77" t="s">
        <v>449</v>
      </c>
      <c r="L140" s="73" t="s">
        <v>551</v>
      </c>
      <c r="M140" s="92"/>
      <c r="N140" s="71"/>
      <c r="O140" s="73"/>
    </row>
    <row r="141" spans="1:15" ht="227.25" customHeight="1" x14ac:dyDescent="0.3">
      <c r="A141" s="66" t="s">
        <v>375</v>
      </c>
      <c r="B141" s="71">
        <v>431</v>
      </c>
      <c r="C141" s="73" t="s">
        <v>558</v>
      </c>
      <c r="D141" s="73" t="s">
        <v>559</v>
      </c>
      <c r="E141" s="73" t="s">
        <v>255</v>
      </c>
      <c r="F141" s="72"/>
      <c r="G141" s="70">
        <v>80000000</v>
      </c>
      <c r="H141" s="76">
        <v>2021</v>
      </c>
      <c r="I141" s="87" t="s">
        <v>107</v>
      </c>
      <c r="J141" s="77" t="s">
        <v>304</v>
      </c>
      <c r="K141" s="77"/>
      <c r="L141" s="73" t="s">
        <v>560</v>
      </c>
      <c r="M141" s="92"/>
      <c r="N141" s="71"/>
      <c r="O141" s="73"/>
    </row>
    <row r="142" spans="1:15" ht="203.25" customHeight="1" x14ac:dyDescent="0.3">
      <c r="A142" s="66" t="s">
        <v>375</v>
      </c>
      <c r="B142" s="71">
        <v>432</v>
      </c>
      <c r="C142" s="73" t="s">
        <v>561</v>
      </c>
      <c r="D142" s="73" t="s">
        <v>562</v>
      </c>
      <c r="E142" s="73" t="s">
        <v>255</v>
      </c>
      <c r="F142" s="72"/>
      <c r="G142" s="70">
        <v>120000000</v>
      </c>
      <c r="H142" s="76">
        <v>2021</v>
      </c>
      <c r="I142" s="87" t="s">
        <v>107</v>
      </c>
      <c r="J142" s="77" t="s">
        <v>304</v>
      </c>
      <c r="K142" s="77"/>
      <c r="L142" s="73" t="s">
        <v>560</v>
      </c>
      <c r="M142" s="92"/>
      <c r="N142" s="71"/>
      <c r="O142" s="73"/>
    </row>
    <row r="143" spans="1:15" ht="327" customHeight="1" x14ac:dyDescent="0.3">
      <c r="A143" s="66" t="s">
        <v>374</v>
      </c>
      <c r="B143" s="71">
        <v>433</v>
      </c>
      <c r="C143" s="73" t="s">
        <v>563</v>
      </c>
      <c r="D143" s="73" t="s">
        <v>665</v>
      </c>
      <c r="E143" s="73" t="s">
        <v>255</v>
      </c>
      <c r="F143" s="72"/>
      <c r="G143" s="70">
        <v>2000000</v>
      </c>
      <c r="H143" s="76">
        <v>2022</v>
      </c>
      <c r="I143" s="87" t="s">
        <v>108</v>
      </c>
      <c r="J143" s="77" t="s">
        <v>305</v>
      </c>
      <c r="K143" s="77"/>
      <c r="L143" s="73" t="s">
        <v>564</v>
      </c>
      <c r="M143" s="92"/>
      <c r="N143" s="71"/>
      <c r="O143" s="73"/>
    </row>
    <row r="144" spans="1:15" ht="327" customHeight="1" x14ac:dyDescent="0.3">
      <c r="A144" s="66" t="s">
        <v>634</v>
      </c>
      <c r="B144" s="71">
        <v>434</v>
      </c>
      <c r="C144" s="73" t="s">
        <v>565</v>
      </c>
      <c r="D144" s="73" t="s">
        <v>566</v>
      </c>
      <c r="E144" s="73" t="s">
        <v>255</v>
      </c>
      <c r="F144" s="72"/>
      <c r="G144" s="70">
        <v>15000000</v>
      </c>
      <c r="H144" s="76">
        <v>2022</v>
      </c>
      <c r="I144" s="87" t="s">
        <v>107</v>
      </c>
      <c r="J144" s="77" t="s">
        <v>302</v>
      </c>
      <c r="K144" s="77"/>
      <c r="L144" s="73" t="s">
        <v>667</v>
      </c>
      <c r="M144" s="92"/>
      <c r="N144" s="71"/>
      <c r="O144" s="73"/>
    </row>
    <row r="145" spans="1:15" ht="184.5" customHeight="1" x14ac:dyDescent="0.3">
      <c r="A145" s="66" t="s">
        <v>378</v>
      </c>
      <c r="B145" s="71">
        <v>436</v>
      </c>
      <c r="C145" s="73" t="s">
        <v>573</v>
      </c>
      <c r="D145" s="73" t="s">
        <v>576</v>
      </c>
      <c r="E145" s="73" t="s">
        <v>175</v>
      </c>
      <c r="F145" s="72"/>
      <c r="G145" s="70">
        <v>11500000</v>
      </c>
      <c r="H145" s="76">
        <v>2022</v>
      </c>
      <c r="I145" s="87" t="s">
        <v>107</v>
      </c>
      <c r="J145" s="77" t="s">
        <v>304</v>
      </c>
      <c r="K145" s="77" t="s">
        <v>438</v>
      </c>
      <c r="L145" s="73" t="s">
        <v>574</v>
      </c>
      <c r="M145" s="92"/>
      <c r="N145" s="93"/>
      <c r="O145" s="129"/>
    </row>
    <row r="146" spans="1:15" ht="156" customHeight="1" x14ac:dyDescent="0.3">
      <c r="A146" s="66" t="s">
        <v>378</v>
      </c>
      <c r="B146" s="71">
        <v>437</v>
      </c>
      <c r="C146" s="73" t="s">
        <v>575</v>
      </c>
      <c r="D146" s="73" t="s">
        <v>577</v>
      </c>
      <c r="E146" s="73" t="s">
        <v>175</v>
      </c>
      <c r="F146" s="72"/>
      <c r="G146" s="70">
        <v>7900000</v>
      </c>
      <c r="H146" s="76">
        <v>2022</v>
      </c>
      <c r="I146" s="87" t="s">
        <v>107</v>
      </c>
      <c r="J146" s="77" t="s">
        <v>304</v>
      </c>
      <c r="K146" s="77" t="s">
        <v>438</v>
      </c>
      <c r="L146" s="73" t="s">
        <v>578</v>
      </c>
      <c r="M146" s="92"/>
      <c r="N146" s="71"/>
      <c r="O146" s="73"/>
    </row>
    <row r="147" spans="1:15" ht="185.25" customHeight="1" x14ac:dyDescent="0.3">
      <c r="A147" s="66" t="s">
        <v>378</v>
      </c>
      <c r="B147" s="71">
        <v>438</v>
      </c>
      <c r="C147" s="73" t="s">
        <v>579</v>
      </c>
      <c r="D147" s="73" t="s">
        <v>580</v>
      </c>
      <c r="E147" s="73" t="s">
        <v>175</v>
      </c>
      <c r="F147" s="72"/>
      <c r="G147" s="70">
        <v>18200000</v>
      </c>
      <c r="H147" s="76">
        <v>2022</v>
      </c>
      <c r="I147" s="87" t="s">
        <v>107</v>
      </c>
      <c r="J147" s="77" t="s">
        <v>304</v>
      </c>
      <c r="K147" s="77" t="s">
        <v>438</v>
      </c>
      <c r="L147" s="73" t="s">
        <v>581</v>
      </c>
      <c r="M147" s="92"/>
      <c r="N147" s="71"/>
      <c r="O147" s="73"/>
    </row>
    <row r="148" spans="1:15" ht="285.75" customHeight="1" x14ac:dyDescent="0.3">
      <c r="A148" s="66" t="s">
        <v>634</v>
      </c>
      <c r="B148" s="71">
        <v>439</v>
      </c>
      <c r="C148" s="69" t="s">
        <v>585</v>
      </c>
      <c r="D148" s="68" t="s">
        <v>586</v>
      </c>
      <c r="E148" s="68" t="s">
        <v>152</v>
      </c>
      <c r="F148" s="72"/>
      <c r="G148" s="70">
        <v>6000000</v>
      </c>
      <c r="H148" s="87">
        <v>2023</v>
      </c>
      <c r="I148" s="87" t="s">
        <v>107</v>
      </c>
      <c r="J148" s="77" t="s">
        <v>302</v>
      </c>
      <c r="K148" s="77"/>
      <c r="L148" s="68" t="s">
        <v>254</v>
      </c>
      <c r="M148" s="92"/>
      <c r="N148" s="93"/>
      <c r="O148" s="129"/>
    </row>
    <row r="149" spans="1:15" ht="196.5" customHeight="1" x14ac:dyDescent="0.3">
      <c r="A149" s="66" t="s">
        <v>374</v>
      </c>
      <c r="B149" s="71">
        <v>440</v>
      </c>
      <c r="C149" s="94" t="s">
        <v>587</v>
      </c>
      <c r="D149" s="94" t="s">
        <v>588</v>
      </c>
      <c r="E149" s="68" t="s">
        <v>152</v>
      </c>
      <c r="F149" s="105"/>
      <c r="G149" s="96">
        <v>2000000</v>
      </c>
      <c r="H149" s="97">
        <v>2023</v>
      </c>
      <c r="I149" s="87" t="s">
        <v>108</v>
      </c>
      <c r="J149" s="77" t="s">
        <v>305</v>
      </c>
      <c r="K149" s="117"/>
      <c r="L149" s="68" t="s">
        <v>254</v>
      </c>
      <c r="M149" s="95"/>
      <c r="N149" s="71"/>
      <c r="O149" s="94"/>
    </row>
    <row r="150" spans="1:15" ht="196.5" customHeight="1" x14ac:dyDescent="0.3">
      <c r="A150" s="66" t="s">
        <v>636</v>
      </c>
      <c r="B150" s="71">
        <v>441</v>
      </c>
      <c r="C150" s="73" t="s">
        <v>600</v>
      </c>
      <c r="D150" s="73" t="s">
        <v>601</v>
      </c>
      <c r="E150" s="73" t="s">
        <v>186</v>
      </c>
      <c r="F150" s="149"/>
      <c r="G150" s="70">
        <v>20400000</v>
      </c>
      <c r="H150" s="76">
        <v>2021</v>
      </c>
      <c r="I150" s="98" t="s">
        <v>108</v>
      </c>
      <c r="J150" s="77" t="s">
        <v>303</v>
      </c>
      <c r="K150" s="77"/>
      <c r="L150" s="73" t="s">
        <v>308</v>
      </c>
      <c r="M150" s="92"/>
      <c r="N150" s="73"/>
      <c r="O150" s="129"/>
    </row>
    <row r="151" spans="1:15" ht="331.5" customHeight="1" x14ac:dyDescent="0.3">
      <c r="A151" s="66" t="s">
        <v>365</v>
      </c>
      <c r="B151" s="71">
        <v>442</v>
      </c>
      <c r="C151" s="94" t="s">
        <v>602</v>
      </c>
      <c r="D151" s="94" t="s">
        <v>603</v>
      </c>
      <c r="E151" s="73" t="s">
        <v>186</v>
      </c>
      <c r="F151" s="105"/>
      <c r="G151" s="70">
        <v>125000000</v>
      </c>
      <c r="H151" s="76">
        <v>2021</v>
      </c>
      <c r="I151" s="98" t="s">
        <v>107</v>
      </c>
      <c r="J151" s="77" t="s">
        <v>301</v>
      </c>
      <c r="K151" s="117" t="s">
        <v>446</v>
      </c>
      <c r="L151" s="73" t="s">
        <v>308</v>
      </c>
      <c r="M151" s="95"/>
      <c r="N151" s="118"/>
      <c r="O151" s="94"/>
    </row>
    <row r="152" spans="1:15" ht="196.5" customHeight="1" x14ac:dyDescent="0.3">
      <c r="A152" s="66" t="s">
        <v>636</v>
      </c>
      <c r="B152" s="71">
        <v>443</v>
      </c>
      <c r="C152" s="73" t="s">
        <v>604</v>
      </c>
      <c r="D152" s="73" t="s">
        <v>605</v>
      </c>
      <c r="E152" s="73" t="s">
        <v>186</v>
      </c>
      <c r="F152" s="149"/>
      <c r="G152" s="70">
        <v>20500000</v>
      </c>
      <c r="H152" s="76">
        <v>2022</v>
      </c>
      <c r="I152" s="98" t="s">
        <v>108</v>
      </c>
      <c r="J152" s="77" t="s">
        <v>303</v>
      </c>
      <c r="K152" s="77"/>
      <c r="L152" s="73" t="s">
        <v>308</v>
      </c>
      <c r="M152" s="92"/>
      <c r="N152" s="93"/>
      <c r="O152" s="129"/>
    </row>
    <row r="153" spans="1:15" ht="283.5" customHeight="1" x14ac:dyDescent="0.3">
      <c r="A153" s="66" t="s">
        <v>365</v>
      </c>
      <c r="B153" s="71">
        <v>444</v>
      </c>
      <c r="C153" s="94" t="s">
        <v>606</v>
      </c>
      <c r="D153" s="94" t="s">
        <v>607</v>
      </c>
      <c r="E153" s="73" t="s">
        <v>186</v>
      </c>
      <c r="F153" s="105"/>
      <c r="G153" s="70">
        <v>31000000</v>
      </c>
      <c r="H153" s="76">
        <v>2022</v>
      </c>
      <c r="I153" s="98" t="s">
        <v>107</v>
      </c>
      <c r="J153" s="77" t="s">
        <v>301</v>
      </c>
      <c r="K153" s="117" t="s">
        <v>450</v>
      </c>
      <c r="L153" s="73" t="s">
        <v>308</v>
      </c>
      <c r="M153" s="95"/>
      <c r="N153" s="118"/>
      <c r="O153" s="94"/>
    </row>
    <row r="154" spans="1:15" ht="283.5" customHeight="1" thickBot="1" x14ac:dyDescent="0.35">
      <c r="A154" s="108" t="s">
        <v>363</v>
      </c>
      <c r="B154" s="151">
        <v>445</v>
      </c>
      <c r="C154" s="119" t="s">
        <v>631</v>
      </c>
      <c r="D154" s="119" t="s">
        <v>615</v>
      </c>
      <c r="E154" s="119" t="s">
        <v>614</v>
      </c>
      <c r="F154" s="152"/>
      <c r="G154" s="120">
        <v>9000000</v>
      </c>
      <c r="H154" s="121">
        <v>2023</v>
      </c>
      <c r="I154" s="153" t="s">
        <v>162</v>
      </c>
      <c r="J154" s="154" t="s">
        <v>690</v>
      </c>
      <c r="K154" s="154"/>
      <c r="L154" s="119" t="s">
        <v>616</v>
      </c>
      <c r="M154" s="122"/>
      <c r="N154" s="151"/>
      <c r="O154" s="119"/>
    </row>
    <row r="155" spans="1:15" ht="228" customHeight="1" x14ac:dyDescent="0.3">
      <c r="A155" s="104" t="s">
        <v>678</v>
      </c>
      <c r="B155" s="118">
        <v>446</v>
      </c>
      <c r="C155" s="94" t="s">
        <v>642</v>
      </c>
      <c r="D155" s="94" t="s">
        <v>643</v>
      </c>
      <c r="E155" s="94" t="s">
        <v>175</v>
      </c>
      <c r="F155" s="105"/>
      <c r="G155" s="96">
        <v>150000000</v>
      </c>
      <c r="H155" s="97">
        <v>2021</v>
      </c>
      <c r="I155" s="112" t="s">
        <v>108</v>
      </c>
      <c r="J155" s="117" t="s">
        <v>305</v>
      </c>
      <c r="K155" s="117"/>
      <c r="L155" s="94" t="s">
        <v>644</v>
      </c>
      <c r="M155" s="95"/>
      <c r="N155" s="118"/>
      <c r="O155" s="94"/>
    </row>
    <row r="156" spans="1:15" ht="309.75" customHeight="1" x14ac:dyDescent="0.3">
      <c r="A156" s="66" t="s">
        <v>678</v>
      </c>
      <c r="B156" s="71">
        <v>447</v>
      </c>
      <c r="C156" s="73" t="s">
        <v>645</v>
      </c>
      <c r="D156" s="133" t="s">
        <v>646</v>
      </c>
      <c r="E156" s="94" t="s">
        <v>175</v>
      </c>
      <c r="F156" s="72"/>
      <c r="G156" s="70">
        <v>25000000</v>
      </c>
      <c r="H156" s="76">
        <v>2021</v>
      </c>
      <c r="I156" s="87" t="s">
        <v>108</v>
      </c>
      <c r="J156" s="117" t="s">
        <v>305</v>
      </c>
      <c r="K156" s="77"/>
      <c r="L156" s="73" t="s">
        <v>647</v>
      </c>
      <c r="M156" s="92"/>
      <c r="N156" s="71"/>
      <c r="O156" s="73"/>
    </row>
    <row r="157" spans="1:15" ht="180" customHeight="1" x14ac:dyDescent="0.3">
      <c r="A157" s="66" t="s">
        <v>378</v>
      </c>
      <c r="B157" s="71">
        <v>448</v>
      </c>
      <c r="C157" s="73" t="s">
        <v>648</v>
      </c>
      <c r="D157" s="133" t="s">
        <v>650</v>
      </c>
      <c r="E157" s="94" t="s">
        <v>175</v>
      </c>
      <c r="F157" s="72"/>
      <c r="G157" s="70">
        <v>2400000</v>
      </c>
      <c r="H157" s="76">
        <v>2023</v>
      </c>
      <c r="I157" s="87" t="s">
        <v>107</v>
      </c>
      <c r="J157" s="117" t="s">
        <v>304</v>
      </c>
      <c r="K157" s="77" t="s">
        <v>438</v>
      </c>
      <c r="L157" s="73" t="s">
        <v>246</v>
      </c>
      <c r="M157" s="92"/>
      <c r="N157" s="71"/>
      <c r="O157" s="73"/>
    </row>
    <row r="158" spans="1:15" ht="188.25" customHeight="1" x14ac:dyDescent="0.3">
      <c r="A158" s="66" t="s">
        <v>378</v>
      </c>
      <c r="B158" s="71">
        <v>449</v>
      </c>
      <c r="C158" s="73" t="s">
        <v>649</v>
      </c>
      <c r="D158" s="133" t="s">
        <v>652</v>
      </c>
      <c r="E158" s="94" t="s">
        <v>175</v>
      </c>
      <c r="F158" s="72"/>
      <c r="G158" s="70">
        <v>5000000</v>
      </c>
      <c r="H158" s="76">
        <v>2024</v>
      </c>
      <c r="I158" s="87" t="s">
        <v>107</v>
      </c>
      <c r="J158" s="117" t="s">
        <v>304</v>
      </c>
      <c r="K158" s="77" t="s">
        <v>438</v>
      </c>
      <c r="L158" s="73" t="s">
        <v>250</v>
      </c>
      <c r="M158" s="92"/>
      <c r="N158" s="71"/>
      <c r="O158" s="73"/>
    </row>
    <row r="159" spans="1:15" ht="261.75" customHeight="1" x14ac:dyDescent="0.3">
      <c r="A159" s="66" t="s">
        <v>378</v>
      </c>
      <c r="B159" s="71">
        <v>450</v>
      </c>
      <c r="C159" s="73" t="s">
        <v>654</v>
      </c>
      <c r="D159" s="133" t="s">
        <v>651</v>
      </c>
      <c r="E159" s="94" t="s">
        <v>147</v>
      </c>
      <c r="F159" s="72"/>
      <c r="G159" s="70">
        <v>90000000</v>
      </c>
      <c r="H159" s="76">
        <v>2023</v>
      </c>
      <c r="I159" s="87" t="s">
        <v>107</v>
      </c>
      <c r="J159" s="117" t="s">
        <v>304</v>
      </c>
      <c r="K159" s="77" t="s">
        <v>438</v>
      </c>
      <c r="L159" s="73" t="s">
        <v>653</v>
      </c>
      <c r="M159" s="92"/>
      <c r="N159" s="71"/>
      <c r="O159" s="73"/>
    </row>
    <row r="160" spans="1:15" ht="409.6" customHeight="1" x14ac:dyDescent="0.3">
      <c r="A160" s="66" t="s">
        <v>363</v>
      </c>
      <c r="B160" s="71">
        <v>451</v>
      </c>
      <c r="C160" s="73" t="s">
        <v>655</v>
      </c>
      <c r="D160" s="133" t="s">
        <v>679</v>
      </c>
      <c r="E160" s="94" t="s">
        <v>656</v>
      </c>
      <c r="F160" s="72"/>
      <c r="G160" s="70">
        <v>8800000</v>
      </c>
      <c r="H160" s="76">
        <v>2022</v>
      </c>
      <c r="I160" s="155" t="s">
        <v>162</v>
      </c>
      <c r="J160" s="117" t="s">
        <v>613</v>
      </c>
      <c r="K160" s="77"/>
      <c r="L160" s="73"/>
      <c r="M160" s="92"/>
      <c r="N160" s="71"/>
      <c r="O160" s="73"/>
    </row>
    <row r="161" spans="1:15" ht="409.6" customHeight="1" x14ac:dyDescent="0.3">
      <c r="A161" s="66" t="s">
        <v>634</v>
      </c>
      <c r="B161" s="71">
        <v>452</v>
      </c>
      <c r="C161" s="73" t="s">
        <v>657</v>
      </c>
      <c r="D161" s="133" t="s">
        <v>658</v>
      </c>
      <c r="E161" s="73" t="s">
        <v>175</v>
      </c>
      <c r="F161" s="72"/>
      <c r="G161" s="70">
        <v>30250000</v>
      </c>
      <c r="H161" s="76">
        <v>2022</v>
      </c>
      <c r="I161" s="87" t="s">
        <v>107</v>
      </c>
      <c r="J161" s="77" t="s">
        <v>302</v>
      </c>
      <c r="K161" s="77"/>
      <c r="L161" s="73" t="s">
        <v>659</v>
      </c>
      <c r="M161" s="92"/>
      <c r="N161" s="71"/>
      <c r="O161" s="73"/>
    </row>
    <row r="162" spans="1:15" ht="283.5" customHeight="1" x14ac:dyDescent="0.3">
      <c r="A162" s="66" t="s">
        <v>369</v>
      </c>
      <c r="B162" s="71">
        <v>453</v>
      </c>
      <c r="C162" s="73" t="s">
        <v>660</v>
      </c>
      <c r="D162" s="133" t="s">
        <v>663</v>
      </c>
      <c r="E162" s="73" t="s">
        <v>255</v>
      </c>
      <c r="F162" s="72"/>
      <c r="G162" s="70">
        <v>10000000</v>
      </c>
      <c r="H162" s="76">
        <v>2022</v>
      </c>
      <c r="I162" s="87" t="s">
        <v>107</v>
      </c>
      <c r="J162" s="77" t="s">
        <v>302</v>
      </c>
      <c r="K162" s="77"/>
      <c r="L162" s="73" t="s">
        <v>661</v>
      </c>
      <c r="M162" s="92"/>
      <c r="N162" s="71"/>
      <c r="O162" s="73"/>
    </row>
    <row r="163" spans="1:15" ht="364.5" customHeight="1" x14ac:dyDescent="0.3">
      <c r="A163" s="104" t="s">
        <v>369</v>
      </c>
      <c r="B163" s="118">
        <v>454</v>
      </c>
      <c r="C163" s="94" t="s">
        <v>662</v>
      </c>
      <c r="D163" s="134" t="s">
        <v>664</v>
      </c>
      <c r="E163" s="94" t="s">
        <v>255</v>
      </c>
      <c r="F163" s="105"/>
      <c r="G163" s="96">
        <v>10000000</v>
      </c>
      <c r="H163" s="97">
        <v>2022</v>
      </c>
      <c r="I163" s="135" t="s">
        <v>107</v>
      </c>
      <c r="J163" s="117" t="s">
        <v>302</v>
      </c>
      <c r="K163" s="117"/>
      <c r="L163" s="94" t="s">
        <v>661</v>
      </c>
      <c r="M163" s="95"/>
      <c r="N163" s="118"/>
      <c r="O163" s="94"/>
    </row>
    <row r="164" spans="1:15" ht="380.25" customHeight="1" x14ac:dyDescent="0.3">
      <c r="A164" s="104" t="s">
        <v>363</v>
      </c>
      <c r="B164" s="71">
        <v>455</v>
      </c>
      <c r="C164" s="73" t="s">
        <v>684</v>
      </c>
      <c r="D164" s="133" t="s">
        <v>672</v>
      </c>
      <c r="E164" s="73" t="s">
        <v>669</v>
      </c>
      <c r="F164" s="72"/>
      <c r="G164" s="136" t="s">
        <v>671</v>
      </c>
      <c r="H164" s="76">
        <v>2022</v>
      </c>
      <c r="I164" s="87" t="s">
        <v>162</v>
      </c>
      <c r="J164" s="77"/>
      <c r="K164" s="77"/>
      <c r="L164" s="73" t="s">
        <v>670</v>
      </c>
      <c r="M164" s="92"/>
      <c r="N164" s="71"/>
      <c r="O164" s="73"/>
    </row>
    <row r="165" spans="1:15" ht="130.5" customHeight="1" x14ac:dyDescent="0.3">
      <c r="A165" s="104" t="s">
        <v>376</v>
      </c>
      <c r="B165" s="71">
        <v>456</v>
      </c>
      <c r="C165" s="73" t="s">
        <v>673</v>
      </c>
      <c r="D165" s="133" t="s">
        <v>674</v>
      </c>
      <c r="E165" s="73" t="s">
        <v>193</v>
      </c>
      <c r="F165" s="72"/>
      <c r="G165" s="70">
        <v>23717000</v>
      </c>
      <c r="H165" s="76">
        <v>2023</v>
      </c>
      <c r="I165" s="87" t="s">
        <v>107</v>
      </c>
      <c r="J165" s="77" t="s">
        <v>304</v>
      </c>
      <c r="K165" s="77" t="s">
        <v>686</v>
      </c>
      <c r="L165" s="73" t="s">
        <v>230</v>
      </c>
      <c r="M165" s="92"/>
      <c r="N165" s="71"/>
      <c r="O165" s="73"/>
    </row>
    <row r="166" spans="1:15" ht="288" customHeight="1" x14ac:dyDescent="0.3">
      <c r="A166" s="104" t="s">
        <v>366</v>
      </c>
      <c r="B166" s="71">
        <v>457</v>
      </c>
      <c r="C166" s="73" t="s">
        <v>680</v>
      </c>
      <c r="D166" s="133" t="s">
        <v>682</v>
      </c>
      <c r="E166" s="73" t="s">
        <v>681</v>
      </c>
      <c r="F166" s="72"/>
      <c r="G166" s="70">
        <v>25000000</v>
      </c>
      <c r="H166" s="76">
        <v>2024</v>
      </c>
      <c r="I166" s="87" t="s">
        <v>688</v>
      </c>
      <c r="J166" s="77" t="s">
        <v>689</v>
      </c>
      <c r="K166" s="77" t="s">
        <v>685</v>
      </c>
      <c r="L166" s="73" t="s">
        <v>683</v>
      </c>
      <c r="M166" s="92"/>
      <c r="N166" s="71"/>
      <c r="O166" s="73"/>
    </row>
    <row r="167" spans="1:15" s="138" customFormat="1" ht="288" customHeight="1" x14ac:dyDescent="0.3">
      <c r="A167" s="137" t="s">
        <v>697</v>
      </c>
      <c r="B167" s="157">
        <v>458</v>
      </c>
      <c r="C167" s="103" t="s">
        <v>694</v>
      </c>
      <c r="D167" s="158" t="s">
        <v>696</v>
      </c>
      <c r="E167" s="103" t="s">
        <v>695</v>
      </c>
      <c r="F167" s="159"/>
      <c r="G167" s="86">
        <v>13500000</v>
      </c>
      <c r="H167" s="160">
        <v>2023</v>
      </c>
      <c r="I167" s="98" t="s">
        <v>162</v>
      </c>
      <c r="J167" s="161" t="s">
        <v>699</v>
      </c>
      <c r="K167" s="161"/>
      <c r="L167" s="103" t="s">
        <v>698</v>
      </c>
      <c r="M167" s="162"/>
      <c r="N167" s="157"/>
      <c r="O167" s="103"/>
    </row>
    <row r="168" spans="1:15" ht="317.25" customHeight="1" x14ac:dyDescent="0.3">
      <c r="A168" s="139" t="s">
        <v>697</v>
      </c>
      <c r="B168" s="71">
        <v>459</v>
      </c>
      <c r="C168" s="73" t="s">
        <v>709</v>
      </c>
      <c r="D168" s="133" t="s">
        <v>710</v>
      </c>
      <c r="E168" s="73" t="s">
        <v>218</v>
      </c>
      <c r="F168" s="72"/>
      <c r="G168" s="70">
        <v>26000000</v>
      </c>
      <c r="H168" s="76">
        <v>2022</v>
      </c>
      <c r="I168" s="87" t="s">
        <v>107</v>
      </c>
      <c r="J168" s="77" t="s">
        <v>302</v>
      </c>
      <c r="K168" s="77"/>
      <c r="L168" s="73" t="s">
        <v>711</v>
      </c>
      <c r="M168" s="92"/>
      <c r="N168" s="71"/>
      <c r="O168" s="73"/>
    </row>
    <row r="169" spans="1:15" ht="78" customHeight="1" x14ac:dyDescent="0.3">
      <c r="A169" s="139" t="s">
        <v>365</v>
      </c>
      <c r="B169" s="71">
        <v>460</v>
      </c>
      <c r="C169" s="73" t="s">
        <v>717</v>
      </c>
      <c r="D169" s="133" t="s">
        <v>718</v>
      </c>
      <c r="E169" s="73" t="s">
        <v>156</v>
      </c>
      <c r="F169" s="72"/>
      <c r="G169" s="70">
        <v>3000000</v>
      </c>
      <c r="H169" s="76">
        <v>2021</v>
      </c>
      <c r="I169" s="114" t="s">
        <v>107</v>
      </c>
      <c r="J169" s="116" t="s">
        <v>301</v>
      </c>
      <c r="K169" s="116" t="s">
        <v>446</v>
      </c>
      <c r="L169" s="73" t="s">
        <v>719</v>
      </c>
      <c r="M169" s="92"/>
      <c r="N169" s="71"/>
      <c r="O169" s="73"/>
    </row>
    <row r="170" spans="1:15" ht="137.25" customHeight="1" x14ac:dyDescent="0.3">
      <c r="C170" s="37"/>
      <c r="D170" s="130"/>
      <c r="E170" s="37"/>
      <c r="F170" s="37"/>
      <c r="G170" s="37"/>
      <c r="H170" s="37"/>
      <c r="I170" s="37"/>
      <c r="J170" s="37"/>
      <c r="K170" s="37"/>
      <c r="L170" s="37"/>
      <c r="M170" s="37"/>
      <c r="N170" s="37"/>
      <c r="O170" s="37"/>
    </row>
    <row r="171" spans="1:15" x14ac:dyDescent="0.3">
      <c r="A171" s="64"/>
      <c r="D171" s="89"/>
      <c r="E171" s="89"/>
      <c r="F171" s="67"/>
      <c r="G171" s="90"/>
      <c r="H171" s="91"/>
      <c r="J171" s="78"/>
      <c r="K171" s="78"/>
    </row>
    <row r="172" spans="1:15" x14ac:dyDescent="0.3">
      <c r="A172" s="64"/>
      <c r="F172" s="67"/>
    </row>
    <row r="173" spans="1:15" x14ac:dyDescent="0.3">
      <c r="A173" s="64"/>
      <c r="F173" s="67"/>
    </row>
    <row r="174" spans="1:15" x14ac:dyDescent="0.3">
      <c r="A174" s="64"/>
      <c r="F174" s="67"/>
    </row>
    <row r="175" spans="1:15" x14ac:dyDescent="0.3">
      <c r="A175" s="64"/>
      <c r="F175" s="67"/>
    </row>
    <row r="176" spans="1:15" x14ac:dyDescent="0.3">
      <c r="A176" s="64"/>
      <c r="F176" s="67"/>
    </row>
    <row r="177" spans="1:6" x14ac:dyDescent="0.3">
      <c r="A177" s="64"/>
      <c r="F177" s="67"/>
    </row>
    <row r="178" spans="1:6" x14ac:dyDescent="0.3">
      <c r="A178" s="64"/>
      <c r="F178" s="67"/>
    </row>
    <row r="179" spans="1:6" x14ac:dyDescent="0.3">
      <c r="A179" s="64"/>
      <c r="F179" s="67"/>
    </row>
    <row r="180" spans="1:6" x14ac:dyDescent="0.3">
      <c r="A180" s="64"/>
      <c r="F180" s="67"/>
    </row>
    <row r="181" spans="1:6" x14ac:dyDescent="0.3">
      <c r="A181" s="64"/>
      <c r="F181" s="67"/>
    </row>
    <row r="182" spans="1:6" x14ac:dyDescent="0.3">
      <c r="A182" s="64"/>
      <c r="F182" s="67"/>
    </row>
    <row r="183" spans="1:6" x14ac:dyDescent="0.3">
      <c r="A183" s="64"/>
      <c r="F183" s="67"/>
    </row>
    <row r="184" spans="1:6" x14ac:dyDescent="0.3">
      <c r="A184" s="64"/>
      <c r="F184" s="67"/>
    </row>
    <row r="185" spans="1:6" x14ac:dyDescent="0.3">
      <c r="A185" s="64"/>
      <c r="F185" s="67"/>
    </row>
    <row r="186" spans="1:6" x14ac:dyDescent="0.3">
      <c r="A186" s="64"/>
      <c r="F186" s="67"/>
    </row>
    <row r="187" spans="1:6" x14ac:dyDescent="0.3">
      <c r="A187" s="64"/>
      <c r="F187" s="67"/>
    </row>
    <row r="188" spans="1:6" x14ac:dyDescent="0.3">
      <c r="A188" s="64"/>
      <c r="F188" s="67"/>
    </row>
    <row r="189" spans="1:6" x14ac:dyDescent="0.3">
      <c r="A189" s="64"/>
      <c r="F189" s="67"/>
    </row>
    <row r="190" spans="1:6" x14ac:dyDescent="0.3">
      <c r="A190" s="64"/>
      <c r="F190" s="67"/>
    </row>
    <row r="191" spans="1:6" x14ac:dyDescent="0.3">
      <c r="A191" s="64"/>
      <c r="F191" s="67"/>
    </row>
    <row r="192" spans="1:6" x14ac:dyDescent="0.3">
      <c r="A192" s="64"/>
      <c r="F192" s="67"/>
    </row>
    <row r="193" spans="1:6" x14ac:dyDescent="0.3">
      <c r="A193" s="64"/>
      <c r="F193" s="67"/>
    </row>
    <row r="194" spans="1:6" x14ac:dyDescent="0.3">
      <c r="A194" s="64"/>
      <c r="F194" s="67"/>
    </row>
    <row r="195" spans="1:6" x14ac:dyDescent="0.3">
      <c r="A195" s="64"/>
      <c r="F195" s="67"/>
    </row>
    <row r="196" spans="1:6" x14ac:dyDescent="0.3">
      <c r="A196" s="64"/>
      <c r="F196" s="67"/>
    </row>
    <row r="197" spans="1:6" x14ac:dyDescent="0.3">
      <c r="A197" s="64"/>
      <c r="F197" s="67"/>
    </row>
    <row r="198" spans="1:6" x14ac:dyDescent="0.3">
      <c r="A198" s="64"/>
      <c r="F198" s="67"/>
    </row>
    <row r="199" spans="1:6" x14ac:dyDescent="0.3">
      <c r="A199" s="64"/>
      <c r="F199" s="67"/>
    </row>
    <row r="200" spans="1:6" x14ac:dyDescent="0.3">
      <c r="A200" s="64"/>
      <c r="F200" s="67"/>
    </row>
    <row r="201" spans="1:6" x14ac:dyDescent="0.3">
      <c r="A201" s="64"/>
      <c r="F201" s="67"/>
    </row>
    <row r="202" spans="1:6" x14ac:dyDescent="0.3">
      <c r="A202" s="64"/>
      <c r="F202" s="67"/>
    </row>
    <row r="203" spans="1:6" x14ac:dyDescent="0.3">
      <c r="A203" s="64"/>
      <c r="F203" s="67"/>
    </row>
    <row r="204" spans="1:6" x14ac:dyDescent="0.3">
      <c r="A204" s="64"/>
      <c r="F204" s="67"/>
    </row>
    <row r="205" spans="1:6" x14ac:dyDescent="0.3">
      <c r="A205" s="64"/>
      <c r="F205" s="67"/>
    </row>
    <row r="206" spans="1:6" x14ac:dyDescent="0.3">
      <c r="A206" s="64"/>
      <c r="F206" s="67"/>
    </row>
    <row r="207" spans="1:6" x14ac:dyDescent="0.3">
      <c r="A207" s="64"/>
      <c r="F207" s="67"/>
    </row>
    <row r="208" spans="1:6" x14ac:dyDescent="0.3">
      <c r="A208" s="64"/>
      <c r="F208" s="67"/>
    </row>
    <row r="209" spans="1:6" x14ac:dyDescent="0.3">
      <c r="A209" s="64"/>
      <c r="F209" s="67"/>
    </row>
    <row r="210" spans="1:6" x14ac:dyDescent="0.3">
      <c r="A210" s="64"/>
      <c r="F210" s="67"/>
    </row>
    <row r="211" spans="1:6" x14ac:dyDescent="0.3">
      <c r="A211" s="64"/>
      <c r="F211" s="67"/>
    </row>
    <row r="212" spans="1:6" x14ac:dyDescent="0.3">
      <c r="A212" s="64"/>
      <c r="F212" s="67"/>
    </row>
    <row r="213" spans="1:6" x14ac:dyDescent="0.3">
      <c r="A213" s="64"/>
      <c r="F213" s="67"/>
    </row>
    <row r="214" spans="1:6" x14ac:dyDescent="0.3">
      <c r="A214" s="64"/>
      <c r="F214" s="67"/>
    </row>
    <row r="215" spans="1:6" x14ac:dyDescent="0.3">
      <c r="A215" s="64"/>
      <c r="F215" s="67"/>
    </row>
    <row r="216" spans="1:6" x14ac:dyDescent="0.3">
      <c r="A216" s="64"/>
      <c r="F216" s="67"/>
    </row>
    <row r="217" spans="1:6" x14ac:dyDescent="0.3">
      <c r="A217" s="64"/>
      <c r="F217" s="67"/>
    </row>
    <row r="218" spans="1:6" x14ac:dyDescent="0.3">
      <c r="A218" s="64"/>
      <c r="F218" s="67"/>
    </row>
    <row r="219" spans="1:6" x14ac:dyDescent="0.3">
      <c r="A219" s="64"/>
      <c r="F219" s="67"/>
    </row>
    <row r="220" spans="1:6" x14ac:dyDescent="0.3">
      <c r="A220" s="64"/>
      <c r="F220" s="67"/>
    </row>
    <row r="221" spans="1:6" x14ac:dyDescent="0.3">
      <c r="A221" s="64"/>
      <c r="F221" s="67"/>
    </row>
    <row r="222" spans="1:6" x14ac:dyDescent="0.3">
      <c r="A222" s="64"/>
      <c r="F222" s="67"/>
    </row>
    <row r="223" spans="1:6" x14ac:dyDescent="0.3">
      <c r="A223" s="64"/>
      <c r="F223" s="67"/>
    </row>
    <row r="224" spans="1:6" x14ac:dyDescent="0.3">
      <c r="A224" s="64"/>
      <c r="F224" s="67"/>
    </row>
    <row r="225" spans="1:6" x14ac:dyDescent="0.3">
      <c r="A225" s="64"/>
      <c r="F225" s="67"/>
    </row>
    <row r="226" spans="1:6" x14ac:dyDescent="0.3">
      <c r="A226" s="64"/>
      <c r="F226" s="67"/>
    </row>
    <row r="227" spans="1:6" x14ac:dyDescent="0.3">
      <c r="A227" s="64"/>
      <c r="F227" s="67"/>
    </row>
    <row r="228" spans="1:6" x14ac:dyDescent="0.3">
      <c r="A228" s="64"/>
      <c r="F228" s="67"/>
    </row>
    <row r="229" spans="1:6" x14ac:dyDescent="0.3">
      <c r="A229" s="64"/>
      <c r="F229" s="67"/>
    </row>
    <row r="230" spans="1:6" x14ac:dyDescent="0.3">
      <c r="A230" s="64"/>
      <c r="F230" s="67"/>
    </row>
    <row r="231" spans="1:6" x14ac:dyDescent="0.3">
      <c r="A231" s="64"/>
      <c r="F231" s="67"/>
    </row>
    <row r="232" spans="1:6" x14ac:dyDescent="0.3">
      <c r="A232" s="64"/>
      <c r="F232" s="67"/>
    </row>
    <row r="233" spans="1:6" x14ac:dyDescent="0.3">
      <c r="A233" s="64"/>
      <c r="F233" s="67"/>
    </row>
    <row r="234" spans="1:6" x14ac:dyDescent="0.3">
      <c r="A234" s="64"/>
      <c r="F234" s="67"/>
    </row>
    <row r="235" spans="1:6" x14ac:dyDescent="0.3">
      <c r="A235" s="64"/>
      <c r="F235" s="67"/>
    </row>
    <row r="236" spans="1:6" x14ac:dyDescent="0.3">
      <c r="A236" s="64"/>
      <c r="F236" s="67"/>
    </row>
    <row r="237" spans="1:6" x14ac:dyDescent="0.3">
      <c r="A237" s="64"/>
      <c r="F237" s="67"/>
    </row>
    <row r="238" spans="1:6" x14ac:dyDescent="0.3">
      <c r="A238" s="64"/>
      <c r="F238" s="67"/>
    </row>
    <row r="239" spans="1:6" x14ac:dyDescent="0.3">
      <c r="A239" s="64"/>
      <c r="F239" s="67"/>
    </row>
    <row r="240" spans="1:6" x14ac:dyDescent="0.3">
      <c r="A240" s="64"/>
      <c r="F240" s="67"/>
    </row>
    <row r="241" spans="1:6" x14ac:dyDescent="0.3">
      <c r="A241" s="64"/>
      <c r="F241" s="67"/>
    </row>
    <row r="242" spans="1:6" x14ac:dyDescent="0.3">
      <c r="A242" s="64"/>
      <c r="F242" s="67"/>
    </row>
    <row r="243" spans="1:6" x14ac:dyDescent="0.3">
      <c r="A243" s="64"/>
      <c r="F243" s="67"/>
    </row>
    <row r="244" spans="1:6" x14ac:dyDescent="0.3">
      <c r="A244" s="64"/>
      <c r="F244" s="67"/>
    </row>
    <row r="245" spans="1:6" x14ac:dyDescent="0.3">
      <c r="A245" s="64"/>
      <c r="F245" s="67"/>
    </row>
    <row r="246" spans="1:6" x14ac:dyDescent="0.3">
      <c r="A246" s="64"/>
      <c r="F246" s="67"/>
    </row>
    <row r="247" spans="1:6" x14ac:dyDescent="0.3">
      <c r="A247" s="64"/>
      <c r="F247" s="67"/>
    </row>
    <row r="248" spans="1:6" x14ac:dyDescent="0.3">
      <c r="A248" s="64"/>
      <c r="F248" s="67"/>
    </row>
    <row r="249" spans="1:6" x14ac:dyDescent="0.3">
      <c r="A249" s="64"/>
      <c r="F249" s="67"/>
    </row>
    <row r="250" spans="1:6" x14ac:dyDescent="0.3">
      <c r="A250" s="64"/>
      <c r="F250" s="67"/>
    </row>
    <row r="251" spans="1:6" x14ac:dyDescent="0.3">
      <c r="A251" s="64"/>
      <c r="F251" s="67"/>
    </row>
    <row r="252" spans="1:6" x14ac:dyDescent="0.3">
      <c r="A252" s="64"/>
      <c r="F252" s="67"/>
    </row>
    <row r="253" spans="1:6" x14ac:dyDescent="0.3">
      <c r="A253" s="64"/>
      <c r="F253" s="67"/>
    </row>
    <row r="254" spans="1:6" x14ac:dyDescent="0.3">
      <c r="A254" s="64"/>
      <c r="F254" s="67"/>
    </row>
    <row r="255" spans="1:6" x14ac:dyDescent="0.3">
      <c r="A255" s="64"/>
      <c r="F255" s="67"/>
    </row>
    <row r="256" spans="1:6" x14ac:dyDescent="0.3">
      <c r="A256" s="64"/>
      <c r="F256" s="67"/>
    </row>
    <row r="257" spans="1:6" x14ac:dyDescent="0.3">
      <c r="A257" s="64"/>
      <c r="F257" s="67"/>
    </row>
    <row r="258" spans="1:6" x14ac:dyDescent="0.3">
      <c r="A258" s="64"/>
      <c r="F258" s="67"/>
    </row>
    <row r="259" spans="1:6" x14ac:dyDescent="0.3">
      <c r="A259" s="64"/>
      <c r="F259" s="67"/>
    </row>
    <row r="260" spans="1:6" x14ac:dyDescent="0.3">
      <c r="A260" s="64"/>
      <c r="F260" s="67"/>
    </row>
    <row r="261" spans="1:6" x14ac:dyDescent="0.3">
      <c r="A261" s="64"/>
      <c r="F261" s="67"/>
    </row>
    <row r="262" spans="1:6" x14ac:dyDescent="0.3">
      <c r="A262" s="64"/>
      <c r="F262" s="67"/>
    </row>
    <row r="263" spans="1:6" x14ac:dyDescent="0.3">
      <c r="A263" s="64"/>
      <c r="F263" s="67"/>
    </row>
    <row r="264" spans="1:6" x14ac:dyDescent="0.3">
      <c r="A264" s="64"/>
      <c r="F264" s="67"/>
    </row>
    <row r="265" spans="1:6" x14ac:dyDescent="0.3">
      <c r="A265" s="64"/>
      <c r="F265" s="67"/>
    </row>
    <row r="266" spans="1:6" x14ac:dyDescent="0.3">
      <c r="A266" s="64"/>
      <c r="F266" s="67"/>
    </row>
    <row r="267" spans="1:6" x14ac:dyDescent="0.3">
      <c r="A267" s="64"/>
      <c r="F267" s="67"/>
    </row>
    <row r="268" spans="1:6" x14ac:dyDescent="0.3">
      <c r="A268" s="64"/>
      <c r="F268" s="67"/>
    </row>
    <row r="269" spans="1:6" x14ac:dyDescent="0.3">
      <c r="A269" s="64"/>
      <c r="F269" s="67"/>
    </row>
    <row r="270" spans="1:6" x14ac:dyDescent="0.3">
      <c r="A270" s="64"/>
      <c r="F270" s="67"/>
    </row>
    <row r="271" spans="1:6" x14ac:dyDescent="0.3">
      <c r="A271" s="64"/>
      <c r="F271" s="67"/>
    </row>
    <row r="272" spans="1:6" x14ac:dyDescent="0.3">
      <c r="A272" s="64"/>
      <c r="F272" s="67"/>
    </row>
    <row r="273" spans="1:6" x14ac:dyDescent="0.3">
      <c r="A273" s="64"/>
      <c r="F273" s="67"/>
    </row>
    <row r="274" spans="1:6" x14ac:dyDescent="0.3">
      <c r="A274" s="64"/>
      <c r="F274" s="67"/>
    </row>
    <row r="275" spans="1:6" x14ac:dyDescent="0.3">
      <c r="A275" s="64"/>
      <c r="F275" s="67"/>
    </row>
    <row r="276" spans="1:6" x14ac:dyDescent="0.3">
      <c r="A276" s="64"/>
      <c r="F276" s="67"/>
    </row>
    <row r="277" spans="1:6" x14ac:dyDescent="0.3">
      <c r="A277" s="64"/>
      <c r="F277" s="67"/>
    </row>
    <row r="278" spans="1:6" x14ac:dyDescent="0.3">
      <c r="A278" s="64"/>
      <c r="F278" s="67"/>
    </row>
    <row r="279" spans="1:6" x14ac:dyDescent="0.3">
      <c r="A279" s="64"/>
      <c r="F279" s="67"/>
    </row>
    <row r="280" spans="1:6" x14ac:dyDescent="0.3">
      <c r="A280" s="64"/>
      <c r="F280" s="67"/>
    </row>
    <row r="281" spans="1:6" x14ac:dyDescent="0.3">
      <c r="A281" s="64"/>
      <c r="F281" s="67"/>
    </row>
    <row r="282" spans="1:6" x14ac:dyDescent="0.3">
      <c r="A282" s="64"/>
      <c r="F282" s="67"/>
    </row>
    <row r="283" spans="1:6" x14ac:dyDescent="0.3">
      <c r="A283" s="64"/>
      <c r="F283" s="67"/>
    </row>
    <row r="284" spans="1:6" x14ac:dyDescent="0.3">
      <c r="A284" s="64"/>
      <c r="F284" s="67"/>
    </row>
    <row r="285" spans="1:6" x14ac:dyDescent="0.3">
      <c r="A285" s="64"/>
      <c r="F285" s="67"/>
    </row>
    <row r="286" spans="1:6" x14ac:dyDescent="0.3">
      <c r="A286" s="64"/>
      <c r="F286" s="67"/>
    </row>
    <row r="287" spans="1:6" x14ac:dyDescent="0.3">
      <c r="A287" s="64"/>
      <c r="F287" s="67"/>
    </row>
    <row r="288" spans="1:6" x14ac:dyDescent="0.3">
      <c r="A288" s="64"/>
      <c r="F288" s="67"/>
    </row>
    <row r="289" spans="1:6" x14ac:dyDescent="0.3">
      <c r="A289" s="64"/>
      <c r="F289" s="67"/>
    </row>
    <row r="290" spans="1:6" x14ac:dyDescent="0.3">
      <c r="A290" s="64"/>
      <c r="F290" s="67"/>
    </row>
    <row r="291" spans="1:6" x14ac:dyDescent="0.3">
      <c r="A291" s="64"/>
      <c r="F291" s="67"/>
    </row>
    <row r="292" spans="1:6" x14ac:dyDescent="0.3">
      <c r="A292" s="64"/>
      <c r="F292" s="67"/>
    </row>
    <row r="293" spans="1:6" x14ac:dyDescent="0.3">
      <c r="A293" s="64"/>
      <c r="F293" s="67"/>
    </row>
    <row r="294" spans="1:6" x14ac:dyDescent="0.3">
      <c r="A294" s="64"/>
      <c r="F294" s="67"/>
    </row>
    <row r="295" spans="1:6" x14ac:dyDescent="0.3">
      <c r="A295" s="64"/>
      <c r="F295" s="67"/>
    </row>
    <row r="296" spans="1:6" x14ac:dyDescent="0.3">
      <c r="A296" s="64"/>
      <c r="F296" s="67"/>
    </row>
    <row r="297" spans="1:6" x14ac:dyDescent="0.3">
      <c r="A297" s="64"/>
      <c r="F297" s="67"/>
    </row>
    <row r="298" spans="1:6" x14ac:dyDescent="0.3">
      <c r="A298" s="64"/>
      <c r="F298" s="67"/>
    </row>
    <row r="299" spans="1:6" x14ac:dyDescent="0.3">
      <c r="A299" s="64"/>
      <c r="F299" s="67"/>
    </row>
    <row r="300" spans="1:6" x14ac:dyDescent="0.3">
      <c r="A300" s="64"/>
      <c r="F300" s="67"/>
    </row>
    <row r="301" spans="1:6" x14ac:dyDescent="0.3">
      <c r="A301" s="64"/>
      <c r="F301" s="67"/>
    </row>
    <row r="302" spans="1:6" x14ac:dyDescent="0.3">
      <c r="A302" s="64"/>
      <c r="F302" s="67"/>
    </row>
    <row r="303" spans="1:6" x14ac:dyDescent="0.3">
      <c r="A303" s="64"/>
      <c r="F303" s="67"/>
    </row>
    <row r="304" spans="1:6" x14ac:dyDescent="0.3">
      <c r="A304" s="64"/>
      <c r="F304" s="67"/>
    </row>
    <row r="305" spans="1:6" x14ac:dyDescent="0.3">
      <c r="A305" s="64"/>
      <c r="F305" s="67"/>
    </row>
    <row r="306" spans="1:6" x14ac:dyDescent="0.3">
      <c r="A306" s="64"/>
      <c r="F306" s="67"/>
    </row>
    <row r="307" spans="1:6" x14ac:dyDescent="0.3">
      <c r="A307" s="64"/>
      <c r="F307" s="67"/>
    </row>
    <row r="308" spans="1:6" x14ac:dyDescent="0.3">
      <c r="A308" s="64"/>
      <c r="F308" s="67"/>
    </row>
    <row r="309" spans="1:6" x14ac:dyDescent="0.3">
      <c r="A309" s="64"/>
      <c r="F309" s="67"/>
    </row>
    <row r="310" spans="1:6" x14ac:dyDescent="0.3">
      <c r="A310" s="64"/>
      <c r="F310" s="67"/>
    </row>
    <row r="311" spans="1:6" x14ac:dyDescent="0.3">
      <c r="A311" s="64"/>
      <c r="F311" s="67"/>
    </row>
    <row r="312" spans="1:6" x14ac:dyDescent="0.3">
      <c r="A312" s="64"/>
      <c r="F312" s="67"/>
    </row>
    <row r="313" spans="1:6" x14ac:dyDescent="0.3">
      <c r="A313" s="64"/>
      <c r="F313" s="67"/>
    </row>
    <row r="314" spans="1:6" x14ac:dyDescent="0.3">
      <c r="A314" s="64"/>
      <c r="F314" s="67"/>
    </row>
    <row r="315" spans="1:6" x14ac:dyDescent="0.3">
      <c r="A315" s="64"/>
      <c r="F315" s="67"/>
    </row>
    <row r="316" spans="1:6" x14ac:dyDescent="0.3">
      <c r="A316" s="64"/>
      <c r="F316" s="67"/>
    </row>
    <row r="317" spans="1:6" x14ac:dyDescent="0.3">
      <c r="A317" s="64"/>
      <c r="F317" s="67"/>
    </row>
    <row r="318" spans="1:6" x14ac:dyDescent="0.3">
      <c r="A318" s="64"/>
      <c r="F318" s="67"/>
    </row>
    <row r="319" spans="1:6" x14ac:dyDescent="0.3">
      <c r="A319" s="64"/>
      <c r="F319" s="67"/>
    </row>
    <row r="320" spans="1:6" x14ac:dyDescent="0.3">
      <c r="A320" s="64"/>
      <c r="F320" s="67"/>
    </row>
    <row r="321" spans="1:6" x14ac:dyDescent="0.3">
      <c r="A321" s="64"/>
      <c r="F321" s="67"/>
    </row>
    <row r="322" spans="1:6" x14ac:dyDescent="0.3">
      <c r="A322" s="64"/>
      <c r="F322" s="67"/>
    </row>
    <row r="323" spans="1:6" x14ac:dyDescent="0.3">
      <c r="A323" s="64"/>
      <c r="F323" s="67"/>
    </row>
    <row r="324" spans="1:6" x14ac:dyDescent="0.3">
      <c r="A324" s="64"/>
      <c r="F324" s="67"/>
    </row>
    <row r="325" spans="1:6" x14ac:dyDescent="0.3">
      <c r="A325" s="64"/>
      <c r="F325" s="67"/>
    </row>
    <row r="326" spans="1:6" x14ac:dyDescent="0.3">
      <c r="A326" s="64"/>
      <c r="F326" s="67"/>
    </row>
    <row r="327" spans="1:6" x14ac:dyDescent="0.3">
      <c r="A327" s="64"/>
      <c r="F327" s="67"/>
    </row>
    <row r="328" spans="1:6" x14ac:dyDescent="0.3">
      <c r="A328" s="64"/>
      <c r="F328" s="67"/>
    </row>
    <row r="329" spans="1:6" x14ac:dyDescent="0.3">
      <c r="A329" s="64"/>
    </row>
    <row r="330" spans="1:6" x14ac:dyDescent="0.3">
      <c r="A330" s="64"/>
    </row>
    <row r="331" spans="1:6" x14ac:dyDescent="0.3">
      <c r="A331" s="64"/>
    </row>
    <row r="332" spans="1:6" x14ac:dyDescent="0.3">
      <c r="A332" s="64"/>
    </row>
    <row r="333" spans="1:6" x14ac:dyDescent="0.3">
      <c r="A333" s="64"/>
    </row>
    <row r="334" spans="1:6" x14ac:dyDescent="0.3">
      <c r="A334" s="64"/>
    </row>
    <row r="335" spans="1:6" x14ac:dyDescent="0.3">
      <c r="A335" s="64"/>
    </row>
    <row r="336" spans="1:6" x14ac:dyDescent="0.3">
      <c r="A336" s="64"/>
    </row>
    <row r="337" spans="1:1" x14ac:dyDescent="0.3">
      <c r="A337" s="64"/>
    </row>
    <row r="338" spans="1:1" x14ac:dyDescent="0.3">
      <c r="A338" s="64"/>
    </row>
    <row r="339" spans="1:1" x14ac:dyDescent="0.3">
      <c r="A339" s="64"/>
    </row>
    <row r="340" spans="1:1" x14ac:dyDescent="0.3">
      <c r="A340" s="64"/>
    </row>
    <row r="341" spans="1:1" x14ac:dyDescent="0.3">
      <c r="A341" s="64"/>
    </row>
    <row r="342" spans="1:1" x14ac:dyDescent="0.3">
      <c r="A342" s="64"/>
    </row>
    <row r="343" spans="1:1" x14ac:dyDescent="0.3">
      <c r="A343" s="64"/>
    </row>
    <row r="344" spans="1:1" x14ac:dyDescent="0.3">
      <c r="A344" s="64"/>
    </row>
    <row r="345" spans="1:1" x14ac:dyDescent="0.3">
      <c r="A345" s="64"/>
    </row>
    <row r="346" spans="1:1" x14ac:dyDescent="0.3">
      <c r="A346" s="64"/>
    </row>
    <row r="347" spans="1:1" x14ac:dyDescent="0.3">
      <c r="A347" s="64"/>
    </row>
    <row r="348" spans="1:1" x14ac:dyDescent="0.3">
      <c r="A348" s="64"/>
    </row>
    <row r="349" spans="1:1" x14ac:dyDescent="0.3">
      <c r="A349" s="64"/>
    </row>
    <row r="350" spans="1:1" x14ac:dyDescent="0.3">
      <c r="A350" s="64"/>
    </row>
    <row r="351" spans="1:1" x14ac:dyDescent="0.3">
      <c r="A351" s="64"/>
    </row>
    <row r="352" spans="1:1" x14ac:dyDescent="0.3">
      <c r="A352" s="64"/>
    </row>
    <row r="353" spans="1:1" x14ac:dyDescent="0.3">
      <c r="A353" s="64"/>
    </row>
    <row r="354" spans="1:1" x14ac:dyDescent="0.3">
      <c r="A354" s="64"/>
    </row>
    <row r="355" spans="1:1" x14ac:dyDescent="0.3">
      <c r="A355" s="64"/>
    </row>
    <row r="356" spans="1:1" x14ac:dyDescent="0.3">
      <c r="A356" s="64"/>
    </row>
    <row r="357" spans="1:1" x14ac:dyDescent="0.3">
      <c r="A357" s="64"/>
    </row>
    <row r="358" spans="1:1" x14ac:dyDescent="0.3">
      <c r="A358" s="64"/>
    </row>
    <row r="359" spans="1:1" x14ac:dyDescent="0.3">
      <c r="A359" s="64"/>
    </row>
    <row r="360" spans="1:1" x14ac:dyDescent="0.3">
      <c r="A360" s="64"/>
    </row>
    <row r="361" spans="1:1" x14ac:dyDescent="0.3">
      <c r="A361" s="64"/>
    </row>
    <row r="362" spans="1:1" x14ac:dyDescent="0.3">
      <c r="A362" s="64"/>
    </row>
    <row r="363" spans="1:1" x14ac:dyDescent="0.3">
      <c r="A363" s="64"/>
    </row>
    <row r="364" spans="1:1" x14ac:dyDescent="0.3">
      <c r="A364" s="64"/>
    </row>
    <row r="365" spans="1:1" x14ac:dyDescent="0.3">
      <c r="A365" s="64"/>
    </row>
    <row r="366" spans="1:1" x14ac:dyDescent="0.3">
      <c r="A366" s="64"/>
    </row>
    <row r="367" spans="1:1" x14ac:dyDescent="0.3">
      <c r="A367" s="64"/>
    </row>
    <row r="368" spans="1:1" x14ac:dyDescent="0.3">
      <c r="A368" s="64"/>
    </row>
    <row r="369" spans="1:1" x14ac:dyDescent="0.3">
      <c r="A369" s="64"/>
    </row>
    <row r="370" spans="1:1" x14ac:dyDescent="0.3">
      <c r="A370" s="64"/>
    </row>
    <row r="371" spans="1:1" x14ac:dyDescent="0.3">
      <c r="A371" s="64"/>
    </row>
    <row r="372" spans="1:1" x14ac:dyDescent="0.3">
      <c r="A372" s="64"/>
    </row>
    <row r="373" spans="1:1" x14ac:dyDescent="0.3">
      <c r="A373" s="64"/>
    </row>
    <row r="374" spans="1:1" x14ac:dyDescent="0.3">
      <c r="A374" s="64"/>
    </row>
    <row r="375" spans="1:1" x14ac:dyDescent="0.3">
      <c r="A375" s="64"/>
    </row>
    <row r="376" spans="1:1" x14ac:dyDescent="0.3">
      <c r="A376" s="64"/>
    </row>
    <row r="377" spans="1:1" x14ac:dyDescent="0.3">
      <c r="A377" s="64"/>
    </row>
    <row r="378" spans="1:1" x14ac:dyDescent="0.3">
      <c r="A378" s="64"/>
    </row>
    <row r="379" spans="1:1" x14ac:dyDescent="0.3">
      <c r="A379" s="64"/>
    </row>
    <row r="380" spans="1:1" x14ac:dyDescent="0.3">
      <c r="A380" s="64"/>
    </row>
    <row r="381" spans="1:1" x14ac:dyDescent="0.3">
      <c r="A381" s="64"/>
    </row>
    <row r="382" spans="1:1" x14ac:dyDescent="0.3">
      <c r="A382" s="64"/>
    </row>
    <row r="383" spans="1:1" x14ac:dyDescent="0.3">
      <c r="A383" s="64"/>
    </row>
    <row r="384" spans="1:1" x14ac:dyDescent="0.3">
      <c r="A384" s="64"/>
    </row>
    <row r="385" spans="1:1" x14ac:dyDescent="0.3">
      <c r="A385" s="64"/>
    </row>
    <row r="386" spans="1:1" x14ac:dyDescent="0.3">
      <c r="A386" s="64"/>
    </row>
    <row r="387" spans="1:1" x14ac:dyDescent="0.3">
      <c r="A387" s="64"/>
    </row>
    <row r="388" spans="1:1" x14ac:dyDescent="0.3">
      <c r="A388" s="64"/>
    </row>
    <row r="389" spans="1:1" x14ac:dyDescent="0.3">
      <c r="A389" s="64"/>
    </row>
    <row r="390" spans="1:1" x14ac:dyDescent="0.3">
      <c r="A390" s="64"/>
    </row>
    <row r="391" spans="1:1" x14ac:dyDescent="0.3">
      <c r="A391" s="64"/>
    </row>
    <row r="392" spans="1:1" x14ac:dyDescent="0.3">
      <c r="A392" s="64"/>
    </row>
    <row r="393" spans="1:1" x14ac:dyDescent="0.3">
      <c r="A393" s="64"/>
    </row>
    <row r="394" spans="1:1" x14ac:dyDescent="0.3">
      <c r="A394" s="64"/>
    </row>
    <row r="395" spans="1:1" x14ac:dyDescent="0.3">
      <c r="A395" s="64"/>
    </row>
    <row r="396" spans="1:1" x14ac:dyDescent="0.3">
      <c r="A396" s="64"/>
    </row>
    <row r="397" spans="1:1" x14ac:dyDescent="0.3">
      <c r="A397" s="64"/>
    </row>
    <row r="398" spans="1:1" x14ac:dyDescent="0.3">
      <c r="A398" s="64"/>
    </row>
    <row r="399" spans="1:1" x14ac:dyDescent="0.3">
      <c r="A399" s="64"/>
    </row>
    <row r="400" spans="1:1" x14ac:dyDescent="0.3">
      <c r="A400" s="64"/>
    </row>
    <row r="401" spans="1:1" x14ac:dyDescent="0.3">
      <c r="A401" s="64"/>
    </row>
    <row r="402" spans="1:1" x14ac:dyDescent="0.3">
      <c r="A402" s="64"/>
    </row>
    <row r="403" spans="1:1" x14ac:dyDescent="0.3">
      <c r="A403" s="64"/>
    </row>
    <row r="404" spans="1:1" x14ac:dyDescent="0.3">
      <c r="A404" s="64"/>
    </row>
    <row r="405" spans="1:1" x14ac:dyDescent="0.3">
      <c r="A405" s="64"/>
    </row>
    <row r="406" spans="1:1" x14ac:dyDescent="0.3">
      <c r="A406" s="64"/>
    </row>
    <row r="407" spans="1:1" x14ac:dyDescent="0.3">
      <c r="A407" s="64"/>
    </row>
    <row r="408" spans="1:1" x14ac:dyDescent="0.3">
      <c r="A408" s="64"/>
    </row>
    <row r="409" spans="1:1" x14ac:dyDescent="0.3">
      <c r="A409" s="64"/>
    </row>
    <row r="410" spans="1:1" x14ac:dyDescent="0.3">
      <c r="A410" s="64"/>
    </row>
    <row r="411" spans="1:1" x14ac:dyDescent="0.3">
      <c r="A411" s="64"/>
    </row>
    <row r="412" spans="1:1" x14ac:dyDescent="0.3">
      <c r="A412" s="64"/>
    </row>
    <row r="413" spans="1:1" x14ac:dyDescent="0.3">
      <c r="A413" s="64"/>
    </row>
    <row r="414" spans="1:1" x14ac:dyDescent="0.3">
      <c r="A414" s="64"/>
    </row>
    <row r="415" spans="1:1" x14ac:dyDescent="0.3">
      <c r="A415" s="64"/>
    </row>
    <row r="416" spans="1:1" x14ac:dyDescent="0.3">
      <c r="A416" s="64"/>
    </row>
    <row r="417" spans="1:1" x14ac:dyDescent="0.3">
      <c r="A417" s="64"/>
    </row>
    <row r="418" spans="1:1" x14ac:dyDescent="0.3">
      <c r="A418" s="64"/>
    </row>
    <row r="419" spans="1:1" x14ac:dyDescent="0.3">
      <c r="A419" s="64"/>
    </row>
    <row r="420" spans="1:1" x14ac:dyDescent="0.3">
      <c r="A420" s="64"/>
    </row>
    <row r="421" spans="1:1" x14ac:dyDescent="0.3">
      <c r="A421" s="64"/>
    </row>
    <row r="422" spans="1:1" x14ac:dyDescent="0.3">
      <c r="A422" s="64"/>
    </row>
    <row r="423" spans="1:1" x14ac:dyDescent="0.3">
      <c r="A423" s="64"/>
    </row>
    <row r="424" spans="1:1" x14ac:dyDescent="0.3">
      <c r="A424" s="64"/>
    </row>
    <row r="425" spans="1:1" x14ac:dyDescent="0.3">
      <c r="A425" s="64"/>
    </row>
    <row r="426" spans="1:1" x14ac:dyDescent="0.3">
      <c r="A426" s="64"/>
    </row>
    <row r="427" spans="1:1" x14ac:dyDescent="0.3">
      <c r="A427" s="64"/>
    </row>
    <row r="428" spans="1:1" x14ac:dyDescent="0.3">
      <c r="A428" s="64"/>
    </row>
    <row r="429" spans="1:1" x14ac:dyDescent="0.3">
      <c r="A429" s="64"/>
    </row>
    <row r="430" spans="1:1" x14ac:dyDescent="0.3">
      <c r="A430" s="64"/>
    </row>
    <row r="431" spans="1:1" x14ac:dyDescent="0.3">
      <c r="A431" s="64"/>
    </row>
    <row r="432" spans="1:1" x14ac:dyDescent="0.3">
      <c r="A432" s="64"/>
    </row>
    <row r="433" spans="1:1" x14ac:dyDescent="0.3">
      <c r="A433" s="64"/>
    </row>
    <row r="434" spans="1:1" x14ac:dyDescent="0.3">
      <c r="A434" s="64"/>
    </row>
    <row r="435" spans="1:1" x14ac:dyDescent="0.3">
      <c r="A435" s="64"/>
    </row>
    <row r="436" spans="1:1" x14ac:dyDescent="0.3">
      <c r="A436" s="64"/>
    </row>
    <row r="437" spans="1:1" x14ac:dyDescent="0.3">
      <c r="A437" s="64"/>
    </row>
    <row r="438" spans="1:1" x14ac:dyDescent="0.3">
      <c r="A438" s="64"/>
    </row>
    <row r="439" spans="1:1" x14ac:dyDescent="0.3">
      <c r="A439" s="64"/>
    </row>
    <row r="440" spans="1:1" x14ac:dyDescent="0.3">
      <c r="A440" s="64"/>
    </row>
    <row r="441" spans="1:1" x14ac:dyDescent="0.3">
      <c r="A441" s="64"/>
    </row>
    <row r="442" spans="1:1" x14ac:dyDescent="0.3">
      <c r="A442" s="64"/>
    </row>
    <row r="443" spans="1:1" x14ac:dyDescent="0.3">
      <c r="A443" s="64"/>
    </row>
    <row r="444" spans="1:1" x14ac:dyDescent="0.3">
      <c r="A444" s="64"/>
    </row>
    <row r="445" spans="1:1" x14ac:dyDescent="0.3">
      <c r="A445" s="64"/>
    </row>
    <row r="446" spans="1:1" x14ac:dyDescent="0.3">
      <c r="A446" s="64"/>
    </row>
    <row r="447" spans="1:1" x14ac:dyDescent="0.3">
      <c r="A447" s="64"/>
    </row>
    <row r="448" spans="1:1" x14ac:dyDescent="0.3">
      <c r="A448" s="64"/>
    </row>
    <row r="449" spans="1:1" x14ac:dyDescent="0.3">
      <c r="A449" s="64"/>
    </row>
    <row r="450" spans="1:1" x14ac:dyDescent="0.3">
      <c r="A450" s="64"/>
    </row>
    <row r="451" spans="1:1" x14ac:dyDescent="0.3">
      <c r="A451" s="64"/>
    </row>
    <row r="452" spans="1:1" x14ac:dyDescent="0.3">
      <c r="A452" s="64"/>
    </row>
    <row r="453" spans="1:1" x14ac:dyDescent="0.3">
      <c r="A453" s="64"/>
    </row>
    <row r="454" spans="1:1" x14ac:dyDescent="0.3">
      <c r="A454" s="64"/>
    </row>
    <row r="455" spans="1:1" x14ac:dyDescent="0.3">
      <c r="A455" s="64"/>
    </row>
    <row r="456" spans="1:1" x14ac:dyDescent="0.3">
      <c r="A456" s="64"/>
    </row>
    <row r="457" spans="1:1" x14ac:dyDescent="0.3">
      <c r="A457" s="64"/>
    </row>
    <row r="458" spans="1:1" x14ac:dyDescent="0.3">
      <c r="A458" s="64"/>
    </row>
    <row r="459" spans="1:1" x14ac:dyDescent="0.3">
      <c r="A459" s="64"/>
    </row>
    <row r="460" spans="1:1" x14ac:dyDescent="0.3">
      <c r="A460" s="64"/>
    </row>
    <row r="461" spans="1:1" x14ac:dyDescent="0.3">
      <c r="A461" s="64"/>
    </row>
    <row r="462" spans="1:1" x14ac:dyDescent="0.3">
      <c r="A462" s="64"/>
    </row>
    <row r="463" spans="1:1" x14ac:dyDescent="0.3">
      <c r="A463" s="64"/>
    </row>
    <row r="464" spans="1:1" x14ac:dyDescent="0.3">
      <c r="A464" s="64"/>
    </row>
    <row r="465" spans="1:1" x14ac:dyDescent="0.3">
      <c r="A465" s="64"/>
    </row>
    <row r="466" spans="1:1" x14ac:dyDescent="0.3">
      <c r="A466" s="64"/>
    </row>
    <row r="467" spans="1:1" x14ac:dyDescent="0.3">
      <c r="A467" s="64"/>
    </row>
    <row r="468" spans="1:1" x14ac:dyDescent="0.3">
      <c r="A468" s="64"/>
    </row>
    <row r="469" spans="1:1" x14ac:dyDescent="0.3">
      <c r="A469" s="64"/>
    </row>
    <row r="470" spans="1:1" x14ac:dyDescent="0.3">
      <c r="A470" s="64"/>
    </row>
    <row r="471" spans="1:1" x14ac:dyDescent="0.3">
      <c r="A471" s="64"/>
    </row>
    <row r="472" spans="1:1" x14ac:dyDescent="0.3">
      <c r="A472" s="64"/>
    </row>
    <row r="473" spans="1:1" x14ac:dyDescent="0.3">
      <c r="A473" s="64"/>
    </row>
    <row r="474" spans="1:1" x14ac:dyDescent="0.3">
      <c r="A474" s="64"/>
    </row>
    <row r="475" spans="1:1" x14ac:dyDescent="0.3">
      <c r="A475" s="64"/>
    </row>
    <row r="476" spans="1:1" x14ac:dyDescent="0.3">
      <c r="A476" s="64"/>
    </row>
    <row r="477" spans="1:1" x14ac:dyDescent="0.3">
      <c r="A477" s="64"/>
    </row>
    <row r="478" spans="1:1" x14ac:dyDescent="0.3">
      <c r="A478" s="64"/>
    </row>
    <row r="479" spans="1:1" x14ac:dyDescent="0.3">
      <c r="A479" s="64"/>
    </row>
    <row r="480" spans="1:1" x14ac:dyDescent="0.3">
      <c r="A480" s="64"/>
    </row>
    <row r="481" spans="1:1" x14ac:dyDescent="0.3">
      <c r="A481" s="64"/>
    </row>
    <row r="482" spans="1:1" x14ac:dyDescent="0.3">
      <c r="A482" s="64"/>
    </row>
    <row r="483" spans="1:1" x14ac:dyDescent="0.3">
      <c r="A483" s="64"/>
    </row>
    <row r="484" spans="1:1" x14ac:dyDescent="0.3">
      <c r="A484" s="64"/>
    </row>
    <row r="485" spans="1:1" x14ac:dyDescent="0.3">
      <c r="A485" s="64"/>
    </row>
    <row r="486" spans="1:1" x14ac:dyDescent="0.3">
      <c r="A486" s="64"/>
    </row>
    <row r="487" spans="1:1" x14ac:dyDescent="0.3">
      <c r="A487" s="64"/>
    </row>
    <row r="488" spans="1:1" x14ac:dyDescent="0.3">
      <c r="A488" s="64"/>
    </row>
    <row r="489" spans="1:1" x14ac:dyDescent="0.3">
      <c r="A489" s="64"/>
    </row>
    <row r="490" spans="1:1" x14ac:dyDescent="0.3">
      <c r="A490" s="64"/>
    </row>
    <row r="491" spans="1:1" x14ac:dyDescent="0.3">
      <c r="A491" s="64"/>
    </row>
    <row r="492" spans="1:1" x14ac:dyDescent="0.3">
      <c r="A492" s="64"/>
    </row>
    <row r="493" spans="1:1" x14ac:dyDescent="0.3">
      <c r="A493" s="64"/>
    </row>
  </sheetData>
  <autoFilter ref="A2:O170">
    <sortState ref="A165:P169">
      <sortCondition ref="E2:E170"/>
    </sortState>
  </autoFilter>
  <sortState ref="B1:P31">
    <sortCondition ref="B1:B31"/>
  </sortState>
  <mergeCells count="1">
    <mergeCell ref="A1:O1"/>
  </mergeCells>
  <phoneticPr fontId="0" type="noConversion"/>
  <pageMargins left="0.70866141732283472" right="0.70866141732283472" top="0.78740157480314965" bottom="0.78740157480314965" header="0.31496062992125984" footer="0.31496062992125984"/>
  <pageSetup paperSize="8" scale="66" fitToHeight="0" orientation="landscape" r:id="rId1"/>
  <rowBreaks count="1" manualBreakCount="1">
    <brk id="16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21" sqref="C21"/>
    </sheetView>
  </sheetViews>
  <sheetFormatPr defaultRowHeight="14.4" x14ac:dyDescent="0.3"/>
  <cols>
    <col min="2" max="2" width="27.44140625" customWidth="1"/>
    <col min="3" max="3" width="125.109375" customWidth="1"/>
  </cols>
  <sheetData>
    <row r="1" spans="1:3" x14ac:dyDescent="0.3">
      <c r="A1" s="51" t="s">
        <v>143</v>
      </c>
      <c r="B1" s="52" t="s">
        <v>126</v>
      </c>
      <c r="C1" s="53" t="s">
        <v>127</v>
      </c>
    </row>
    <row r="2" spans="1:3" x14ac:dyDescent="0.3">
      <c r="A2" s="54" t="s">
        <v>115</v>
      </c>
      <c r="B2" s="55" t="s">
        <v>46</v>
      </c>
      <c r="C2" s="56" t="s">
        <v>116</v>
      </c>
    </row>
    <row r="3" spans="1:3" x14ac:dyDescent="0.3">
      <c r="A3" s="54" t="s">
        <v>117</v>
      </c>
      <c r="B3" s="55" t="s">
        <v>128</v>
      </c>
      <c r="C3" s="56" t="s">
        <v>118</v>
      </c>
    </row>
    <row r="4" spans="1:3" x14ac:dyDescent="0.3">
      <c r="A4" s="57" t="s">
        <v>119</v>
      </c>
      <c r="B4" s="58" t="s">
        <v>129</v>
      </c>
      <c r="C4" s="56" t="s">
        <v>120</v>
      </c>
    </row>
    <row r="5" spans="1:3" x14ac:dyDescent="0.3">
      <c r="A5" s="57" t="s">
        <v>121</v>
      </c>
      <c r="B5" s="58" t="s">
        <v>130</v>
      </c>
      <c r="C5" s="56" t="s">
        <v>123</v>
      </c>
    </row>
    <row r="6" spans="1:3" x14ac:dyDescent="0.3">
      <c r="A6" s="57" t="s">
        <v>122</v>
      </c>
      <c r="B6" s="58" t="s">
        <v>131</v>
      </c>
      <c r="C6" s="56" t="s">
        <v>124</v>
      </c>
    </row>
    <row r="7" spans="1:3" x14ac:dyDescent="0.3">
      <c r="A7" s="57" t="s">
        <v>125</v>
      </c>
      <c r="B7" s="58" t="s">
        <v>133</v>
      </c>
      <c r="C7" s="56" t="s">
        <v>132</v>
      </c>
    </row>
    <row r="8" spans="1:3" x14ac:dyDescent="0.3">
      <c r="A8" s="54" t="s">
        <v>134</v>
      </c>
      <c r="B8" s="55" t="s">
        <v>135</v>
      </c>
      <c r="C8" s="56" t="s">
        <v>136</v>
      </c>
    </row>
    <row r="9" spans="1:3" x14ac:dyDescent="0.3">
      <c r="A9" s="54" t="s">
        <v>137</v>
      </c>
      <c r="B9" s="55" t="s">
        <v>138</v>
      </c>
      <c r="C9" s="56" t="s">
        <v>139</v>
      </c>
    </row>
    <row r="10" spans="1:3" ht="15" thickBot="1" x14ac:dyDescent="0.35">
      <c r="A10" s="59" t="s">
        <v>140</v>
      </c>
      <c r="B10" s="60" t="s">
        <v>142</v>
      </c>
      <c r="C10" s="61" t="s">
        <v>141</v>
      </c>
    </row>
    <row r="11" spans="1:3" x14ac:dyDescent="0.3">
      <c r="A11" s="62"/>
      <c r="B11" s="62"/>
      <c r="C11" s="63"/>
    </row>
    <row r="12" spans="1:3" x14ac:dyDescent="0.3">
      <c r="A12" s="144" t="s">
        <v>144</v>
      </c>
      <c r="B12" s="144"/>
      <c r="C12" s="144"/>
    </row>
    <row r="13" spans="1:3" x14ac:dyDescent="0.3">
      <c r="A13" s="144"/>
      <c r="B13" s="144"/>
      <c r="C13" s="144"/>
    </row>
    <row r="14" spans="1:3" x14ac:dyDescent="0.3">
      <c r="A14" s="144"/>
      <c r="B14" s="144"/>
      <c r="C14" s="144"/>
    </row>
  </sheetData>
  <mergeCells count="1">
    <mergeCell ref="A12: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8"/>
  <sheetViews>
    <sheetView workbookViewId="0">
      <selection activeCell="E1" sqref="E1"/>
    </sheetView>
  </sheetViews>
  <sheetFormatPr defaultRowHeight="14.4" x14ac:dyDescent="0.3"/>
  <cols>
    <col min="3" max="3" width="19.33203125" customWidth="1"/>
    <col min="4" max="4" width="12.5546875" customWidth="1"/>
  </cols>
  <sheetData>
    <row r="3" spans="3:4" ht="15" thickBot="1" x14ac:dyDescent="0.35"/>
    <row r="4" spans="3:4" ht="41.4" x14ac:dyDescent="0.3">
      <c r="C4" s="47" t="s">
        <v>109</v>
      </c>
      <c r="D4" s="48" t="s">
        <v>113</v>
      </c>
    </row>
    <row r="5" spans="3:4" ht="30" customHeight="1" x14ac:dyDescent="0.3">
      <c r="C5" s="43" t="s">
        <v>110</v>
      </c>
      <c r="D5" s="44">
        <v>34250848</v>
      </c>
    </row>
    <row r="6" spans="3:4" ht="53.25" customHeight="1" x14ac:dyDescent="0.3">
      <c r="C6" s="43" t="s">
        <v>111</v>
      </c>
      <c r="D6" s="44">
        <v>40501340</v>
      </c>
    </row>
    <row r="7" spans="3:4" ht="21.75" customHeight="1" x14ac:dyDescent="0.3">
      <c r="C7" s="49" t="s">
        <v>112</v>
      </c>
      <c r="D7" s="50">
        <v>67213860</v>
      </c>
    </row>
    <row r="8" spans="3:4" ht="15" thickBot="1" x14ac:dyDescent="0.35">
      <c r="C8" s="45" t="s">
        <v>114</v>
      </c>
      <c r="D8" s="46">
        <f>SUM(D5:D7)</f>
        <v>141966048</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
  <sheetViews>
    <sheetView topLeftCell="A4" workbookViewId="0">
      <selection activeCell="L26" sqref="L26"/>
    </sheetView>
  </sheetViews>
  <sheetFormatPr defaultRowHeight="14.4" x14ac:dyDescent="0.3"/>
  <cols>
    <col min="6" max="7" width="11.33203125" customWidth="1"/>
    <col min="8" max="8" width="10.44140625" customWidth="1"/>
    <col min="10" max="11" width="10.6640625" customWidth="1"/>
    <col min="12" max="12" width="10.33203125" customWidth="1"/>
  </cols>
  <sheetData>
    <row r="1" spans="1:19" s="20" customFormat="1" ht="21" x14ac:dyDescent="0.3">
      <c r="A1" s="18" t="s">
        <v>47</v>
      </c>
      <c r="B1" s="19"/>
      <c r="C1" s="19"/>
      <c r="D1" s="6"/>
      <c r="E1" s="6"/>
      <c r="F1" s="12"/>
      <c r="G1" s="6"/>
      <c r="H1" s="6"/>
      <c r="I1" s="6"/>
      <c r="J1" s="6"/>
      <c r="K1" s="6"/>
      <c r="L1" s="6"/>
      <c r="M1" s="6"/>
      <c r="N1" s="6"/>
      <c r="O1" s="6"/>
      <c r="P1" s="6"/>
      <c r="Q1" s="6"/>
    </row>
    <row r="2" spans="1:19" s="20" customFormat="1" ht="75" customHeight="1" x14ac:dyDescent="0.3">
      <c r="A2" s="146" t="s">
        <v>48</v>
      </c>
      <c r="B2" s="146" t="s">
        <v>49</v>
      </c>
      <c r="C2" s="146" t="s">
        <v>51</v>
      </c>
      <c r="D2" s="146" t="s">
        <v>52</v>
      </c>
      <c r="E2" s="146" t="s">
        <v>50</v>
      </c>
      <c r="F2" s="147" t="s">
        <v>67</v>
      </c>
      <c r="G2" s="145" t="s">
        <v>53</v>
      </c>
      <c r="H2" s="145"/>
      <c r="I2" s="145"/>
      <c r="J2" s="145"/>
      <c r="K2" s="145"/>
      <c r="L2" s="145"/>
      <c r="M2" s="145"/>
      <c r="N2" s="145"/>
      <c r="O2" s="145"/>
      <c r="P2" s="146" t="s">
        <v>69</v>
      </c>
      <c r="Q2" s="146" t="s">
        <v>54</v>
      </c>
    </row>
    <row r="3" spans="1:19" s="20" customFormat="1" ht="20.25" customHeight="1" x14ac:dyDescent="0.3">
      <c r="A3" s="146"/>
      <c r="B3" s="146"/>
      <c r="C3" s="146"/>
      <c r="D3" s="146"/>
      <c r="E3" s="146"/>
      <c r="F3" s="147"/>
      <c r="G3" s="7">
        <v>2021</v>
      </c>
      <c r="H3" s="7">
        <v>2022</v>
      </c>
      <c r="I3" s="7">
        <v>2023</v>
      </c>
      <c r="J3" s="7">
        <v>2024</v>
      </c>
      <c r="K3" s="7">
        <v>2025</v>
      </c>
      <c r="L3" s="7">
        <v>2026</v>
      </c>
      <c r="M3" s="7">
        <v>2027</v>
      </c>
      <c r="N3" s="7">
        <v>2028</v>
      </c>
      <c r="O3" s="7">
        <v>2029</v>
      </c>
      <c r="P3" s="146"/>
      <c r="Q3" s="146"/>
      <c r="R3" s="19"/>
      <c r="S3" s="19"/>
    </row>
    <row r="4" spans="1:19" s="20" customFormat="1" ht="49.5" customHeight="1" x14ac:dyDescent="0.3">
      <c r="A4" s="16" t="s">
        <v>70</v>
      </c>
      <c r="B4" s="21" t="s">
        <v>71</v>
      </c>
      <c r="C4" s="21" t="s">
        <v>72</v>
      </c>
      <c r="D4" s="8" t="s">
        <v>73</v>
      </c>
      <c r="E4" s="8">
        <v>3</v>
      </c>
      <c r="F4" s="10">
        <v>52000</v>
      </c>
      <c r="G4" s="10">
        <v>52000</v>
      </c>
      <c r="H4" s="10">
        <v>0</v>
      </c>
      <c r="I4" s="10">
        <v>0</v>
      </c>
      <c r="J4" s="10">
        <v>0</v>
      </c>
      <c r="K4" s="10">
        <v>0</v>
      </c>
      <c r="L4" s="10">
        <v>0</v>
      </c>
      <c r="M4" s="10">
        <v>0</v>
      </c>
      <c r="N4" s="10">
        <v>0</v>
      </c>
      <c r="O4" s="10">
        <v>0</v>
      </c>
      <c r="P4" s="8">
        <v>2</v>
      </c>
      <c r="Q4" s="8" t="s">
        <v>80</v>
      </c>
    </row>
    <row r="5" spans="1:19" s="20" customFormat="1" ht="42.75" customHeight="1" x14ac:dyDescent="0.3">
      <c r="A5" s="16" t="s">
        <v>70</v>
      </c>
      <c r="B5" s="21" t="s">
        <v>74</v>
      </c>
      <c r="C5" s="21" t="s">
        <v>75</v>
      </c>
      <c r="D5" s="8" t="s">
        <v>73</v>
      </c>
      <c r="E5" s="8">
        <v>3</v>
      </c>
      <c r="F5" s="10">
        <v>204000</v>
      </c>
      <c r="G5" s="10">
        <f>204000/5*3</f>
        <v>122400</v>
      </c>
      <c r="H5" s="10">
        <f>F5/5</f>
        <v>40800</v>
      </c>
      <c r="I5" s="10">
        <f>H5</f>
        <v>40800</v>
      </c>
      <c r="J5" s="10">
        <v>0</v>
      </c>
      <c r="K5" s="10">
        <v>0</v>
      </c>
      <c r="L5" s="10">
        <v>0</v>
      </c>
      <c r="M5" s="10">
        <v>0</v>
      </c>
      <c r="N5" s="10">
        <v>0</v>
      </c>
      <c r="O5" s="10">
        <v>0</v>
      </c>
      <c r="P5" s="8">
        <v>2</v>
      </c>
      <c r="Q5" s="8" t="s">
        <v>80</v>
      </c>
    </row>
    <row r="6" spans="1:19" s="16" customFormat="1" ht="48" customHeight="1" x14ac:dyDescent="0.3">
      <c r="A6" s="16" t="s">
        <v>70</v>
      </c>
      <c r="B6" s="16" t="s">
        <v>76</v>
      </c>
      <c r="C6" s="16" t="s">
        <v>77</v>
      </c>
      <c r="D6" s="11" t="s">
        <v>73</v>
      </c>
      <c r="E6" s="11">
        <v>3</v>
      </c>
      <c r="F6" s="11">
        <v>70000</v>
      </c>
      <c r="G6" s="11">
        <v>70000</v>
      </c>
      <c r="H6" s="9">
        <v>0</v>
      </c>
      <c r="I6" s="9">
        <v>0</v>
      </c>
      <c r="J6" s="9">
        <v>0</v>
      </c>
      <c r="K6" s="9">
        <v>0</v>
      </c>
      <c r="L6" s="9">
        <v>0</v>
      </c>
      <c r="M6" s="9">
        <v>0</v>
      </c>
      <c r="N6" s="9">
        <v>0</v>
      </c>
      <c r="O6" s="9">
        <v>0</v>
      </c>
      <c r="P6" s="11">
        <v>5</v>
      </c>
      <c r="Q6" s="11" t="s">
        <v>80</v>
      </c>
    </row>
    <row r="7" spans="1:19" s="20" customFormat="1" ht="45.75" customHeight="1" x14ac:dyDescent="0.3">
      <c r="A7" s="16" t="s">
        <v>70</v>
      </c>
      <c r="B7" s="21" t="s">
        <v>78</v>
      </c>
      <c r="C7" s="21" t="s">
        <v>79</v>
      </c>
      <c r="D7" s="8" t="s">
        <v>73</v>
      </c>
      <c r="E7" s="8">
        <v>3</v>
      </c>
      <c r="F7" s="10">
        <v>231000</v>
      </c>
      <c r="G7" s="10">
        <f>F7/4*2</f>
        <v>115500</v>
      </c>
      <c r="H7" s="10">
        <f>$F$7/4</f>
        <v>57750</v>
      </c>
      <c r="I7" s="10">
        <f>$F$7/4</f>
        <v>57750</v>
      </c>
      <c r="J7" s="10">
        <v>0</v>
      </c>
      <c r="K7" s="10">
        <v>0</v>
      </c>
      <c r="L7" s="10">
        <v>0</v>
      </c>
      <c r="M7" s="10">
        <v>0</v>
      </c>
      <c r="N7" s="10">
        <v>0</v>
      </c>
      <c r="O7" s="10">
        <v>0</v>
      </c>
      <c r="P7" s="8">
        <v>2</v>
      </c>
      <c r="Q7" s="8" t="s">
        <v>80</v>
      </c>
    </row>
    <row r="8" spans="1:19" s="20" customFormat="1" ht="158.4" x14ac:dyDescent="0.3">
      <c r="A8" s="16" t="s">
        <v>70</v>
      </c>
      <c r="B8" s="16" t="s">
        <v>81</v>
      </c>
      <c r="C8" s="16" t="s">
        <v>82</v>
      </c>
      <c r="D8" s="11" t="s">
        <v>73</v>
      </c>
      <c r="E8" s="11">
        <v>3</v>
      </c>
      <c r="F8" s="9">
        <v>80000</v>
      </c>
      <c r="G8" s="9">
        <f>F8/4*2</f>
        <v>40000</v>
      </c>
      <c r="H8" s="9">
        <f>F8/4</f>
        <v>20000</v>
      </c>
      <c r="I8" s="9">
        <f>F8/4</f>
        <v>20000</v>
      </c>
      <c r="J8" s="9">
        <v>0</v>
      </c>
      <c r="K8" s="9">
        <v>0</v>
      </c>
      <c r="L8" s="9">
        <v>0</v>
      </c>
      <c r="M8" s="9">
        <v>0</v>
      </c>
      <c r="N8" s="9">
        <v>0</v>
      </c>
      <c r="O8" s="9">
        <v>0</v>
      </c>
      <c r="P8" s="11">
        <v>5</v>
      </c>
      <c r="Q8" s="11" t="s">
        <v>80</v>
      </c>
    </row>
    <row r="9" spans="1:19" s="20" customFormat="1" ht="201.6" x14ac:dyDescent="0.3">
      <c r="A9" s="16" t="s">
        <v>70</v>
      </c>
      <c r="B9" s="16" t="s">
        <v>83</v>
      </c>
      <c r="C9" s="16" t="s">
        <v>84</v>
      </c>
      <c r="D9" s="11" t="s">
        <v>73</v>
      </c>
      <c r="E9" s="11">
        <v>3</v>
      </c>
      <c r="F9" s="9">
        <v>100000</v>
      </c>
      <c r="G9" s="9">
        <f>F9/4</f>
        <v>25000</v>
      </c>
      <c r="H9" s="9">
        <v>25000</v>
      </c>
      <c r="I9" s="9">
        <v>25000</v>
      </c>
      <c r="J9" s="9">
        <v>25000</v>
      </c>
      <c r="K9" s="9">
        <v>0</v>
      </c>
      <c r="L9" s="9">
        <v>0</v>
      </c>
      <c r="M9" s="9">
        <v>0</v>
      </c>
      <c r="N9" s="9">
        <v>0</v>
      </c>
      <c r="O9" s="9">
        <v>0</v>
      </c>
      <c r="P9" s="11">
        <v>5</v>
      </c>
      <c r="Q9" s="11" t="s">
        <v>80</v>
      </c>
    </row>
    <row r="10" spans="1:19" s="20" customFormat="1" ht="187.2" x14ac:dyDescent="0.3">
      <c r="A10" s="16" t="s">
        <v>70</v>
      </c>
      <c r="B10" s="16" t="s">
        <v>85</v>
      </c>
      <c r="C10" s="16" t="s">
        <v>86</v>
      </c>
      <c r="D10" s="11" t="s">
        <v>73</v>
      </c>
      <c r="E10" s="11">
        <v>1</v>
      </c>
      <c r="F10" s="9">
        <v>100000</v>
      </c>
      <c r="G10" s="9">
        <f>$F$10/4</f>
        <v>25000</v>
      </c>
      <c r="H10" s="9">
        <f>$F$10/4</f>
        <v>25000</v>
      </c>
      <c r="I10" s="9">
        <f>$F$10/4</f>
        <v>25000</v>
      </c>
      <c r="J10" s="9">
        <f>$F$10/4</f>
        <v>25000</v>
      </c>
      <c r="K10" s="9">
        <v>0</v>
      </c>
      <c r="L10" s="9">
        <v>0</v>
      </c>
      <c r="M10" s="9">
        <v>0</v>
      </c>
      <c r="N10" s="9">
        <v>0</v>
      </c>
      <c r="O10" s="9">
        <v>0</v>
      </c>
      <c r="P10" s="11">
        <v>5</v>
      </c>
      <c r="Q10" s="11" t="s">
        <v>80</v>
      </c>
    </row>
    <row r="11" spans="1:19" s="20" customFormat="1" ht="409.6" x14ac:dyDescent="0.3">
      <c r="A11" s="16" t="s">
        <v>70</v>
      </c>
      <c r="B11" s="17" t="s">
        <v>87</v>
      </c>
      <c r="C11" s="17" t="s">
        <v>88</v>
      </c>
      <c r="D11" s="22" t="s">
        <v>73</v>
      </c>
      <c r="E11" s="22">
        <v>3</v>
      </c>
      <c r="F11" s="13">
        <v>440000</v>
      </c>
      <c r="G11" s="13">
        <f>F11/7*2</f>
        <v>125714.28571428571</v>
      </c>
      <c r="H11" s="13">
        <f>$F$11/7</f>
        <v>62857.142857142855</v>
      </c>
      <c r="I11" s="13">
        <f>$F$11/7</f>
        <v>62857.142857142855</v>
      </c>
      <c r="J11" s="13">
        <f>$F$11/7</f>
        <v>62857.142857142855</v>
      </c>
      <c r="K11" s="13">
        <f>$F$11/7</f>
        <v>62857.142857142855</v>
      </c>
      <c r="L11" s="13">
        <f>$F$11/7</f>
        <v>62857.142857142855</v>
      </c>
      <c r="M11" s="13">
        <v>0</v>
      </c>
      <c r="N11" s="13">
        <v>0</v>
      </c>
      <c r="O11" s="13">
        <v>0</v>
      </c>
      <c r="P11" s="22">
        <v>4</v>
      </c>
      <c r="Q11" s="22" t="s">
        <v>80</v>
      </c>
    </row>
    <row r="12" spans="1:19" s="20" customFormat="1" ht="331.2" x14ac:dyDescent="0.3">
      <c r="A12" s="16" t="s">
        <v>70</v>
      </c>
      <c r="B12" s="17" t="s">
        <v>89</v>
      </c>
      <c r="C12" s="17" t="s">
        <v>90</v>
      </c>
      <c r="D12" s="22" t="s">
        <v>73</v>
      </c>
      <c r="E12" s="22">
        <v>3</v>
      </c>
      <c r="F12" s="13">
        <v>278000</v>
      </c>
      <c r="G12" s="13">
        <f>F12/2</f>
        <v>139000</v>
      </c>
      <c r="H12" s="13">
        <f>F12/4</f>
        <v>69500</v>
      </c>
      <c r="I12" s="13">
        <f>H12</f>
        <v>69500</v>
      </c>
      <c r="J12" s="13">
        <v>0</v>
      </c>
      <c r="K12" s="13">
        <v>0</v>
      </c>
      <c r="L12" s="13">
        <v>0</v>
      </c>
      <c r="M12" s="13">
        <v>0</v>
      </c>
      <c r="N12" s="13">
        <v>0</v>
      </c>
      <c r="O12" s="13">
        <v>0</v>
      </c>
      <c r="P12" s="22">
        <v>4</v>
      </c>
      <c r="Q12" s="22" t="s">
        <v>80</v>
      </c>
    </row>
    <row r="13" spans="1:19" s="20" customFormat="1" ht="65.25" customHeight="1" x14ac:dyDescent="0.3">
      <c r="A13" s="16" t="s">
        <v>70</v>
      </c>
      <c r="B13" s="21" t="s">
        <v>91</v>
      </c>
      <c r="C13" s="21" t="s">
        <v>92</v>
      </c>
      <c r="D13" s="8" t="s">
        <v>73</v>
      </c>
      <c r="E13" s="8">
        <v>3</v>
      </c>
      <c r="F13" s="10">
        <v>147000</v>
      </c>
      <c r="G13" s="10">
        <f>F13/4*2</f>
        <v>73500</v>
      </c>
      <c r="H13" s="10">
        <f>F13/4</f>
        <v>36750</v>
      </c>
      <c r="I13" s="10">
        <f>F13/4</f>
        <v>36750</v>
      </c>
      <c r="J13" s="10">
        <v>0</v>
      </c>
      <c r="K13" s="10">
        <v>0</v>
      </c>
      <c r="L13" s="10">
        <v>0</v>
      </c>
      <c r="M13" s="10">
        <v>0</v>
      </c>
      <c r="N13" s="10">
        <v>0</v>
      </c>
      <c r="O13" s="10">
        <v>0</v>
      </c>
      <c r="P13" s="8">
        <v>4</v>
      </c>
      <c r="Q13" s="8" t="s">
        <v>80</v>
      </c>
    </row>
    <row r="14" spans="1:19" s="20" customFormat="1" ht="75.75" customHeight="1" x14ac:dyDescent="0.3">
      <c r="A14" s="16" t="s">
        <v>70</v>
      </c>
      <c r="B14" s="21" t="s">
        <v>93</v>
      </c>
      <c r="C14" s="21" t="s">
        <v>94</v>
      </c>
      <c r="D14" s="8" t="s">
        <v>73</v>
      </c>
      <c r="E14" s="8">
        <v>3</v>
      </c>
      <c r="F14" s="10">
        <v>65000</v>
      </c>
      <c r="G14" s="10">
        <f>F14/4*3</f>
        <v>48750</v>
      </c>
      <c r="H14" s="10">
        <f>F14/4</f>
        <v>16250</v>
      </c>
      <c r="I14" s="10">
        <v>0</v>
      </c>
      <c r="J14" s="10">
        <v>0</v>
      </c>
      <c r="K14" s="10">
        <v>0</v>
      </c>
      <c r="L14" s="10">
        <v>0</v>
      </c>
      <c r="M14" s="10">
        <v>0</v>
      </c>
      <c r="N14" s="10">
        <v>0</v>
      </c>
      <c r="O14" s="10">
        <v>0</v>
      </c>
      <c r="P14" s="8">
        <v>4</v>
      </c>
      <c r="Q14" s="8" t="s">
        <v>80</v>
      </c>
    </row>
    <row r="15" spans="1:19" s="20" customFormat="1" ht="115.2" x14ac:dyDescent="0.3">
      <c r="A15" s="16" t="s">
        <v>70</v>
      </c>
      <c r="B15" s="23" t="s">
        <v>95</v>
      </c>
      <c r="C15" s="23" t="s">
        <v>96</v>
      </c>
      <c r="D15" s="24" t="s">
        <v>73</v>
      </c>
      <c r="E15" s="24">
        <v>3</v>
      </c>
      <c r="F15" s="14">
        <v>75000</v>
      </c>
      <c r="G15" s="14">
        <f>F15/4*3</f>
        <v>56250</v>
      </c>
      <c r="H15" s="14">
        <f>F15/4</f>
        <v>18750</v>
      </c>
      <c r="I15" s="14">
        <v>0</v>
      </c>
      <c r="J15" s="14">
        <v>0</v>
      </c>
      <c r="K15" s="14">
        <v>0</v>
      </c>
      <c r="L15" s="14">
        <v>0</v>
      </c>
      <c r="M15" s="14">
        <v>0</v>
      </c>
      <c r="N15" s="14">
        <v>0</v>
      </c>
      <c r="O15" s="14">
        <v>0</v>
      </c>
      <c r="P15" s="24" t="s">
        <v>97</v>
      </c>
      <c r="Q15" s="24" t="s">
        <v>80</v>
      </c>
    </row>
    <row r="16" spans="1:19" s="20" customFormat="1" ht="57" customHeight="1" x14ac:dyDescent="0.3">
      <c r="A16" s="16" t="s">
        <v>70</v>
      </c>
      <c r="B16" s="23" t="s">
        <v>98</v>
      </c>
      <c r="C16" s="15" t="s">
        <v>103</v>
      </c>
      <c r="D16" s="24" t="s">
        <v>73</v>
      </c>
      <c r="E16" s="24">
        <v>3</v>
      </c>
      <c r="F16" s="14">
        <v>200000</v>
      </c>
      <c r="G16" s="14">
        <f>F16</f>
        <v>200000</v>
      </c>
      <c r="H16" s="14">
        <v>0</v>
      </c>
      <c r="I16" s="14">
        <v>0</v>
      </c>
      <c r="J16" s="14">
        <v>0</v>
      </c>
      <c r="K16" s="14">
        <v>0</v>
      </c>
      <c r="L16" s="14">
        <v>0</v>
      </c>
      <c r="M16" s="14">
        <v>0</v>
      </c>
      <c r="N16" s="14">
        <v>0</v>
      </c>
      <c r="O16" s="14">
        <v>0</v>
      </c>
      <c r="P16" s="24" t="s">
        <v>97</v>
      </c>
      <c r="Q16" s="24" t="s">
        <v>99</v>
      </c>
    </row>
    <row r="17" spans="1:17" s="20" customFormat="1" ht="345.6" x14ac:dyDescent="0.3">
      <c r="A17" s="16" t="s">
        <v>70</v>
      </c>
      <c r="B17" s="23" t="s">
        <v>100</v>
      </c>
      <c r="C17" s="23" t="s">
        <v>101</v>
      </c>
      <c r="D17" s="24" t="s">
        <v>73</v>
      </c>
      <c r="E17" s="24">
        <v>3</v>
      </c>
      <c r="F17" s="14">
        <v>150000</v>
      </c>
      <c r="G17" s="14">
        <f>F17</f>
        <v>150000</v>
      </c>
      <c r="H17" s="14">
        <v>0</v>
      </c>
      <c r="I17" s="14">
        <v>0</v>
      </c>
      <c r="J17" s="14">
        <f>I17</f>
        <v>0</v>
      </c>
      <c r="K17" s="14">
        <v>0</v>
      </c>
      <c r="L17" s="14">
        <v>0</v>
      </c>
      <c r="M17" s="14">
        <v>0</v>
      </c>
      <c r="N17" s="14">
        <v>0</v>
      </c>
      <c r="O17" s="14">
        <v>0</v>
      </c>
      <c r="P17" s="24" t="s">
        <v>97</v>
      </c>
      <c r="Q17" s="24" t="s">
        <v>80</v>
      </c>
    </row>
    <row r="18" spans="1:17" s="20" customFormat="1" ht="49.5" customHeight="1" x14ac:dyDescent="0.3">
      <c r="A18" s="16" t="s">
        <v>70</v>
      </c>
      <c r="B18" s="23" t="s">
        <v>102</v>
      </c>
      <c r="C18" s="23" t="s">
        <v>104</v>
      </c>
      <c r="D18" s="24" t="s">
        <v>73</v>
      </c>
      <c r="E18" s="24">
        <v>1</v>
      </c>
      <c r="F18" s="14">
        <v>260000</v>
      </c>
      <c r="G18" s="14">
        <f>F18/4</f>
        <v>65000</v>
      </c>
      <c r="H18" s="14">
        <f>G18</f>
        <v>65000</v>
      </c>
      <c r="I18" s="14">
        <f>H18</f>
        <v>65000</v>
      </c>
      <c r="J18" s="14">
        <f>I18</f>
        <v>65000</v>
      </c>
      <c r="K18" s="14">
        <v>0</v>
      </c>
      <c r="L18" s="14">
        <v>0</v>
      </c>
      <c r="M18" s="14">
        <v>0</v>
      </c>
      <c r="N18" s="14">
        <v>0</v>
      </c>
      <c r="O18" s="14">
        <v>0</v>
      </c>
      <c r="P18" s="24">
        <v>3</v>
      </c>
      <c r="Q18" s="24" t="s">
        <v>80</v>
      </c>
    </row>
    <row r="19" spans="1:17" s="20" customFormat="1" ht="273.60000000000002" x14ac:dyDescent="0.3">
      <c r="A19" s="16" t="s">
        <v>70</v>
      </c>
      <c r="B19" s="16" t="s">
        <v>105</v>
      </c>
      <c r="C19" s="16" t="s">
        <v>106</v>
      </c>
      <c r="D19" s="11" t="s">
        <v>73</v>
      </c>
      <c r="E19" s="11">
        <v>2</v>
      </c>
      <c r="F19" s="9">
        <v>104000</v>
      </c>
      <c r="G19" s="9">
        <f t="shared" ref="G19:G24" si="0">F19</f>
        <v>104000</v>
      </c>
      <c r="H19" s="9">
        <v>0</v>
      </c>
      <c r="I19" s="9">
        <v>0</v>
      </c>
      <c r="J19" s="9">
        <v>0</v>
      </c>
      <c r="K19" s="9">
        <v>0</v>
      </c>
      <c r="L19" s="9">
        <v>0</v>
      </c>
      <c r="M19" s="9">
        <v>0</v>
      </c>
      <c r="N19" s="9">
        <v>0</v>
      </c>
      <c r="O19" s="9">
        <v>0</v>
      </c>
      <c r="P19" s="11">
        <v>2</v>
      </c>
      <c r="Q19" s="11" t="s">
        <v>80</v>
      </c>
    </row>
    <row r="20" spans="1:17" s="20" customFormat="1" ht="100.8" x14ac:dyDescent="0.3">
      <c r="A20" s="16" t="s">
        <v>70</v>
      </c>
      <c r="B20" s="23" t="s">
        <v>0</v>
      </c>
      <c r="C20" s="23" t="s">
        <v>1</v>
      </c>
      <c r="D20" s="24" t="s">
        <v>73</v>
      </c>
      <c r="E20" s="24">
        <v>3</v>
      </c>
      <c r="F20" s="14">
        <v>230000</v>
      </c>
      <c r="G20" s="14">
        <f t="shared" si="0"/>
        <v>230000</v>
      </c>
      <c r="H20" s="14">
        <v>0</v>
      </c>
      <c r="I20" s="14">
        <v>0</v>
      </c>
      <c r="J20" s="14">
        <v>0</v>
      </c>
      <c r="K20" s="14">
        <v>0</v>
      </c>
      <c r="L20" s="14">
        <v>0</v>
      </c>
      <c r="M20" s="14">
        <v>0</v>
      </c>
      <c r="N20" s="14">
        <v>0</v>
      </c>
      <c r="O20" s="14">
        <v>0</v>
      </c>
      <c r="P20" s="24">
        <v>3</v>
      </c>
      <c r="Q20" s="24" t="s">
        <v>80</v>
      </c>
    </row>
    <row r="21" spans="1:17" s="20" customFormat="1" ht="86.4" x14ac:dyDescent="0.3">
      <c r="A21" s="16" t="s">
        <v>70</v>
      </c>
      <c r="B21" s="23" t="s">
        <v>2</v>
      </c>
      <c r="C21" s="23" t="s">
        <v>1</v>
      </c>
      <c r="D21" s="24" t="s">
        <v>73</v>
      </c>
      <c r="E21" s="24">
        <v>3</v>
      </c>
      <c r="F21" s="28">
        <v>158000</v>
      </c>
      <c r="G21" s="14">
        <f t="shared" si="0"/>
        <v>158000</v>
      </c>
      <c r="H21" s="14">
        <v>0</v>
      </c>
      <c r="I21" s="14">
        <v>0</v>
      </c>
      <c r="J21" s="14">
        <v>0</v>
      </c>
      <c r="K21" s="14">
        <v>0</v>
      </c>
      <c r="L21" s="14">
        <v>0</v>
      </c>
      <c r="M21" s="14">
        <v>0</v>
      </c>
      <c r="N21" s="14">
        <v>0</v>
      </c>
      <c r="O21" s="14">
        <v>0</v>
      </c>
      <c r="P21" s="24">
        <v>3</v>
      </c>
      <c r="Q21" s="24" t="s">
        <v>80</v>
      </c>
    </row>
    <row r="22" spans="1:17" s="20" customFormat="1" ht="244.8" x14ac:dyDescent="0.3">
      <c r="A22" s="16" t="s">
        <v>70</v>
      </c>
      <c r="B22" s="23" t="s">
        <v>3</v>
      </c>
      <c r="C22" s="23" t="s">
        <v>1</v>
      </c>
      <c r="D22" s="24" t="s">
        <v>73</v>
      </c>
      <c r="E22" s="24">
        <v>3</v>
      </c>
      <c r="F22" s="28">
        <v>160000</v>
      </c>
      <c r="G22" s="14">
        <f t="shared" si="0"/>
        <v>160000</v>
      </c>
      <c r="H22" s="14">
        <v>0</v>
      </c>
      <c r="I22" s="14">
        <v>0</v>
      </c>
      <c r="J22" s="14">
        <v>0</v>
      </c>
      <c r="K22" s="14">
        <v>0</v>
      </c>
      <c r="L22" s="14">
        <v>0</v>
      </c>
      <c r="M22" s="14">
        <v>0</v>
      </c>
      <c r="N22" s="14">
        <v>0</v>
      </c>
      <c r="O22" s="14">
        <v>0</v>
      </c>
      <c r="P22" s="24">
        <v>3</v>
      </c>
      <c r="Q22" s="24" t="s">
        <v>80</v>
      </c>
    </row>
    <row r="23" spans="1:17" s="20" customFormat="1" ht="86.4" x14ac:dyDescent="0.3">
      <c r="A23" s="16" t="s">
        <v>70</v>
      </c>
      <c r="B23" s="23" t="s">
        <v>4</v>
      </c>
      <c r="C23" s="23" t="s">
        <v>1</v>
      </c>
      <c r="D23" s="24" t="s">
        <v>73</v>
      </c>
      <c r="E23" s="24">
        <v>3</v>
      </c>
      <c r="F23" s="28">
        <v>417000</v>
      </c>
      <c r="G23" s="14">
        <f t="shared" si="0"/>
        <v>417000</v>
      </c>
      <c r="H23" s="14">
        <v>0</v>
      </c>
      <c r="I23" s="14">
        <v>0</v>
      </c>
      <c r="J23" s="14">
        <v>0</v>
      </c>
      <c r="K23" s="14">
        <v>0</v>
      </c>
      <c r="L23" s="14">
        <v>0</v>
      </c>
      <c r="M23" s="14">
        <v>0</v>
      </c>
      <c r="N23" s="14">
        <v>0</v>
      </c>
      <c r="O23" s="14">
        <v>0</v>
      </c>
      <c r="P23" s="24">
        <v>3</v>
      </c>
      <c r="Q23" s="24" t="s">
        <v>80</v>
      </c>
    </row>
    <row r="24" spans="1:17" s="20" customFormat="1" ht="144" x14ac:dyDescent="0.3">
      <c r="A24" s="16" t="s">
        <v>70</v>
      </c>
      <c r="B24" s="25" t="s">
        <v>5</v>
      </c>
      <c r="C24" s="23" t="s">
        <v>6</v>
      </c>
      <c r="D24" s="24" t="s">
        <v>73</v>
      </c>
      <c r="E24" s="24">
        <v>1</v>
      </c>
      <c r="F24" s="28">
        <v>1000000</v>
      </c>
      <c r="G24" s="14">
        <f t="shared" si="0"/>
        <v>1000000</v>
      </c>
      <c r="H24" s="14">
        <v>0</v>
      </c>
      <c r="I24" s="14">
        <v>0</v>
      </c>
      <c r="J24" s="14">
        <v>0</v>
      </c>
      <c r="K24" s="14">
        <v>0</v>
      </c>
      <c r="L24" s="14">
        <v>0</v>
      </c>
      <c r="M24" s="14">
        <v>0</v>
      </c>
      <c r="N24" s="14">
        <v>0</v>
      </c>
      <c r="O24" s="14">
        <v>0</v>
      </c>
      <c r="P24" s="24">
        <v>3</v>
      </c>
      <c r="Q24" s="24" t="s">
        <v>80</v>
      </c>
    </row>
    <row r="25" spans="1:17" s="20" customFormat="1" ht="86.4" x14ac:dyDescent="0.3">
      <c r="A25" s="16" t="s">
        <v>70</v>
      </c>
      <c r="B25" s="26" t="s">
        <v>7</v>
      </c>
      <c r="C25" s="26" t="s">
        <v>8</v>
      </c>
      <c r="D25" s="29" t="s">
        <v>34</v>
      </c>
      <c r="E25" s="22">
        <v>1</v>
      </c>
      <c r="F25" s="30">
        <v>605000</v>
      </c>
      <c r="G25" s="13">
        <f>F25/4*3</f>
        <v>453750</v>
      </c>
      <c r="H25" s="13">
        <f>F25/4</f>
        <v>151250</v>
      </c>
      <c r="I25" s="13">
        <v>0</v>
      </c>
      <c r="J25" s="13">
        <v>0</v>
      </c>
      <c r="K25" s="13">
        <v>0</v>
      </c>
      <c r="L25" s="13">
        <v>0</v>
      </c>
      <c r="M25" s="13">
        <v>0</v>
      </c>
      <c r="N25" s="13">
        <v>0</v>
      </c>
      <c r="O25" s="13">
        <v>0</v>
      </c>
      <c r="P25" s="22">
        <v>4</v>
      </c>
      <c r="Q25" s="22" t="s">
        <v>80</v>
      </c>
    </row>
    <row r="26" spans="1:17" s="20" customFormat="1" ht="230.4" x14ac:dyDescent="0.3">
      <c r="A26" s="16" t="s">
        <v>70</v>
      </c>
      <c r="B26" s="17" t="s">
        <v>9</v>
      </c>
      <c r="C26" s="17" t="s">
        <v>10</v>
      </c>
      <c r="D26" s="22" t="s">
        <v>34</v>
      </c>
      <c r="E26" s="22">
        <v>1</v>
      </c>
      <c r="F26" s="31">
        <v>305000</v>
      </c>
      <c r="G26" s="13">
        <f>F26/3*2</f>
        <v>203333.33333333334</v>
      </c>
      <c r="H26" s="13">
        <f>F26/3</f>
        <v>101666.66666666667</v>
      </c>
      <c r="I26" s="13">
        <v>0</v>
      </c>
      <c r="J26" s="13">
        <v>0</v>
      </c>
      <c r="K26" s="13">
        <v>0</v>
      </c>
      <c r="L26" s="13">
        <v>0</v>
      </c>
      <c r="M26" s="13">
        <v>0</v>
      </c>
      <c r="N26" s="13">
        <v>0</v>
      </c>
      <c r="O26" s="13">
        <v>0</v>
      </c>
      <c r="P26" s="22"/>
      <c r="Q26" s="22" t="s">
        <v>80</v>
      </c>
    </row>
    <row r="27" spans="1:17" s="20" customFormat="1" ht="72" x14ac:dyDescent="0.3">
      <c r="A27" s="16" t="s">
        <v>70</v>
      </c>
      <c r="B27" s="17" t="s">
        <v>11</v>
      </c>
      <c r="C27" s="17" t="s">
        <v>12</v>
      </c>
      <c r="D27" s="22" t="s">
        <v>34</v>
      </c>
      <c r="E27" s="22">
        <v>3</v>
      </c>
      <c r="F27" s="31">
        <v>304000</v>
      </c>
      <c r="G27" s="13">
        <v>0</v>
      </c>
      <c r="H27" s="13">
        <v>0</v>
      </c>
      <c r="I27" s="13">
        <v>0</v>
      </c>
      <c r="J27" s="13">
        <f>F27/3</f>
        <v>101333.33333333333</v>
      </c>
      <c r="K27" s="13">
        <f>J27</f>
        <v>101333.33333333333</v>
      </c>
      <c r="L27" s="13">
        <f>K27</f>
        <v>101333.33333333333</v>
      </c>
      <c r="M27" s="13">
        <v>0</v>
      </c>
      <c r="N27" s="13">
        <v>0</v>
      </c>
      <c r="O27" s="13">
        <v>0</v>
      </c>
      <c r="P27" s="22">
        <v>4</v>
      </c>
      <c r="Q27" s="22" t="s">
        <v>80</v>
      </c>
    </row>
    <row r="28" spans="1:17" s="20" customFormat="1" ht="244.8" x14ac:dyDescent="0.3">
      <c r="A28" s="16" t="s">
        <v>70</v>
      </c>
      <c r="B28" s="17" t="s">
        <v>13</v>
      </c>
      <c r="C28" s="17" t="s">
        <v>36</v>
      </c>
      <c r="D28" s="22" t="s">
        <v>34</v>
      </c>
      <c r="E28" s="22">
        <v>3</v>
      </c>
      <c r="F28" s="31">
        <v>300000</v>
      </c>
      <c r="G28" s="13">
        <f>F28</f>
        <v>300000</v>
      </c>
      <c r="H28" s="13">
        <v>0</v>
      </c>
      <c r="I28" s="13">
        <v>0</v>
      </c>
      <c r="J28" s="13">
        <v>0</v>
      </c>
      <c r="K28" s="13">
        <v>0</v>
      </c>
      <c r="L28" s="13">
        <v>0</v>
      </c>
      <c r="M28" s="13">
        <v>0</v>
      </c>
      <c r="N28" s="13">
        <v>0</v>
      </c>
      <c r="O28" s="13">
        <v>0</v>
      </c>
      <c r="P28" s="22">
        <v>4</v>
      </c>
      <c r="Q28" s="22" t="s">
        <v>80</v>
      </c>
    </row>
    <row r="29" spans="1:17" s="20" customFormat="1" ht="216" x14ac:dyDescent="0.3">
      <c r="A29" s="16" t="s">
        <v>70</v>
      </c>
      <c r="B29" s="16" t="s">
        <v>14</v>
      </c>
      <c r="C29" s="16" t="s">
        <v>35</v>
      </c>
      <c r="D29" s="11" t="s">
        <v>34</v>
      </c>
      <c r="E29" s="11">
        <v>1</v>
      </c>
      <c r="F29" s="32">
        <v>250000</v>
      </c>
      <c r="G29" s="9">
        <v>0</v>
      </c>
      <c r="H29" s="9">
        <v>0</v>
      </c>
      <c r="I29" s="9">
        <v>0</v>
      </c>
      <c r="J29" s="9">
        <f>F29/2</f>
        <v>125000</v>
      </c>
      <c r="K29" s="9">
        <f>J29</f>
        <v>125000</v>
      </c>
      <c r="L29" s="9">
        <v>0</v>
      </c>
      <c r="M29" s="9">
        <v>0</v>
      </c>
      <c r="N29" s="9">
        <v>0</v>
      </c>
      <c r="O29" s="9">
        <v>0</v>
      </c>
      <c r="P29" s="11">
        <v>0</v>
      </c>
      <c r="Q29" s="11" t="s">
        <v>80</v>
      </c>
    </row>
    <row r="30" spans="1:17" s="20" customFormat="1" ht="129.6" x14ac:dyDescent="0.3">
      <c r="A30" s="16" t="s">
        <v>70</v>
      </c>
      <c r="B30" s="17" t="s">
        <v>15</v>
      </c>
      <c r="C30" s="17" t="s">
        <v>38</v>
      </c>
      <c r="D30" s="22" t="s">
        <v>34</v>
      </c>
      <c r="E30" s="22">
        <v>3</v>
      </c>
      <c r="F30" s="31">
        <v>240000</v>
      </c>
      <c r="G30" s="13">
        <f>F30</f>
        <v>240000</v>
      </c>
      <c r="H30" s="13">
        <v>0</v>
      </c>
      <c r="I30" s="13">
        <v>0</v>
      </c>
      <c r="J30" s="13">
        <v>0</v>
      </c>
      <c r="K30" s="13">
        <v>0</v>
      </c>
      <c r="L30" s="13">
        <v>0</v>
      </c>
      <c r="M30" s="13">
        <v>0</v>
      </c>
      <c r="N30" s="13">
        <v>0</v>
      </c>
      <c r="O30" s="13">
        <v>0</v>
      </c>
      <c r="P30" s="22">
        <v>4</v>
      </c>
      <c r="Q30" s="22" t="s">
        <v>80</v>
      </c>
    </row>
    <row r="31" spans="1:17" s="20" customFormat="1" ht="100.8" x14ac:dyDescent="0.3">
      <c r="A31" s="16" t="s">
        <v>70</v>
      </c>
      <c r="B31" s="17" t="s">
        <v>16</v>
      </c>
      <c r="C31" s="17" t="s">
        <v>17</v>
      </c>
      <c r="D31" s="22" t="s">
        <v>34</v>
      </c>
      <c r="E31" s="22">
        <v>3</v>
      </c>
      <c r="F31" s="31">
        <v>184000</v>
      </c>
      <c r="G31" s="13">
        <f>F31</f>
        <v>184000</v>
      </c>
      <c r="H31" s="13">
        <v>0</v>
      </c>
      <c r="I31" s="13">
        <v>0</v>
      </c>
      <c r="J31" s="13">
        <v>0</v>
      </c>
      <c r="K31" s="13">
        <v>0</v>
      </c>
      <c r="L31" s="13">
        <v>0</v>
      </c>
      <c r="M31" s="13">
        <v>0</v>
      </c>
      <c r="N31" s="13">
        <v>0</v>
      </c>
      <c r="O31" s="13">
        <v>0</v>
      </c>
      <c r="P31" s="22">
        <v>4</v>
      </c>
      <c r="Q31" s="22" t="s">
        <v>80</v>
      </c>
    </row>
    <row r="32" spans="1:17" s="20" customFormat="1" ht="172.8" x14ac:dyDescent="0.3">
      <c r="A32" s="16" t="s">
        <v>70</v>
      </c>
      <c r="B32" s="17" t="s">
        <v>18</v>
      </c>
      <c r="C32" s="17" t="s">
        <v>19</v>
      </c>
      <c r="D32" s="22" t="s">
        <v>34</v>
      </c>
      <c r="E32" s="22">
        <v>3</v>
      </c>
      <c r="F32" s="31">
        <v>140000</v>
      </c>
      <c r="G32" s="13">
        <f>F32</f>
        <v>140000</v>
      </c>
      <c r="H32" s="13">
        <v>0</v>
      </c>
      <c r="I32" s="13">
        <v>0</v>
      </c>
      <c r="J32" s="13">
        <v>0</v>
      </c>
      <c r="K32" s="13">
        <v>0</v>
      </c>
      <c r="L32" s="13">
        <v>0</v>
      </c>
      <c r="M32" s="13">
        <v>0</v>
      </c>
      <c r="N32" s="13">
        <v>0</v>
      </c>
      <c r="O32" s="13">
        <v>0</v>
      </c>
      <c r="P32" s="22">
        <v>4</v>
      </c>
      <c r="Q32" s="22" t="s">
        <v>80</v>
      </c>
    </row>
    <row r="33" spans="1:19" s="20" customFormat="1" ht="115.2" x14ac:dyDescent="0.3">
      <c r="A33" s="16" t="s">
        <v>70</v>
      </c>
      <c r="B33" s="17" t="s">
        <v>20</v>
      </c>
      <c r="C33" s="17" t="s">
        <v>21</v>
      </c>
      <c r="D33" s="22" t="s">
        <v>34</v>
      </c>
      <c r="E33" s="22">
        <v>3</v>
      </c>
      <c r="F33" s="31">
        <v>90000</v>
      </c>
      <c r="G33" s="13">
        <f>F33</f>
        <v>90000</v>
      </c>
      <c r="H33" s="13">
        <v>0</v>
      </c>
      <c r="I33" s="13">
        <v>0</v>
      </c>
      <c r="J33" s="13">
        <v>0</v>
      </c>
      <c r="K33" s="13">
        <v>0</v>
      </c>
      <c r="L33" s="13">
        <v>0</v>
      </c>
      <c r="M33" s="13">
        <v>0</v>
      </c>
      <c r="N33" s="13">
        <v>0</v>
      </c>
      <c r="O33" s="13">
        <v>0</v>
      </c>
      <c r="P33" s="22">
        <v>4</v>
      </c>
      <c r="Q33" s="22" t="s">
        <v>80</v>
      </c>
    </row>
    <row r="34" spans="1:19" s="20" customFormat="1" ht="100.8" x14ac:dyDescent="0.3">
      <c r="A34" s="16" t="s">
        <v>70</v>
      </c>
      <c r="B34" s="17" t="s">
        <v>22</v>
      </c>
      <c r="C34" s="17" t="s">
        <v>37</v>
      </c>
      <c r="D34" s="22" t="s">
        <v>34</v>
      </c>
      <c r="E34" s="22">
        <v>3</v>
      </c>
      <c r="F34" s="31">
        <v>85000</v>
      </c>
      <c r="G34" s="13">
        <f>F34</f>
        <v>85000</v>
      </c>
      <c r="H34" s="13">
        <v>0</v>
      </c>
      <c r="I34" s="13">
        <v>0</v>
      </c>
      <c r="J34" s="13">
        <v>0</v>
      </c>
      <c r="K34" s="13">
        <v>0</v>
      </c>
      <c r="L34" s="13">
        <v>0</v>
      </c>
      <c r="M34" s="13">
        <v>0</v>
      </c>
      <c r="N34" s="13">
        <v>0</v>
      </c>
      <c r="O34" s="13">
        <v>0</v>
      </c>
      <c r="P34" s="22">
        <v>4</v>
      </c>
      <c r="Q34" s="22" t="s">
        <v>80</v>
      </c>
    </row>
    <row r="35" spans="1:19" s="20" customFormat="1" ht="129.6" x14ac:dyDescent="0.3">
      <c r="A35" s="16" t="s">
        <v>70</v>
      </c>
      <c r="B35" s="23" t="s">
        <v>23</v>
      </c>
      <c r="C35" s="23" t="s">
        <v>24</v>
      </c>
      <c r="D35" s="24" t="s">
        <v>34</v>
      </c>
      <c r="E35" s="24">
        <v>1</v>
      </c>
      <c r="F35" s="28">
        <v>66000</v>
      </c>
      <c r="G35" s="14">
        <f>F35/6*4</f>
        <v>44000</v>
      </c>
      <c r="H35" s="14">
        <f>F35/6</f>
        <v>11000</v>
      </c>
      <c r="I35" s="14">
        <f>H35</f>
        <v>11000</v>
      </c>
      <c r="J35" s="14">
        <v>0</v>
      </c>
      <c r="K35" s="14">
        <v>0</v>
      </c>
      <c r="L35" s="14">
        <v>0</v>
      </c>
      <c r="M35" s="14">
        <v>0</v>
      </c>
      <c r="N35" s="14">
        <v>0</v>
      </c>
      <c r="O35" s="14">
        <v>0</v>
      </c>
      <c r="P35" s="24">
        <v>0</v>
      </c>
      <c r="Q35" s="24" t="s">
        <v>80</v>
      </c>
      <c r="S35" s="20" t="s">
        <v>45</v>
      </c>
    </row>
    <row r="36" spans="1:19" s="20" customFormat="1" ht="216" x14ac:dyDescent="0.3">
      <c r="A36" s="16" t="s">
        <v>70</v>
      </c>
      <c r="B36" s="17" t="s">
        <v>25</v>
      </c>
      <c r="C36" s="17" t="s">
        <v>26</v>
      </c>
      <c r="D36" s="22" t="s">
        <v>34</v>
      </c>
      <c r="E36" s="22">
        <v>3</v>
      </c>
      <c r="F36" s="31">
        <v>62000</v>
      </c>
      <c r="G36" s="13">
        <f>F36</f>
        <v>62000</v>
      </c>
      <c r="H36" s="13">
        <v>0</v>
      </c>
      <c r="I36" s="13">
        <v>0</v>
      </c>
      <c r="J36" s="13">
        <v>0</v>
      </c>
      <c r="K36" s="13">
        <v>0</v>
      </c>
      <c r="L36" s="13">
        <v>0</v>
      </c>
      <c r="M36" s="13">
        <v>0</v>
      </c>
      <c r="N36" s="13">
        <v>0</v>
      </c>
      <c r="O36" s="13">
        <v>0</v>
      </c>
      <c r="P36" s="22">
        <v>4</v>
      </c>
      <c r="Q36" s="22" t="s">
        <v>80</v>
      </c>
    </row>
    <row r="37" spans="1:19" s="20" customFormat="1" ht="144" x14ac:dyDescent="0.3">
      <c r="A37" s="16" t="s">
        <v>70</v>
      </c>
      <c r="B37" s="17" t="s">
        <v>27</v>
      </c>
      <c r="C37" s="17" t="s">
        <v>28</v>
      </c>
      <c r="D37" s="22" t="s">
        <v>34</v>
      </c>
      <c r="E37" s="22">
        <v>3</v>
      </c>
      <c r="F37" s="31">
        <v>55000</v>
      </c>
      <c r="G37" s="13">
        <v>0</v>
      </c>
      <c r="H37" s="13">
        <v>0</v>
      </c>
      <c r="I37" s="13">
        <v>0</v>
      </c>
      <c r="J37" s="13">
        <f>F37/2</f>
        <v>27500</v>
      </c>
      <c r="K37" s="13">
        <f>J37</f>
        <v>27500</v>
      </c>
      <c r="L37" s="13">
        <v>0</v>
      </c>
      <c r="M37" s="13">
        <v>0</v>
      </c>
      <c r="N37" s="13">
        <v>0</v>
      </c>
      <c r="O37" s="13">
        <v>0</v>
      </c>
      <c r="P37" s="22">
        <v>4</v>
      </c>
      <c r="Q37" s="22" t="s">
        <v>80</v>
      </c>
    </row>
    <row r="38" spans="1:19" s="20" customFormat="1" ht="172.8" x14ac:dyDescent="0.3">
      <c r="A38" s="16" t="s">
        <v>70</v>
      </c>
      <c r="B38" s="17" t="s">
        <v>29</v>
      </c>
      <c r="C38" s="17" t="s">
        <v>39</v>
      </c>
      <c r="D38" s="22" t="s">
        <v>34</v>
      </c>
      <c r="E38" s="22">
        <v>3</v>
      </c>
      <c r="F38" s="31">
        <v>50000</v>
      </c>
      <c r="G38" s="13">
        <f>F38</f>
        <v>50000</v>
      </c>
      <c r="H38" s="13">
        <v>0</v>
      </c>
      <c r="I38" s="13">
        <v>0</v>
      </c>
      <c r="J38" s="13">
        <v>0</v>
      </c>
      <c r="K38" s="13">
        <v>0</v>
      </c>
      <c r="L38" s="13">
        <v>0</v>
      </c>
      <c r="M38" s="13">
        <v>0</v>
      </c>
      <c r="N38" s="13">
        <v>0</v>
      </c>
      <c r="O38" s="13">
        <v>0</v>
      </c>
      <c r="P38" s="22">
        <v>4</v>
      </c>
      <c r="Q38" s="22" t="s">
        <v>80</v>
      </c>
    </row>
    <row r="39" spans="1:19" s="20" customFormat="1" ht="144" x14ac:dyDescent="0.3">
      <c r="A39" s="16" t="s">
        <v>70</v>
      </c>
      <c r="B39" s="17" t="s">
        <v>30</v>
      </c>
      <c r="C39" s="17" t="s">
        <v>40</v>
      </c>
      <c r="D39" s="22" t="s">
        <v>34</v>
      </c>
      <c r="E39" s="22">
        <v>1</v>
      </c>
      <c r="F39" s="31">
        <v>50000</v>
      </c>
      <c r="G39" s="13">
        <f>F39</f>
        <v>50000</v>
      </c>
      <c r="H39" s="13">
        <v>0</v>
      </c>
      <c r="I39" s="13">
        <v>0</v>
      </c>
      <c r="J39" s="13">
        <v>0</v>
      </c>
      <c r="K39" s="13">
        <v>0</v>
      </c>
      <c r="L39" s="13">
        <v>0</v>
      </c>
      <c r="M39" s="13">
        <v>0</v>
      </c>
      <c r="N39" s="13">
        <v>0</v>
      </c>
      <c r="O39" s="13">
        <v>0</v>
      </c>
      <c r="P39" s="22">
        <v>4</v>
      </c>
      <c r="Q39" s="22" t="s">
        <v>80</v>
      </c>
    </row>
    <row r="40" spans="1:19" s="20" customFormat="1" ht="115.2" x14ac:dyDescent="0.3">
      <c r="A40" s="16" t="s">
        <v>70</v>
      </c>
      <c r="B40" s="17" t="s">
        <v>31</v>
      </c>
      <c r="C40" s="17" t="s">
        <v>39</v>
      </c>
      <c r="D40" s="22" t="s">
        <v>34</v>
      </c>
      <c r="E40" s="22">
        <v>3</v>
      </c>
      <c r="F40" s="31">
        <v>50000</v>
      </c>
      <c r="G40" s="13">
        <f>F40</f>
        <v>50000</v>
      </c>
      <c r="H40" s="13">
        <v>0</v>
      </c>
      <c r="I40" s="13">
        <v>0</v>
      </c>
      <c r="J40" s="13">
        <v>0</v>
      </c>
      <c r="K40" s="13">
        <v>0</v>
      </c>
      <c r="L40" s="13">
        <v>0</v>
      </c>
      <c r="M40" s="13">
        <v>0</v>
      </c>
      <c r="N40" s="13">
        <v>0</v>
      </c>
      <c r="O40" s="13">
        <v>0</v>
      </c>
      <c r="P40" s="22">
        <v>4</v>
      </c>
      <c r="Q40" s="22" t="s">
        <v>80</v>
      </c>
    </row>
    <row r="41" spans="1:19" s="20" customFormat="1" ht="100.8" x14ac:dyDescent="0.3">
      <c r="A41" s="16" t="s">
        <v>70</v>
      </c>
      <c r="B41" s="27" t="s">
        <v>32</v>
      </c>
      <c r="C41" s="17" t="s">
        <v>41</v>
      </c>
      <c r="D41" s="33" t="s">
        <v>34</v>
      </c>
      <c r="E41" s="22">
        <v>1</v>
      </c>
      <c r="F41" s="34">
        <v>50000</v>
      </c>
      <c r="G41" s="13">
        <f>F41/7*3</f>
        <v>21428.571428571428</v>
      </c>
      <c r="H41" s="13">
        <f>F41/7</f>
        <v>7142.8571428571431</v>
      </c>
      <c r="I41" s="13">
        <f>H41</f>
        <v>7142.8571428571431</v>
      </c>
      <c r="J41" s="13">
        <f>I41</f>
        <v>7142.8571428571431</v>
      </c>
      <c r="K41" s="13">
        <f>J41</f>
        <v>7142.8571428571431</v>
      </c>
      <c r="L41" s="13">
        <v>0</v>
      </c>
      <c r="M41" s="13">
        <v>0</v>
      </c>
      <c r="N41" s="13">
        <v>0</v>
      </c>
      <c r="O41" s="13">
        <v>0</v>
      </c>
      <c r="P41" s="22"/>
      <c r="Q41" s="22" t="s">
        <v>80</v>
      </c>
    </row>
    <row r="42" spans="1:19" s="20" customFormat="1" ht="187.2" x14ac:dyDescent="0.3">
      <c r="A42" s="16" t="s">
        <v>70</v>
      </c>
      <c r="B42" s="21" t="s">
        <v>44</v>
      </c>
      <c r="C42" s="21" t="s">
        <v>42</v>
      </c>
      <c r="D42" s="8" t="s">
        <v>97</v>
      </c>
      <c r="E42" s="8">
        <v>1</v>
      </c>
      <c r="F42" s="35">
        <v>49000</v>
      </c>
      <c r="G42" s="10">
        <f>F42</f>
        <v>49000</v>
      </c>
      <c r="H42" s="10">
        <v>0</v>
      </c>
      <c r="I42" s="10">
        <v>0</v>
      </c>
      <c r="J42" s="10">
        <v>0</v>
      </c>
      <c r="K42" s="10">
        <v>0</v>
      </c>
      <c r="L42" s="10">
        <v>0</v>
      </c>
      <c r="M42" s="10">
        <v>0</v>
      </c>
      <c r="N42" s="10">
        <v>0</v>
      </c>
      <c r="O42" s="10">
        <v>0</v>
      </c>
      <c r="P42" s="8">
        <v>4</v>
      </c>
      <c r="Q42" s="8" t="s">
        <v>80</v>
      </c>
    </row>
    <row r="43" spans="1:19" s="20" customFormat="1" ht="144" x14ac:dyDescent="0.3">
      <c r="A43" s="16" t="s">
        <v>70</v>
      </c>
      <c r="B43" s="21" t="s">
        <v>33</v>
      </c>
      <c r="C43" s="21" t="s">
        <v>43</v>
      </c>
      <c r="D43" s="8" t="s">
        <v>97</v>
      </c>
      <c r="E43" s="8">
        <v>3</v>
      </c>
      <c r="F43" s="36">
        <v>50000</v>
      </c>
      <c r="G43" s="10">
        <f>F43/3*2</f>
        <v>33333.333333333336</v>
      </c>
      <c r="H43" s="10">
        <v>0</v>
      </c>
      <c r="I43" s="10">
        <v>0</v>
      </c>
      <c r="J43" s="10">
        <v>0</v>
      </c>
      <c r="K43" s="10">
        <v>0</v>
      </c>
      <c r="L43" s="10">
        <v>0</v>
      </c>
      <c r="M43" s="10">
        <v>0</v>
      </c>
      <c r="N43" s="10">
        <v>0</v>
      </c>
      <c r="O43" s="10">
        <v>0</v>
      </c>
      <c r="P43" s="8">
        <v>4</v>
      </c>
      <c r="Q43" s="8" t="s">
        <v>80</v>
      </c>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43">
      <formula1>1</formula1>
      <formula2>3</formula2>
    </dataValidation>
    <dataValidation type="textLength" operator="lessThanOrEqual" allowBlank="1" showInputMessage="1" showErrorMessage="1" sqref="Q4:Q43">
      <formula1>100</formula1>
    </dataValidation>
    <dataValidation type="textLength" operator="lessThanOrEqual" allowBlank="1" showInputMessage="1" showErrorMessage="1" sqref="C4:C43">
      <formula1>250</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vzor vyplňování</vt:lpstr>
      <vt:lpstr>Finální tabulka</vt:lpstr>
      <vt:lpstr>List2</vt:lpstr>
      <vt:lpstr>List3</vt:lpstr>
      <vt:lpstr>List1</vt:lpstr>
      <vt:lpstr>SC</vt:lpstr>
      <vt:lpstr>alokace dle typů projektů</vt:lpstr>
      <vt:lpstr>RAP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Loučná Jitka</dc:creator>
  <cp:lastModifiedBy>Heroutová Blanka</cp:lastModifiedBy>
  <cp:lastPrinted>2021-08-25T15:02:10Z</cp:lastPrinted>
  <dcterms:created xsi:type="dcterms:W3CDTF">2019-05-31T08:18:18Z</dcterms:created>
  <dcterms:modified xsi:type="dcterms:W3CDTF">2021-11-02T06:42:11Z</dcterms:modified>
</cp:coreProperties>
</file>