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OSD\ITIKV°\projekty do ITI\1 Sběr projektů\Tabulky ITIKV\27 Tabulky\"/>
    </mc:Choice>
  </mc:AlternateContent>
  <bookViews>
    <workbookView xWindow="-120" yWindow="-120" windowWidth="29040" windowHeight="17640" tabRatio="785" firstSheet="1" activeTab="1"/>
  </bookViews>
  <sheets>
    <sheet name="vzor vyplňování" sheetId="3" state="hidden" r:id="rId1"/>
    <sheet name="Finální tabulka" sheetId="2" r:id="rId2"/>
    <sheet name="List2" sheetId="8" r:id="rId3"/>
    <sheet name="List3" sheetId="9" r:id="rId4"/>
    <sheet name="List1" sheetId="7" r:id="rId5"/>
    <sheet name="SC" sheetId="6" r:id="rId6"/>
    <sheet name="alokace dle typů projektů" sheetId="5" r:id="rId7"/>
    <sheet name="RAP" sheetId="4" state="hidden" r:id="rId8"/>
  </sheets>
  <definedNames>
    <definedName name="_xlnm._FilterDatabase" localSheetId="1" hidden="1">'Finální tabulka'!$A$2:$P$254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5" l="1"/>
  <c r="G43" i="4" l="1"/>
  <c r="G42" i="4"/>
  <c r="H41" i="4"/>
  <c r="I41" i="4" s="1"/>
  <c r="J41" i="4" s="1"/>
  <c r="K41" i="4" s="1"/>
  <c r="G41" i="4"/>
  <c r="G40" i="4"/>
  <c r="G39" i="4"/>
  <c r="G38" i="4"/>
  <c r="J37" i="4"/>
  <c r="K37" i="4" s="1"/>
  <c r="G36" i="4"/>
  <c r="H35" i="4"/>
  <c r="I35" i="4" s="1"/>
  <c r="G35" i="4"/>
  <c r="G34" i="4"/>
  <c r="G33" i="4"/>
  <c r="G32" i="4"/>
  <c r="G31" i="4"/>
  <c r="G30" i="4"/>
  <c r="J29" i="4"/>
  <c r="K29" i="4" s="1"/>
  <c r="G28" i="4"/>
  <c r="J27" i="4"/>
  <c r="K27" i="4" s="1"/>
  <c r="L27" i="4" s="1"/>
  <c r="H26" i="4"/>
  <c r="G26" i="4"/>
  <c r="H25" i="4"/>
  <c r="G25" i="4"/>
  <c r="G24" i="4"/>
  <c r="G23" i="4"/>
  <c r="G22" i="4"/>
  <c r="G21" i="4"/>
  <c r="G20" i="4"/>
  <c r="G19" i="4"/>
  <c r="G18" i="4"/>
  <c r="H18" i="4" s="1"/>
  <c r="I18" i="4" s="1"/>
  <c r="J18" i="4" s="1"/>
  <c r="J17" i="4"/>
  <c r="G17" i="4"/>
  <c r="G16" i="4"/>
  <c r="H15" i="4"/>
  <c r="G15" i="4"/>
  <c r="H14" i="4"/>
  <c r="G14" i="4"/>
  <c r="I13" i="4"/>
  <c r="H13" i="4"/>
  <c r="G13" i="4"/>
  <c r="H12" i="4"/>
  <c r="I12" i="4" s="1"/>
  <c r="G12" i="4"/>
  <c r="L11" i="4"/>
  <c r="K11" i="4"/>
  <c r="J11" i="4"/>
  <c r="I11" i="4"/>
  <c r="H11" i="4"/>
  <c r="G11" i="4"/>
  <c r="J10" i="4"/>
  <c r="I10" i="4"/>
  <c r="H10" i="4"/>
  <c r="G10" i="4"/>
  <c r="G9" i="4"/>
  <c r="I8" i="4"/>
  <c r="H8" i="4"/>
  <c r="G8" i="4"/>
  <c r="I7" i="4"/>
  <c r="H7" i="4"/>
  <c r="G7" i="4"/>
  <c r="H5" i="4"/>
  <c r="I5" i="4" s="1"/>
  <c r="G5" i="4"/>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alcChain>
</file>

<file path=xl/comments1.xml><?xml version="1.0" encoding="utf-8"?>
<comments xmlns="http://schemas.openxmlformats.org/spreadsheetml/2006/main">
  <authors>
    <author>Potencová Nikola, Ing.</author>
  </authors>
  <commentList>
    <comment ref="G4" authorId="0" shapeId="0">
      <text>
        <r>
          <rPr>
            <b/>
            <sz val="9"/>
            <color indexed="81"/>
            <rFont val="Tahoma"/>
            <family val="2"/>
            <charset val="238"/>
          </rPr>
          <t>Potencová Nikola, Ing.:</t>
        </r>
        <r>
          <rPr>
            <sz val="9"/>
            <color indexed="81"/>
            <rFont val="Tahoma"/>
            <family val="2"/>
            <charset val="238"/>
          </rPr>
          <t xml:space="preserve">
Za období 2019-2020</t>
        </r>
      </text>
    </comment>
    <comment ref="G5" authorId="0" shapeId="0">
      <text>
        <r>
          <rPr>
            <b/>
            <sz val="9"/>
            <color indexed="81"/>
            <rFont val="Tahoma"/>
            <family val="2"/>
            <charset val="238"/>
          </rPr>
          <t>Potencová Nikola, Ing.:</t>
        </r>
        <r>
          <rPr>
            <sz val="9"/>
            <color indexed="81"/>
            <rFont val="Tahoma"/>
            <family val="2"/>
            <charset val="238"/>
          </rPr>
          <t xml:space="preserve">
Za období 2019
</t>
        </r>
      </text>
    </comment>
    <comment ref="G6" authorId="0" shapeId="0">
      <text>
        <r>
          <rPr>
            <b/>
            <sz val="9"/>
            <color indexed="81"/>
            <rFont val="Tahoma"/>
            <family val="2"/>
            <charset val="238"/>
          </rPr>
          <t>Potencová Nikola, Ing.:</t>
        </r>
        <r>
          <rPr>
            <sz val="9"/>
            <color indexed="81"/>
            <rFont val="Tahoma"/>
            <family val="2"/>
            <charset val="238"/>
          </rPr>
          <t xml:space="preserve">
Za rok 2018-2020
</t>
        </r>
      </text>
    </comment>
    <comment ref="G7" authorId="0" shapeId="0">
      <text>
        <r>
          <rPr>
            <b/>
            <sz val="9"/>
            <color indexed="81"/>
            <rFont val="Tahoma"/>
            <family val="2"/>
            <charset val="238"/>
          </rPr>
          <t>Potencová Nikola, Ing.:</t>
        </r>
        <r>
          <rPr>
            <sz val="9"/>
            <color indexed="81"/>
            <rFont val="Tahoma"/>
            <family val="2"/>
            <charset val="238"/>
          </rPr>
          <t xml:space="preserve">
od roku 2020
</t>
        </r>
      </text>
    </comment>
    <comment ref="G8" authorId="0" shapeId="0">
      <text>
        <r>
          <rPr>
            <b/>
            <sz val="9"/>
            <color indexed="81"/>
            <rFont val="Tahoma"/>
            <family val="2"/>
            <charset val="238"/>
          </rPr>
          <t>Potencová Nikola, Ing.:</t>
        </r>
        <r>
          <rPr>
            <sz val="9"/>
            <color indexed="81"/>
            <rFont val="Tahoma"/>
            <family val="2"/>
            <charset val="238"/>
          </rPr>
          <t xml:space="preserve">
Od roku 2020
</t>
        </r>
      </text>
    </comment>
    <comment ref="G11" authorId="0" shapeId="0">
      <text>
        <r>
          <rPr>
            <b/>
            <sz val="9"/>
            <color indexed="81"/>
            <rFont val="Tahoma"/>
            <family val="2"/>
            <charset val="238"/>
          </rPr>
          <t>Potencová Nikola, Ing.:</t>
        </r>
        <r>
          <rPr>
            <sz val="9"/>
            <color indexed="81"/>
            <rFont val="Tahoma"/>
            <family val="2"/>
            <charset val="238"/>
          </rPr>
          <t xml:space="preserve">
za roky 2020</t>
        </r>
      </text>
    </comment>
    <comment ref="G12" authorId="0" shapeId="0">
      <text>
        <r>
          <rPr>
            <b/>
            <sz val="9"/>
            <color indexed="81"/>
            <rFont val="Tahoma"/>
            <family val="2"/>
            <charset val="238"/>
          </rPr>
          <t>Potencová Nikola, Ing.:</t>
        </r>
        <r>
          <rPr>
            <sz val="9"/>
            <color indexed="81"/>
            <rFont val="Tahoma"/>
            <family val="2"/>
            <charset val="238"/>
          </rPr>
          <t xml:space="preserve">
Za roky 2019</t>
        </r>
      </text>
    </comment>
    <comment ref="G13" authorId="0" shapeId="0">
      <text>
        <r>
          <rPr>
            <b/>
            <sz val="9"/>
            <color indexed="81"/>
            <rFont val="Tahoma"/>
            <family val="2"/>
            <charset val="238"/>
          </rPr>
          <t>Potencová Nikola, Ing.:</t>
        </r>
        <r>
          <rPr>
            <sz val="9"/>
            <color indexed="81"/>
            <rFont val="Tahoma"/>
            <family val="2"/>
            <charset val="238"/>
          </rPr>
          <t xml:space="preserve">
za rok 2020</t>
        </r>
      </text>
    </comment>
    <comment ref="G14" authorId="0" shapeId="0">
      <text>
        <r>
          <rPr>
            <b/>
            <sz val="9"/>
            <color indexed="81"/>
            <rFont val="Tahoma"/>
            <family val="2"/>
            <charset val="238"/>
          </rPr>
          <t>Potencová Nikola, Ing.:</t>
        </r>
        <r>
          <rPr>
            <sz val="9"/>
            <color indexed="81"/>
            <rFont val="Tahoma"/>
            <family val="2"/>
            <charset val="238"/>
          </rPr>
          <t xml:space="preserve">
od roku 2019</t>
        </r>
      </text>
    </comment>
    <comment ref="G15" authorId="0" shapeId="0">
      <text>
        <r>
          <rPr>
            <b/>
            <sz val="9"/>
            <color indexed="81"/>
            <rFont val="Tahoma"/>
            <family val="2"/>
            <charset val="238"/>
          </rPr>
          <t>Potencová Nikola, Ing.:</t>
        </r>
        <r>
          <rPr>
            <sz val="9"/>
            <color indexed="81"/>
            <rFont val="Tahoma"/>
            <family val="2"/>
            <charset val="238"/>
          </rPr>
          <t xml:space="preserve">
Od roku 2019</t>
        </r>
      </text>
    </comment>
    <comment ref="G16" authorId="0" shapeId="0">
      <text>
        <r>
          <rPr>
            <b/>
            <sz val="9"/>
            <color indexed="81"/>
            <rFont val="Tahoma"/>
            <family val="2"/>
            <charset val="238"/>
          </rPr>
          <t>Potencová Nikola, Ing.:</t>
        </r>
        <r>
          <rPr>
            <sz val="9"/>
            <color indexed="81"/>
            <rFont val="Tahoma"/>
            <family val="2"/>
            <charset val="238"/>
          </rPr>
          <t xml:space="preserve">
od roku 2020</t>
        </r>
      </text>
    </comment>
    <comment ref="G17" authorId="0" shapeId="0">
      <text>
        <r>
          <rPr>
            <b/>
            <sz val="9"/>
            <color indexed="81"/>
            <rFont val="Tahoma"/>
            <family val="2"/>
            <charset val="238"/>
          </rPr>
          <t>Potencová Nikola, Ing.:</t>
        </r>
        <r>
          <rPr>
            <sz val="9"/>
            <color indexed="81"/>
            <rFont val="Tahoma"/>
            <family val="2"/>
            <charset val="238"/>
          </rPr>
          <t xml:space="preserve">
za rok 2019-2020</t>
        </r>
      </text>
    </comment>
    <comment ref="G19" authorId="0" shapeId="0">
      <text>
        <r>
          <rPr>
            <b/>
            <sz val="9"/>
            <color indexed="81"/>
            <rFont val="Tahoma"/>
            <family val="2"/>
            <charset val="238"/>
          </rPr>
          <t>Potencová Nikola, Ing.:</t>
        </r>
        <r>
          <rPr>
            <sz val="9"/>
            <color indexed="81"/>
            <rFont val="Tahoma"/>
            <family val="2"/>
            <charset val="238"/>
          </rPr>
          <t xml:space="preserve">
za rok 2019-2021</t>
        </r>
      </text>
    </comment>
    <comment ref="G20" authorId="0" shapeId="0">
      <text>
        <r>
          <rPr>
            <b/>
            <sz val="9"/>
            <color indexed="81"/>
            <rFont val="Tahoma"/>
            <family val="2"/>
            <charset val="238"/>
          </rPr>
          <t>Potencová Nikola, Ing.:</t>
        </r>
        <r>
          <rPr>
            <sz val="9"/>
            <color indexed="81"/>
            <rFont val="Tahoma"/>
            <family val="2"/>
            <charset val="238"/>
          </rPr>
          <t xml:space="preserve">
za rok 2019-2020</t>
        </r>
      </text>
    </comment>
    <comment ref="G21" authorId="0" shapeId="0">
      <text>
        <r>
          <rPr>
            <b/>
            <sz val="9"/>
            <color indexed="81"/>
            <rFont val="Tahoma"/>
            <family val="2"/>
            <charset val="238"/>
          </rPr>
          <t>Potencová Nikola, Ing.:</t>
        </r>
        <r>
          <rPr>
            <sz val="9"/>
            <color indexed="81"/>
            <rFont val="Tahoma"/>
            <family val="2"/>
            <charset val="238"/>
          </rPr>
          <t xml:space="preserve">
Za roky 2019-2020</t>
        </r>
      </text>
    </comment>
    <comment ref="G22" authorId="0" shapeId="0">
      <text>
        <r>
          <rPr>
            <b/>
            <sz val="9"/>
            <color indexed="81"/>
            <rFont val="Tahoma"/>
            <family val="2"/>
            <charset val="238"/>
          </rPr>
          <t>Potencová Nikola, Ing.:</t>
        </r>
        <r>
          <rPr>
            <sz val="9"/>
            <color indexed="81"/>
            <rFont val="Tahoma"/>
            <family val="2"/>
            <charset val="238"/>
          </rPr>
          <t xml:space="preserve">
za roky 2019-2020</t>
        </r>
      </text>
    </comment>
    <comment ref="G23" authorId="0" shapeId="0">
      <text>
        <r>
          <rPr>
            <b/>
            <sz val="9"/>
            <color indexed="81"/>
            <rFont val="Tahoma"/>
            <family val="2"/>
            <charset val="238"/>
          </rPr>
          <t>Potencová Nikola, Ing.:</t>
        </r>
        <r>
          <rPr>
            <sz val="9"/>
            <color indexed="81"/>
            <rFont val="Tahoma"/>
            <family val="2"/>
            <charset val="238"/>
          </rPr>
          <t xml:space="preserve">
za rok 2019-2021</t>
        </r>
      </text>
    </comment>
    <comment ref="G24" authorId="0" shapeId="0">
      <text>
        <r>
          <rPr>
            <b/>
            <sz val="9"/>
            <color indexed="81"/>
            <rFont val="Tahoma"/>
            <family val="2"/>
            <charset val="238"/>
          </rPr>
          <t>Potencová Nikola, Ing.:</t>
        </r>
        <r>
          <rPr>
            <sz val="9"/>
            <color indexed="81"/>
            <rFont val="Tahoma"/>
            <family val="2"/>
            <charset val="238"/>
          </rPr>
          <t xml:space="preserve">
za rok 2019-2021</t>
        </r>
      </text>
    </comment>
    <comment ref="G25" authorId="0" shapeId="0">
      <text>
        <r>
          <rPr>
            <b/>
            <sz val="9"/>
            <color indexed="81"/>
            <rFont val="Tahoma"/>
            <family val="2"/>
            <charset val="238"/>
          </rPr>
          <t>Potencová Nikola, Ing.:</t>
        </r>
        <r>
          <rPr>
            <sz val="9"/>
            <color indexed="81"/>
            <rFont val="Tahoma"/>
            <family val="2"/>
            <charset val="238"/>
          </rPr>
          <t xml:space="preserve">
za rok 2019-2021</t>
        </r>
      </text>
    </comment>
    <comment ref="G26" authorId="0" shapeId="0">
      <text>
        <r>
          <rPr>
            <b/>
            <sz val="9"/>
            <color indexed="81"/>
            <rFont val="Tahoma"/>
            <family val="2"/>
            <charset val="238"/>
          </rPr>
          <t>Potencová Nikola, Ing.:</t>
        </r>
        <r>
          <rPr>
            <sz val="9"/>
            <color indexed="81"/>
            <rFont val="Tahoma"/>
            <family val="2"/>
            <charset val="238"/>
          </rPr>
          <t xml:space="preserve">
za rok 2020 a 2021
</t>
        </r>
      </text>
    </comment>
    <comment ref="G28" authorId="0" shapeId="0">
      <text>
        <r>
          <rPr>
            <b/>
            <sz val="9"/>
            <color indexed="81"/>
            <rFont val="Tahoma"/>
            <family val="2"/>
            <charset val="238"/>
          </rPr>
          <t>Potencová Nikola, Ing.:</t>
        </r>
        <r>
          <rPr>
            <sz val="9"/>
            <color indexed="81"/>
            <rFont val="Tahoma"/>
            <family val="2"/>
            <charset val="238"/>
          </rPr>
          <t xml:space="preserve">
za rok 2019-2021</t>
        </r>
      </text>
    </comment>
    <comment ref="G30" authorId="0" shapeId="0">
      <text>
        <r>
          <rPr>
            <b/>
            <sz val="9"/>
            <color indexed="81"/>
            <rFont val="Tahoma"/>
            <family val="2"/>
            <charset val="238"/>
          </rPr>
          <t>Potencová Nikola, Ing.:</t>
        </r>
        <r>
          <rPr>
            <sz val="9"/>
            <color indexed="81"/>
            <rFont val="Tahoma"/>
            <family val="2"/>
            <charset val="238"/>
          </rPr>
          <t xml:space="preserve">
za roky 2019-2020</t>
        </r>
      </text>
    </comment>
    <comment ref="G31" authorId="0" shapeId="0">
      <text>
        <r>
          <rPr>
            <b/>
            <sz val="9"/>
            <color indexed="81"/>
            <rFont val="Tahoma"/>
            <family val="2"/>
            <charset val="238"/>
          </rPr>
          <t>Potencová Nikola, Ing.:</t>
        </r>
        <r>
          <rPr>
            <sz val="9"/>
            <color indexed="81"/>
            <rFont val="Tahoma"/>
            <family val="2"/>
            <charset val="238"/>
          </rPr>
          <t xml:space="preserve">
za roky 2019-2020</t>
        </r>
      </text>
    </comment>
    <comment ref="G32" authorId="0" shapeId="0">
      <text>
        <r>
          <rPr>
            <b/>
            <sz val="9"/>
            <color indexed="81"/>
            <rFont val="Tahoma"/>
            <family val="2"/>
            <charset val="238"/>
          </rPr>
          <t>Potencová Nikola, Ing.:</t>
        </r>
        <r>
          <rPr>
            <sz val="9"/>
            <color indexed="81"/>
            <rFont val="Tahoma"/>
            <family val="2"/>
            <charset val="238"/>
          </rPr>
          <t xml:space="preserve">
za roky 2019-2020
</t>
        </r>
      </text>
    </comment>
    <comment ref="G33" authorId="0" shapeId="0">
      <text>
        <r>
          <rPr>
            <b/>
            <sz val="9"/>
            <color indexed="81"/>
            <rFont val="Tahoma"/>
            <family val="2"/>
            <charset val="238"/>
          </rPr>
          <t>Potencová Nikola, Ing.:</t>
        </r>
        <r>
          <rPr>
            <sz val="9"/>
            <color indexed="81"/>
            <rFont val="Tahoma"/>
            <family val="2"/>
            <charset val="238"/>
          </rPr>
          <t xml:space="preserve">
za rok 2019-2020</t>
        </r>
      </text>
    </comment>
    <comment ref="G34" authorId="0" shapeId="0">
      <text>
        <r>
          <rPr>
            <b/>
            <sz val="9"/>
            <color indexed="81"/>
            <rFont val="Tahoma"/>
            <family val="2"/>
            <charset val="238"/>
          </rPr>
          <t>Potencová Nikola, Ing.:</t>
        </r>
        <r>
          <rPr>
            <sz val="9"/>
            <color indexed="81"/>
            <rFont val="Tahoma"/>
            <family val="2"/>
            <charset val="238"/>
          </rPr>
          <t xml:space="preserve">
za rok 2019-2021
</t>
        </r>
      </text>
    </comment>
    <comment ref="G36" authorId="0" shapeId="0">
      <text>
        <r>
          <rPr>
            <b/>
            <sz val="9"/>
            <color indexed="81"/>
            <rFont val="Tahoma"/>
            <family val="2"/>
            <charset val="238"/>
          </rPr>
          <t>Potencová Nikola, Ing.:</t>
        </r>
        <r>
          <rPr>
            <sz val="9"/>
            <color indexed="81"/>
            <rFont val="Tahoma"/>
            <family val="2"/>
            <charset val="238"/>
          </rPr>
          <t xml:space="preserve">
za rok 2017-2018</t>
        </r>
      </text>
    </comment>
    <comment ref="G38" authorId="0" shapeId="0">
      <text>
        <r>
          <rPr>
            <b/>
            <sz val="9"/>
            <color indexed="81"/>
            <rFont val="Tahoma"/>
            <family val="2"/>
            <charset val="238"/>
          </rPr>
          <t>Potencová Nikola, Ing.:</t>
        </r>
        <r>
          <rPr>
            <sz val="9"/>
            <color indexed="81"/>
            <rFont val="Tahoma"/>
            <family val="2"/>
            <charset val="238"/>
          </rPr>
          <t xml:space="preserve">
za rok 2020-2021
</t>
        </r>
      </text>
    </comment>
    <comment ref="G39" authorId="0" shapeId="0">
      <text>
        <r>
          <rPr>
            <b/>
            <sz val="9"/>
            <color indexed="81"/>
            <rFont val="Tahoma"/>
            <family val="2"/>
            <charset val="238"/>
          </rPr>
          <t>Potencová Nikola, Ing.:</t>
        </r>
        <r>
          <rPr>
            <sz val="9"/>
            <color indexed="81"/>
            <rFont val="Tahoma"/>
            <family val="2"/>
            <charset val="238"/>
          </rPr>
          <t xml:space="preserve">
za rok 2019-2019</t>
        </r>
      </text>
    </comment>
    <comment ref="G40" authorId="0" shapeId="0">
      <text>
        <r>
          <rPr>
            <b/>
            <sz val="9"/>
            <color indexed="81"/>
            <rFont val="Tahoma"/>
            <family val="2"/>
            <charset val="238"/>
          </rPr>
          <t>Potencová Nikola, Ing.:</t>
        </r>
        <r>
          <rPr>
            <sz val="9"/>
            <color indexed="81"/>
            <rFont val="Tahoma"/>
            <family val="2"/>
            <charset val="238"/>
          </rPr>
          <t xml:space="preserve">
za rok 2019-2020</t>
        </r>
      </text>
    </comment>
    <comment ref="G42" authorId="0" shapeId="0">
      <text>
        <r>
          <rPr>
            <b/>
            <sz val="9"/>
            <color indexed="81"/>
            <rFont val="Tahoma"/>
            <family val="2"/>
            <charset val="238"/>
          </rPr>
          <t>Potencová Nikola, Ing.:</t>
        </r>
        <r>
          <rPr>
            <sz val="9"/>
            <color indexed="81"/>
            <rFont val="Tahoma"/>
            <family val="2"/>
            <charset val="238"/>
          </rPr>
          <t xml:space="preserve">
jen za rok 2020
</t>
        </r>
      </text>
    </comment>
    <comment ref="G43" authorId="0" shapeId="0">
      <text>
        <r>
          <rPr>
            <b/>
            <sz val="9"/>
            <color indexed="81"/>
            <rFont val="Tahoma"/>
            <family val="2"/>
            <charset val="238"/>
          </rPr>
          <t>Potencová Nikola, Ing.:</t>
        </r>
        <r>
          <rPr>
            <sz val="9"/>
            <color indexed="81"/>
            <rFont val="Tahoma"/>
            <family val="2"/>
            <charset val="238"/>
          </rPr>
          <t xml:space="preserve">
i za rok 2020
</t>
        </r>
      </text>
    </comment>
  </commentList>
</comments>
</file>

<file path=xl/sharedStrings.xml><?xml version="1.0" encoding="utf-8"?>
<sst xmlns="http://schemas.openxmlformats.org/spreadsheetml/2006/main" count="2420" uniqueCount="1168">
  <si>
    <t xml:space="preserve">REKO silnice II/265 Krásná Lípa - Velký Šenov </t>
  </si>
  <si>
    <t>Rekonstrukce páteřní komunikace</t>
  </si>
  <si>
    <t xml:space="preserve">REKO silnice II/266 Šluknov - Lobendava </t>
  </si>
  <si>
    <t>REKO úseku I/13 - Podbořany - Petrohrad, silnice II224 - 2. etapa Očihov - Kryry- Petrohrad - HÚK    (HÚK - hranice Ústeckého kraje)</t>
  </si>
  <si>
    <t xml:space="preserve">REKO silnice II/262 Starý Šachov - Děčín </t>
  </si>
  <si>
    <t>Nový dopravní podnik - nákup vozů</t>
  </si>
  <si>
    <t>Jedná se o nákup dopravních prostředků pro nový dopravní podnik ÚK</t>
  </si>
  <si>
    <t>Dostavba COS, JIP, kardiochirurgie, lůžková oddělení</t>
  </si>
  <si>
    <t>Nový pavilon centrálních operačních sálů</t>
  </si>
  <si>
    <t>Renovace budovy T MNUL</t>
  </si>
  <si>
    <t>Postupná revitalizace objektu (reko střechy, obvodové pláště, výměna výplní otvorů, rozvody ZTI a elektro, vnitřní úpravy)</t>
  </si>
  <si>
    <t>Nový pavilon ONP Ryjice</t>
  </si>
  <si>
    <t xml:space="preserve">Výstavba nového lůžkového pavilonu </t>
  </si>
  <si>
    <t>Emergentní příjem (ARO) vč. úpravy spojovací chodby k pavilonu C a krytý spojovací koridor Krajská zdravotní, a.s. - Nemocnice Chomutov, o.z.</t>
  </si>
  <si>
    <t>Parkovací dům v Masarykově nemocnici v Ústí nad Labem, o.z.</t>
  </si>
  <si>
    <t>Přístavba operačních sálů DC vč. Emergency a centrální sterilizace</t>
  </si>
  <si>
    <t>Výstavba 4 operačních sálů a centrální sterilizace Teplice</t>
  </si>
  <si>
    <t>Nový pavilon</t>
  </si>
  <si>
    <t>Nástavba 3. NP nového objektu operačních sálů pro ARO a JIP vč. rekonstrukce energocentra</t>
  </si>
  <si>
    <t>Nástavba nového objektu operačních sálů</t>
  </si>
  <si>
    <t>Rekonstrukce interiérů budovy D</t>
  </si>
  <si>
    <t>Postupná rekonstrukce oddělení v budově D - Dětský pavilon</t>
  </si>
  <si>
    <t>Rekonstrukce energocentra vč. umíštění nového DAG</t>
  </si>
  <si>
    <t>Obnova vozového parku - vozidla ZDS (sanitní vozidla)</t>
  </si>
  <si>
    <t>Postupná obměna vozového parku sanitních vozidel zdravotní dopravní služby KZ</t>
  </si>
  <si>
    <t>Modernizace a zateplení Objektu "D" Krajské zdravotní, a.s. - Masarykovy nemocnice v Ústí nad Labem, o.z.</t>
  </si>
  <si>
    <t xml:space="preserve">Zateplení obvodového pláště, výměna výplní otvorů, nástavby podalží v části objektu </t>
  </si>
  <si>
    <t>Rekonstrukce  vnitřních prostor oddělení Nemocnice Most, o.z.</t>
  </si>
  <si>
    <t>Postupná rekonstrukce zdravotnických pracovišť vč. všech technických rozvodů.</t>
  </si>
  <si>
    <t>Rekonstrukce původní budovy nemocnice (chirurgie, ortopedie, operačních sálů)</t>
  </si>
  <si>
    <t>Modernizace a optimalizace dětského a dorostového oddělení budova C</t>
  </si>
  <si>
    <t>Rekonstrukce stravovacího porovozu vč. gastrotechnologie</t>
  </si>
  <si>
    <t>Rekonstrukce střech Nemocnice Teplice, o.z.</t>
  </si>
  <si>
    <t>Výstavba 2 zařízení pro cílovou skupinu osob s poruchou autistického spektra</t>
  </si>
  <si>
    <t>Krajská zdravotní, a.s.</t>
  </si>
  <si>
    <t>Zvýšení počtu parkovacích míst v areálu nemocnice v souvislosti s stávajícím nedostatkem park. Míst</t>
  </si>
  <si>
    <t>Úpravy spojivací chodby - Nemocnice Chomutov</t>
  </si>
  <si>
    <t xml:space="preserve">Rekonstrukce </t>
  </si>
  <si>
    <t>Přístavba sálů</t>
  </si>
  <si>
    <t>Rekonstrukce nemocnice</t>
  </si>
  <si>
    <t>Modernizace oddělení</t>
  </si>
  <si>
    <t>Rekonstrukce střech</t>
  </si>
  <si>
    <t>Staba zařízení pro osoby po závistosti</t>
  </si>
  <si>
    <t>Zařízení pro osoby s autistickou poruchou</t>
  </si>
  <si>
    <t>Výstavba zařízení pro osoby po závislostech na alkoholu, návykových látkách, psychiatrcké diagnózy</t>
  </si>
  <si>
    <t xml:space="preserve"> </t>
  </si>
  <si>
    <t>eGovernment</t>
  </si>
  <si>
    <t>Tabulka strategických projektů ITI aglomerací/metropolitních oblastí v období 2021+</t>
  </si>
  <si>
    <t>aglomerace</t>
  </si>
  <si>
    <t>název projektu</t>
  </si>
  <si>
    <t>typ strategického projektu (1/2/3)</t>
  </si>
  <si>
    <t>popis projektu (max. 250 znaků)</t>
  </si>
  <si>
    <t>nositel(é) projektu</t>
  </si>
  <si>
    <t>čerpání v letech</t>
  </si>
  <si>
    <t>stav přípravy (max. 100 znaků)</t>
  </si>
  <si>
    <t>BMO</t>
  </si>
  <si>
    <t>Znovuzprovoznění tramvajové tratě Stránská skála-Líšeň, Holzova - příklad</t>
  </si>
  <si>
    <t>Terminál Starý Lískovec (Prodloužení trolejbusové trati Osová – žst. Starý Lískovec, terminál, vlaková zastávka) - příklad</t>
  </si>
  <si>
    <t>Výstavba tramvajové trati v severovýchodní části města sloužící převážně k bydlení, tramvajová trať bude obsluhovat oblasti s rozsáhlou bytovou zástavbou i oblasti s předměstským bydlením.</t>
  </si>
  <si>
    <t>Pasivní střechy na veřejných budovách, zateplení veřejných budov - příklad</t>
  </si>
  <si>
    <t>MMB, další veřejné instituce (kraj, nemocnice)</t>
  </si>
  <si>
    <t>Rekonstrukce  střech veřejných budov (tepelná izolace, energeticky úsporné prvky, zelené střechy, solární panely) a eliminace tepelných úniků zateplením veřejných budov.</t>
  </si>
  <si>
    <t>2019 - vytipování vhodných objektů, 2020 příprava projektové dokumentace</t>
  </si>
  <si>
    <t>DPMB</t>
  </si>
  <si>
    <t>MMB, BKOM, DPMB, SŽDC</t>
  </si>
  <si>
    <t>v řešení jsou majetkoprávní vztahy, následně se začne vyhotovovat projektová dokumentace</t>
  </si>
  <si>
    <t>Vybudování terminálu v m.č. Starý Lískovec, vč. doprovodné dopravní infrastruktury, které bude sloužit pro obyvatele této městské části a přilehlých obcí.</t>
  </si>
  <si>
    <t>rozpočet v tis. Kč (napočítává se automaticky dle čerpání v letech)</t>
  </si>
  <si>
    <t>vydáno územní rozhodnutí</t>
  </si>
  <si>
    <t>cíl politiky dle návrhů nařízení EK (je-li relevantní)</t>
  </si>
  <si>
    <t>ITI ÚChA</t>
  </si>
  <si>
    <t>Vyšší odborná škola a Střední odborná škola, Roudnice nad Labem, p. o. - výstavba nové tělocvičny (Špindlerova 690)</t>
  </si>
  <si>
    <t xml:space="preserve">Výstavbou nové Tělocvičny se zkvalitní průběh výuky včetně úspory finančních prostředků za pronájem prostor v cizích objektech a vyřeší se závady zjištěné KHS a energetickým auditem. </t>
  </si>
  <si>
    <t>ÚK</t>
  </si>
  <si>
    <t>Gymnázium a Střední odborná škola dr. Václava Šmejkala, Ústí nad Labem, p. o. - stavební úpravy a dostavba areálu (Stará 99)</t>
  </si>
  <si>
    <t>Jde o stavební úpravy a dostavbu areálu.. Ekonomičtější využití přízemí, řešení denního osvětlení v učebnách. V atriu - terasa. Dostavba v ulici Stará bude zde umístěna aula (160 míst), školní klub aj. Dále rekonstrukce hřišť</t>
  </si>
  <si>
    <t>Konzervatoř, Teplice, p. o. - stavební úpravy na objektu Diplomat (Chelčického 3)</t>
  </si>
  <si>
    <t>Nová fasáda a rekonstrukce balkónů, nové klempířské prvky, střecha a venkovní úpravy. Odstranění havarijního stavu opěrné zdi, venkovního schodiště, oplocení objektu. Odstranění zatékání venkovním schodištěm, havarijního stavu prostor ve 2.PP.</t>
  </si>
  <si>
    <t>Vyšší odborná škola a Střední průmyslová škola strojní, stavební a dopravní, Děčín, p. o. - rekonstrukce objektu (Slovanská 55)</t>
  </si>
  <si>
    <t>Náprava špatného technického, hygienického i ekonomického stavu. Obsahem  akce je rekonstrukce elektroinstalace, vytápění, střechy a vnitřních instalací, vyměněna oken, fasády, vybudování jídelny, revitalizace hřiště, bezbariérový přístup.</t>
  </si>
  <si>
    <t>PZ</t>
  </si>
  <si>
    <t>Oblastní muzeum v Děčíně, p. o. - stavební úpravy muzea (Poštovní č. p. 415, Varnsdorf)</t>
  </si>
  <si>
    <t>Odstranění dřevomorky, rekonstrukce a úpravy objektu</t>
  </si>
  <si>
    <t>Oblastní muzeum v Mostě, p. o. - centrální archeologický depozitář s laboratořemi a dílnami (Velebudice)</t>
  </si>
  <si>
    <t>Zateplení a izolace objektu, rekonstrukce vnitřních rozvodů</t>
  </si>
  <si>
    <t>Galerie Benedikta Rejta v Lounech, p. o. - dostavba galerie (Pivovarská 29)</t>
  </si>
  <si>
    <t>Rekonstrukce historického podzemí, úprava hydrogeologických poměrů a revitalizace kulturní památky.</t>
  </si>
  <si>
    <t>SŠ stavební a technická, Ústí nad Labem - Kampus řemesel</t>
  </si>
  <si>
    <t>Rekonstrukci stávajících pavilónů školy U Panského Dvora a přístavbu jídelny a tělocvičny. Dostavba objektu pro autodílny, jehož financování se předpokládá z dotačního titulu, bude vybudován ucelený  studijní komplex - Kampus řemesel.</t>
  </si>
  <si>
    <t>SŠ stavební, Teplice - dostavba areálu školy, 1. etapa</t>
  </si>
  <si>
    <t>Jedná se dostavbu areálu školy, kdy budou vybudovány  dvě nové školní budovy pro učňovské obory vč. oplocení a vnitřních komunikací. Bude vybudován objekt odborného výcviku 1.</t>
  </si>
  <si>
    <t xml:space="preserve">Centrum sociální pomoci Litoměřice - Výstavba nového objektu pro pobytovou sociální službu s cílovou skupinou senioři (osoby  se stařeckou a Alzheimerovou demencí) </t>
  </si>
  <si>
    <t>Náhrada za stávající zařízení Domov důchodců Milešov. Jedná se o výstavbu objektu za účelem poskytování pobytových sociálních služeb pro cca 80 klientů, a to včetně zázemí pro provoz těchto sociálních služeb.</t>
  </si>
  <si>
    <t>Podkrušnohorské domovy sociálních služeb Dubí - Teplice - Revitalizace Domova důchodců Dubí</t>
  </si>
  <si>
    <t>Stavební úpravy prostor, bezbarierové přístupy, dostavba technické části a uvolnění prostor pro vznik dalších jednolůžkových pokojů (30 pokojů v přízemí), vybudování toalet a koupelen, úprava plochých střech na terasy s přístupem pro imobilní klienty, vybudování zázemí pro personál, výstavba skleníku (zimní zahrady) napojeného na vnitřní prostory budovy, úprava okolí a pláště budovy.</t>
  </si>
  <si>
    <t>III/25013 Rekonstrukce mostního objektu 25013 – 3 Dobroměřice</t>
  </si>
  <si>
    <t>Rekonstrukce mostního objektu o  délce 280 m</t>
  </si>
  <si>
    <t>?</t>
  </si>
  <si>
    <t>II/613 - Rekonstrukce mostu E. Beneše</t>
  </si>
  <si>
    <t>Zpracovaná diagnostika stavu most, nutná projektová dokumentace</t>
  </si>
  <si>
    <t>II/240 - Rekonstrukce mostního objektu 240 - 031, 031A Roudnice n.L.</t>
  </si>
  <si>
    <t>Most je ve špatném technickém stavu, na základě poslední mostní prohlídky byla snížena nosnost na 12t (vyšší pouze pro jednotlivé vozidlo), vyžaduje celkovou rekonstrukci.</t>
  </si>
  <si>
    <t xml:space="preserve">Komunikace III/24049 - Obchvat obce Předonín </t>
  </si>
  <si>
    <t>Dojde k odstranění konstrukce vozovky a železobetonové desky mostovky,sanace spodní stavby, zesílení závěsů a protikorozní ochrana. Dále se jedná o přeložky inženýrských sítí,izolaci a konstrukci vozovky, osvětlení a samohybné revizní zařízení.</t>
  </si>
  <si>
    <t>Přeložení  silnice III/24049 do polohy jižního obchvatu obce Předonín. Bude vybudována nová komunikace v kategorii S 9,5/60, podél silnice budou vsakovací silniční příkopy. V trase přeložky silnice.</t>
  </si>
  <si>
    <t>Cyklostezka Ohře</t>
  </si>
  <si>
    <t>Cílem projektu bude výstavba páteřní cyklostezky Ohře, která naváže na další páteřní cyklostezku Ústeckého kraje a to Labskou stezku č. 2</t>
  </si>
  <si>
    <t>IROP2</t>
  </si>
  <si>
    <t>OPŽP2</t>
  </si>
  <si>
    <t>OPJAK</t>
  </si>
  <si>
    <t>Typ strategického projektu</t>
  </si>
  <si>
    <t>1 - unikátní samostatný projekt</t>
  </si>
  <si>
    <t>2 - unikátní projekt složený z navazujících projektů v příslušném území</t>
  </si>
  <si>
    <t>3 - síťový projekt</t>
  </si>
  <si>
    <t>Požadovaná alokace 
(v tis. Kč)</t>
  </si>
  <si>
    <t>Celkem IROP</t>
  </si>
  <si>
    <t>SC 1.1</t>
  </si>
  <si>
    <t xml:space="preserve">Využití přínosů digitalizace pro občany, podniky a vlády </t>
  </si>
  <si>
    <t>SC 2.1</t>
  </si>
  <si>
    <t xml:space="preserve">Podpora udržitelné multimodální městské mobility </t>
  </si>
  <si>
    <t xml:space="preserve">SC 2.2 </t>
  </si>
  <si>
    <t xml:space="preserve">Posílení ochrany přírody, biologické rozmanitosti, zelené infrastruktury v městském prostředí a snížení znečištění </t>
  </si>
  <si>
    <t>SC 2.3</t>
  </si>
  <si>
    <t xml:space="preserve">SC 3.1 </t>
  </si>
  <si>
    <t>Podpora přizpůsobení se změnám klimatu, prevence rizik a odolnosti vůči katastrofám</t>
  </si>
  <si>
    <t>Rozvoj udržitelné, inteligentní a intermodální celostátní, regionální a místní mobility, včetně zlepšeného přístupu k TEN-T a přeshraniční mobilitě</t>
  </si>
  <si>
    <t>SC 4.1</t>
  </si>
  <si>
    <t>Marketingový název</t>
  </si>
  <si>
    <t>Oficiální název</t>
  </si>
  <si>
    <t>Doprava</t>
  </si>
  <si>
    <t>Veřejná prostranství</t>
  </si>
  <si>
    <t>IZS</t>
  </si>
  <si>
    <t>Silnice II. třídy</t>
  </si>
  <si>
    <t>Zlepšení přístupu k inkluzivním a kvalitním službám v oblasti vzdělávání, odborné přípravy a celoživotního učení pomoci rozvoje infrastruktury</t>
  </si>
  <si>
    <t>Vzdělávání</t>
  </si>
  <si>
    <t>SC 4.2</t>
  </si>
  <si>
    <t>Sociální infrastruktura</t>
  </si>
  <si>
    <t xml:space="preserve">Posílení sociálně-ekonomické integrace marginalizovaných komunit, migrantů a znevýhodněných skupin pomocí integrovaných opatření včetně bydlení a sociálních služeb </t>
  </si>
  <si>
    <t xml:space="preserve">SC 4.3 </t>
  </si>
  <si>
    <t>Zdravotnictví</t>
  </si>
  <si>
    <t>Zajištění rovného přístupu ke zdravotní péči pomocí rozvoje infrastruktury, včetně primární péče</t>
  </si>
  <si>
    <t xml:space="preserve">SC 5.2 </t>
  </si>
  <si>
    <t xml:space="preserve">Podpora integrovaného, sociálního, hospodářského a environmentálního rozvoje a kulturního dědictví, cestovního ruchu a bezpečnosti v městských oblastech </t>
  </si>
  <si>
    <t>Kultura a cestovní ruch</t>
  </si>
  <si>
    <t>*SC</t>
  </si>
  <si>
    <r>
      <t xml:space="preserve">**z uvedených informací zařazeno do jedné z následujících kategorií stavu přípravy: </t>
    </r>
    <r>
      <rPr>
        <sz val="10"/>
        <color rgb="FFFF0000"/>
        <rFont val="Calibri"/>
        <family val="2"/>
        <charset val="238"/>
        <scheme val="minor"/>
      </rPr>
      <t>záměr</t>
    </r>
    <r>
      <rPr>
        <sz val="10"/>
        <color indexed="8"/>
        <rFont val="Calibri"/>
        <family val="2"/>
        <charset val="238"/>
        <scheme val="minor"/>
      </rPr>
      <t>/</t>
    </r>
    <r>
      <rPr>
        <sz val="10"/>
        <color rgb="FF0070C0"/>
        <rFont val="Calibri"/>
        <family val="2"/>
        <charset val="238"/>
        <scheme val="minor"/>
      </rPr>
      <t>rozpracované</t>
    </r>
    <r>
      <rPr>
        <sz val="10"/>
        <color indexed="8"/>
        <rFont val="Calibri"/>
        <family val="2"/>
        <charset val="238"/>
        <scheme val="minor"/>
      </rPr>
      <t>/</t>
    </r>
    <r>
      <rPr>
        <sz val="10"/>
        <color rgb="FF00B050"/>
        <rFont val="Calibri"/>
        <family val="2"/>
        <charset val="238"/>
        <scheme val="minor"/>
      </rPr>
      <t>v pokročilé přípravě - případně upravte</t>
    </r>
    <r>
      <rPr>
        <sz val="10"/>
        <color indexed="8"/>
        <rFont val="Calibri"/>
        <family val="2"/>
        <charset val="238"/>
        <scheme val="minor"/>
      </rPr>
      <t xml:space="preserve"> a pokud není ve sloupci O upřesněno, tak doplňte, k jaké fázi se aktuální stav přípravy přibližuje: záměr/studie/územní rozhodnutí/projektová dokumentace/vyřešené (vykoupené) všechny dotčené pozemky/stavební povolení/zahájení výběrového řízení/vysoutěženy hlavní aktivity projektu</t>
    </r>
  </si>
  <si>
    <t>Město Bečov nad Teplou</t>
  </si>
  <si>
    <t>Rekonstrukce náměstí 5.května a přiléhajících komunikací včetně prvků parteru obce Bečov nad Teplou</t>
  </si>
  <si>
    <t>Obec Božičany</t>
  </si>
  <si>
    <t>Lesopark nad Černým potokem</t>
  </si>
  <si>
    <t>Dům pro seniory</t>
  </si>
  <si>
    <t>V lokalitě "Osmoza" bude provedena úprava zeleně, postaven altán, vybudovány zpevněné pěšíny a dvě vodní plochy. Na okraji obce ( dotčené pozemky nejsou v intravilánu obce, ale navazují na něj) vznikne odpočinková zóna pro občany.</t>
  </si>
  <si>
    <t>V rámci projektu bude vybudován dům pro seniory. V novém domě se bude nacházet 12 bytových jednotek o výměře  max. 45 m2 a jedna společenská místnost. Objekt bude přízemní, bezbariérový.</t>
  </si>
  <si>
    <t>V letošním roce bude vypracována  projektová dokumentace</t>
  </si>
  <si>
    <t>Je vydáno Územní rozhodnutí</t>
  </si>
  <si>
    <t>Karlovarský kraj</t>
  </si>
  <si>
    <t>Mikroregion Sokolov – východ, Karlovarský kraj</t>
  </si>
  <si>
    <t>Podpora bydlení a bytové politiky</t>
  </si>
  <si>
    <t>Výstavba DOZP formou rodinných domků pro osoby s poruchou autistického spektra a domek pro management</t>
  </si>
  <si>
    <t>Hospodaření s vodou II – retence vody</t>
  </si>
  <si>
    <t>Revitalizace náměstí Loket</t>
  </si>
  <si>
    <t>Profesionalizace IC města Loket</t>
  </si>
  <si>
    <t>Rekonstrukce městského úřadu Loket</t>
  </si>
  <si>
    <t>Rekonstrukce domu s pečovatelskou službou</t>
  </si>
  <si>
    <t>Rekonstrukce vybraných částí - hrad Loket - kulturní památka</t>
  </si>
  <si>
    <t>Město Loket</t>
  </si>
  <si>
    <t>PD</t>
  </si>
  <si>
    <t>Plocha pro parkovací stání, ulice Nádražní, Sokolov</t>
  </si>
  <si>
    <t>Vnitroblok odboje</t>
  </si>
  <si>
    <t>Revitalizace veřejného prostranství náměstí Budovatelů</t>
  </si>
  <si>
    <t>Město Sokolov</t>
  </si>
  <si>
    <t>Město Chodov</t>
  </si>
  <si>
    <t>Energetický management</t>
  </si>
  <si>
    <t>DPS</t>
  </si>
  <si>
    <t xml:space="preserve">Revitalizace prostoru bývalé kaolínky Markéty </t>
  </si>
  <si>
    <t>Úpravit  prostoru po důlní činnosti na lesopark,který by navazovalnana  již existující lesopark Jiřího Ošeckého.</t>
  </si>
  <si>
    <t>Propojení obce Vintířov s okolními obcemi.</t>
  </si>
  <si>
    <t>Obec Jenišov</t>
  </si>
  <si>
    <t>Projektový záměr</t>
  </si>
  <si>
    <t>OPZ+</t>
  </si>
  <si>
    <t>Zateplení haly sběrného dvora Nové Sedlo</t>
  </si>
  <si>
    <t>Město Nové Sedlo</t>
  </si>
  <si>
    <t>PD + SP</t>
  </si>
  <si>
    <t>Zateplení bytového domu č.p. 133</t>
  </si>
  <si>
    <t>Zateplení bytového domu pro seniory č.p. 149</t>
  </si>
  <si>
    <t>Zateplení ZŠ č.p. 425 Nové Sedlo</t>
  </si>
  <si>
    <t>Výstavba druhého bloku Domova pokojného stáří blahoslaveného Hroznaty v Hroznětíně</t>
  </si>
  <si>
    <t>Dům klidného stáří</t>
  </si>
  <si>
    <t>Obec Otovice</t>
  </si>
  <si>
    <t>Obec Dalovice</t>
  </si>
  <si>
    <t>Cyklostezka Teplá</t>
  </si>
  <si>
    <t>Obec Andělská hora</t>
  </si>
  <si>
    <t>NÁZEV PROJEKTU</t>
  </si>
  <si>
    <t>ČÍSLO FIŠE</t>
  </si>
  <si>
    <t>NOSITEL(É) PROJEKTU</t>
  </si>
  <si>
    <t>TABULKA STRATEGICKÝCH PROJEKTŮ ITI KARLOVARSKÉ AGLOMERACE V OBDOBÍ 2021+</t>
  </si>
  <si>
    <t>Rekonstrukce/výstavba nové budovy Střední uměleckoprůmyslové školy Karlovy Vary</t>
  </si>
  <si>
    <t>Zrekonstruovat/vybudovat funkční uměleckou školu a podporovat tradiční obory s dlouholetou historií na území KV kraje a celkové zvýšení kvality a dostupnosti infrastruktury pro vzdělávání.</t>
  </si>
  <si>
    <t>Střední škola živnostenská Sokolov, p.o.</t>
  </si>
  <si>
    <t>Modernizace střediska praktického vyučování ISŠTE Sokolov</t>
  </si>
  <si>
    <t>Integrovaná střední škola technická a ekonomická Sokolov, p.o.</t>
  </si>
  <si>
    <t>Modernizace výuky odborných předmětů a odborného výcviku. Modernizace prostor pro realizaci výuky vč. bezbariérového přístupu.</t>
  </si>
  <si>
    <t>Statutární město Karlovy Vary</t>
  </si>
  <si>
    <t>Centrum zdraví a bezpečí -     II. etapa</t>
  </si>
  <si>
    <t>Vytvoření dokumentu + zavedení opatření (snížení el. energie a tepla).</t>
  </si>
  <si>
    <t>Obec Vintířov</t>
  </si>
  <si>
    <t>Rekonstukce mostu ve Svatošských skalách</t>
  </si>
  <si>
    <t>Rekonstukce mostu ve Svatošských skalách.</t>
  </si>
  <si>
    <t>Rekonstrukce domu s pečovatelskou službou dle současných požárních a hygienických norem.</t>
  </si>
  <si>
    <r>
      <t xml:space="preserve">ROZPOČET V KČ     </t>
    </r>
    <r>
      <rPr>
        <b/>
        <sz val="9"/>
        <color rgb="FF000000"/>
        <rFont val="Calibri"/>
        <family val="2"/>
        <charset val="238"/>
      </rPr>
      <t>(VČETNĚ DPH)</t>
    </r>
  </si>
  <si>
    <t>Antonínské mosty SO 202 - most přes Ohři</t>
  </si>
  <si>
    <t>Areál OÁZA</t>
  </si>
  <si>
    <t>MDK Sokolov - oprava fasády</t>
  </si>
  <si>
    <t>MDK Sokolov - výtahy</t>
  </si>
  <si>
    <t>Farní charita KV</t>
  </si>
  <si>
    <t>Karlovarský kraj, Statutární město karlovy Vary, jednotlivé obce Teplička, Bečov nad Teplou, MAS Kraj živých vod, Svazek obcí Slavkovský les</t>
  </si>
  <si>
    <t>Andělská Hora - obecní rybník - projekt revitalizace v LBC KV007</t>
  </si>
  <si>
    <t>Výstavba veřejného osvětlení v obci Andělská Hora</t>
  </si>
  <si>
    <t>Volnočasový park Andělská Hora  - I. etapa</t>
  </si>
  <si>
    <t>Aktivní odpočinek pro všechny věkové kategoie. Hřiště pro volejbal, nohejbal, malou kopanou na pod., část in-line dráhy.</t>
  </si>
  <si>
    <t>KÓD  SPECIFICKÉHO                                                                                                                                                                                                                                                                            CÍLE A OPATŘENÍ</t>
  </si>
  <si>
    <t>TERMÍN   ZAHÁJENÍ REALIZACE PROJEKTU</t>
  </si>
  <si>
    <t xml:space="preserve">Zlepšení a zkvalitnění sociálních služeb pro specifické cílové skupiny
v rámci zajištění péče o osoby blízké v rámci zařízení bude uživatelům sociální služby zajištěna péče na území Karlovarského kraje a jejich rodinní příslušníci se nebudou stěhovat do jiného kraje, kde jsou obdobná specializovaná zařízení sociálních služeb k dispozici. </t>
  </si>
  <si>
    <t>Tento projekt je složen z projektů jednotlivých měst a obcí Karlovarského kraje, které trápí nedostatek kvalitního bydlení. Obsahem projektu je vedle výstavby nového bytového fondu, přestaveb nebytových prostor na bytové také revitalizace a modernizace sídlišť, doprava v klidu a celkové zatraktivnění prostoru k životu rodiny.</t>
  </si>
  <si>
    <t>Zateplení bytového domu pro seniory č.p. 149.</t>
  </si>
  <si>
    <t>Zateplení ZŠ č.p. 425 Nové Sedlo.</t>
  </si>
  <si>
    <t xml:space="preserve"> Přebudování ubytovny Drahomíra na dostupné byty.</t>
  </si>
  <si>
    <t>Cyklostezka Karlovy Vary -Bečov nad Teplou.</t>
  </si>
  <si>
    <t>Odbahnění a obnova MVN v ÚSES - revitalizace v lokálním biocentru KV007.</t>
  </si>
  <si>
    <t>Demontáž sloupů a osazení nového osvětlení.</t>
  </si>
  <si>
    <t>2021
2022</t>
  </si>
  <si>
    <t>2022
2025</t>
  </si>
  <si>
    <t>V rámci projektu dojde k vybudování bezbariérového přestupního terminálu v místě spodní stanice lanovky a k rekonstrukci prostřední a horní stanice tak, aby byla umožněna plně bezbariérová přeprava cestujících a komfortní napojení na MHD ve spodní části a na pěší trasy v prostřední a horní stanici. Dále bude doplněn telematický systém pro řízení a dohled nad provozem lanovky, včetně integrace na centrální informační systém DPKV.</t>
  </si>
  <si>
    <t>Cílem projektu je rozšíření informačního systému dispečinku o další funkce, které umožní DPKV pružněji reagovat na aktuální dopravní situaci a při přípravě a optimalizaci provozních režimů MHD. Součástí je i odpovídající navýšení výpočetní kapacity stávající virtualizované infrastruktury včetně datového úložiště.</t>
  </si>
  <si>
    <t>Rozšíření metropolitní sítě pro IoT a SmartCity platforma</t>
  </si>
  <si>
    <t>Město Nejdek</t>
  </si>
  <si>
    <t>Muzeum Nejdek</t>
  </si>
  <si>
    <t>Chráněné bydlení v Karlových Varech</t>
  </si>
  <si>
    <t>Oblastní charita Ostrov</t>
  </si>
  <si>
    <t>Výstavba nové budovy Střední školy živnostenské Sokolov pro teoretické a praktické vyučování</t>
  </si>
  <si>
    <t>Rekonstrukce, rozšíření a změna Týdenního stacionáře na DZR v Karlových Varech</t>
  </si>
  <si>
    <t>Společnost Dolmen, z.ú.</t>
  </si>
  <si>
    <t>Asociace Záchranný kruh, z.s.</t>
  </si>
  <si>
    <t>Statutární město Karlovy Vary / Městská policie Karlovy Vary</t>
  </si>
  <si>
    <t>Novostavba Domova se zvláštním režimem MATYÁŠ v Nejdku, p. o.</t>
  </si>
  <si>
    <t>2021
(2022)</t>
  </si>
  <si>
    <t>Cyklostezka podél Vitického potoka</t>
  </si>
  <si>
    <t>Bydlení pro seniory nad 60 let, kteří nezvládají udržovat nemovistosti, nebo mají rodiny v obci, které jim budou na blízku.Vybudování objektu pro bydlení v menších bytech, rozšíření možnosti bydlení v bytech.</t>
  </si>
  <si>
    <t>Revitalizace krajiny po levém břehu Vitického potoka, obnova zeleně, vybudování odpočinkové zóny v meandru, vybudování cyklostezky a stezky pro pěší.</t>
  </si>
  <si>
    <t>Revitalizace lázeňských a souvisejícíh objektů a veřejných prostranství : Alžbětiny Lázně</t>
  </si>
  <si>
    <t>Výstavba a rekonstrukce mostů : Rekonstrukce Ostrovského mostu</t>
  </si>
  <si>
    <t xml:space="preserve">Bydlení pro udržení a přivedení žádoucí pracovní síly do regionu : Přebudování ubytovny Drahomíra na dostupné byty </t>
  </si>
  <si>
    <t>Výstavba a rekonstrukce mostů : rekonstrukce mostů a lávek přes řeky Rolava a Teplá</t>
  </si>
  <si>
    <t>Dopravní podnik Karlovy Vary, a.s.</t>
  </si>
  <si>
    <t>Stavební úpravy č.p. 502 MěÚ Nové Sedlo</t>
  </si>
  <si>
    <t>Stavební úpravy č.p. 503 Meteor, Nové Sedlo</t>
  </si>
  <si>
    <t>Snížení energetické náročnosti budovy a vytvořenín zázemí pro společenský rozvoj.
Stavební úpravy pro vytvoření zázemí pro konání společenských akcí a zateplení objektu.</t>
  </si>
  <si>
    <t>Hrad Loket, o.p.s.</t>
  </si>
  <si>
    <t>Denní stacionář a sociálně terapeutické dílny Ostrov</t>
  </si>
  <si>
    <t>Rekonstrukce bývalého sídla Komerční banky a.s. v Ostrově pro účely pracoviště denního stacionáře a sociálně terapeutických dílen pro děti, mládež a dospělé s mentálním a kombinovaným postižením a pro ososby s poruchou autistického spektra.</t>
  </si>
  <si>
    <t>Denní centrum Mateřídouška, o.p.s.</t>
  </si>
  <si>
    <t>Rozšíření služby chráněného bydlení pro osoby se závažným duševním onemocněním na území aglomerace ITI KV</t>
  </si>
  <si>
    <t>Fokus Mladá Boleslav, z.s.</t>
  </si>
  <si>
    <t>Zkušenosti s poskytováním služby, průzkum trhu, částečné využití PD z obdobné akce.</t>
  </si>
  <si>
    <t>Město Ostrov</t>
  </si>
  <si>
    <t>Investiční záměr
Studie a odborný odhad nákladů
Zajištěny majetkoprávní vztahy</t>
  </si>
  <si>
    <t>Rozšíření kapacity školní družiny ZŠ Májová</t>
  </si>
  <si>
    <t>Investiční záměr
Zajištěny majetkoprávní vztahy</t>
  </si>
  <si>
    <t>Využití areálu bývalých kasáren pro volný čas</t>
  </si>
  <si>
    <t>Investiční záměr
Studie a odborný odhad nákladů</t>
  </si>
  <si>
    <t>Rekonstrukce Loveckého zámečku u Moříčova jako dokladu barokní krajiny
v okolí Ostrova</t>
  </si>
  <si>
    <t>Zpřístupnění Rudé věže smrti návštěvníkům -možnost pravidelných komentovaných prohlídek, vytvoření stálé interaktivní expozice - nabídky školám v rámci výuky dějepisu, organizace doprovodných akcí k tématu - koncerty, přednášky ve spolupráci 
s Gymnáziem Ostrov.</t>
  </si>
  <si>
    <t>Investiční záměr</t>
  </si>
  <si>
    <t>Realizace úspor energií
na vytápění (zateplení) objektů v majetku města</t>
  </si>
  <si>
    <t>Investiční záměr
PD pro SP
Vydaná SP-zastaralá
Zajištěny majetkoprávní vztahy</t>
  </si>
  <si>
    <t>Konverze bývalé hasičárny a chátrajícího nefunkčního hotelu Myslivna v městské památkové zóně</t>
  </si>
  <si>
    <t>Nalezení a realizace nové, ekonomicky a provozně udržitelné funkce pro předmětný areál:
- přestavba bývalého hotelu,
- demolice budovy hasičárny,
- výstavba nového objektu odpovídajícího   
  podmínkám lokality.</t>
  </si>
  <si>
    <t>Modernizace a rozšíření metropolitní sítě</t>
  </si>
  <si>
    <t>Modernizace technologií, realizace optických rozvodů, napojení objektů městských služeb, škol, IZS apod. Pokládka sítě, modernizace technologií, připojení jednotlivých objektů.</t>
  </si>
  <si>
    <t>Záměr
Zajištěny majetkoprávní vztahy</t>
  </si>
  <si>
    <t>Revitalizace zeleně Hlavní třídy</t>
  </si>
  <si>
    <t>Využití bazénové a dešťové vody na území města</t>
  </si>
  <si>
    <t>Zpětné využívání použité vody z městských bazénů a dešťové vody ze střech škol a školek
pro zálivku zahrad, školních pozemků, atletického stadionu a koupaliště.</t>
  </si>
  <si>
    <t>Záměr</t>
  </si>
  <si>
    <t>Borecké rybníky - revitalizace vodních nádrží k posílení zadržování vody v krajině</t>
  </si>
  <si>
    <t>Záměr
Vyřešeny majetkoprávní vztahy</t>
  </si>
  <si>
    <t>Zvýšení atraktivity historické zeleně města (zámecký park a klášterní zahrada) pro posílení edukace, sociální interakce a komunitní sounáležitosti</t>
  </si>
  <si>
    <t>Investiční záměr
Vyřešeny majetkoprávní vztahy</t>
  </si>
  <si>
    <t>Regenerace, zatraktivnění a rozvoj východní části města Ostrov</t>
  </si>
  <si>
    <t>Řešení problému "nedokončeného města"-nezokruhované komunikace, snížená dopravní prostupnost městem, chybějící infrastruktura. Doplnění především technické infrastruktury pro vytvoření vhodných podmínek pro tvorbu nových příležitostí k realizaci dalších socioekonomických aktivit města. Projektová příprava, realizace inženýrských sítí, realizace komunikací, realizace výsadeb veřejné zeleně.</t>
  </si>
  <si>
    <t>Investiční záměr
Studie a odborný odhad nákladů
PD pro ÚR a SP
Vydané ÚR - již neplatné a SP - nutno aktualizovat
Vyřešeny majetkoprávní vztahy</t>
  </si>
  <si>
    <t>Zachování hodnot původních interiérů památky ve stylu SORELY - Domu kultury 
a prezentace odkazu</t>
  </si>
  <si>
    <t>Oživení veřejného prostoru centra města jako ekologického a sociálního stabilizačního prvku demokracie</t>
  </si>
  <si>
    <t>Město Nová Role</t>
  </si>
  <si>
    <t>Parkoviště u nádraží ČD Nová Role</t>
  </si>
  <si>
    <t>Zpracovává se PD - dokončení 12/2020</t>
  </si>
  <si>
    <t>Zpracovává se PD - dokončení 09/2020</t>
  </si>
  <si>
    <t>PD dokončena, SP vydáno</t>
  </si>
  <si>
    <t>Lázeňská terapeutická krajina</t>
  </si>
  <si>
    <t>Zpracován projektový záměr k měření koncentrace terpenů 
v ovzduší, proběhlo měření alfa-pinenů 
v okolí Lázní Kynžvart
Připraven návrh projektu “Terapeutická lázeňská krajina jako nástroj pro zkvalitnění života”</t>
  </si>
  <si>
    <t>Vytvoření centrálního místa pro umístění velkého počtu sbírkových předmětů v moderní a ekologické budově, vytvoření moderního odborného pracoviště, které by mohlo být zároveň kulturním centrem. 
- výstavba nízkoenergetické budovy centrálního depozitáře
- vytvoření dílčích částí depozitáře pro jednotlivé sbírky,
- vytvoření moderních vybavených restaurátorských ateliérů a kanceláří všech odborných pracovníků, 
- vytvoření badatelen pro odbornou veřejnost
- vytvoření prostoru pro veřejnost, kde by mohla být otevřena kavárna a je zde také prostor pro přednášky, workshopy či společenské události.</t>
  </si>
  <si>
    <t>Revitalizace areálu Sokolovského zámku</t>
  </si>
  <si>
    <t>Architektonická studie</t>
  </si>
  <si>
    <t>Probíhá přípravná fáze</t>
  </si>
  <si>
    <t>Muzejní expozice v Císařských Lázních
v Karlových Varech – přípravná fáze a realizace</t>
  </si>
  <si>
    <t>Hlavním cílem projektu je vytvoření přitažlivé expozice lázeňství v NKP Císařské lázně.
V rámci přípravné fáze bude vytvořen koncept expozice a realizační dokumentace. 
Součástí realizační fáze bude nákup a uskupení muzejního mobiliáře, práce se sbírkovými předměty, pořízení vhodného muzejního mobiliáře, realizace efektových projekcí a nasvícení v nové expozici, realizace multimediálního obsahu vč. obslužného softwaru potřebného pro provoz obsahu. Budou vytvořeny scénáře programů, grafika, animace, dabing, naprogramování atd.</t>
  </si>
  <si>
    <t>Institut lázeňství a balneologie, v.v.i. / Karlovarský kraj</t>
  </si>
  <si>
    <t xml:space="preserve">Výstavba / rekonstrukce objektu za účelem vytvoření odpovídajícího zázemí pro realizaci výzkumných a inovačních aktivit v oblasti lázeňství a balneologie. </t>
  </si>
  <si>
    <t>Projekt se nachází na počátku předinvestiční fáze</t>
  </si>
  <si>
    <t>Přístrojové vybavení Institutu lázeňství a balneologie, v. v. i.</t>
  </si>
  <si>
    <t>Pořízení přístrojového vybavení umožňující nezávislé provádění základního a aplikovaného výzkumu v oblasti lázeňství a balneologie.</t>
  </si>
  <si>
    <t xml:space="preserve">Provedena rámcová interní analýza a konkretizovány požadavky na přístrojové vybavení </t>
  </si>
  <si>
    <t>Podpora edukativních aktivit Institutu lázeňství a balneologie, v. v. i.</t>
  </si>
  <si>
    <t>Zajištění edukativní činnosti veřejné výzkumné instituce přispívající k rozvoji lázeňství a balneologie: kontinuální vzdělávání odborníků, spolupráce s vysokými školami, vytvoření Centrálního balneologického informačního systému, organizování vzdělávacích akcí pro ZŠ a SŠ, popularizace léčebného lázeňství a balneologie, pořádání seminářů pro veřejnost, vytváření informačních publikací, prezentace výsledků na konferencích doma i v zahraničí.</t>
  </si>
  <si>
    <t>Institut lázeňství a balneologie, v.v.i.</t>
  </si>
  <si>
    <t>Navázána spolupráce
s ČLK 
Zřízeny webové stránky o lázeňství
Navázány kontakty
s vysokými školami
Probíhá příprava návrhu projektu Centrálního balneologického informačního systému</t>
  </si>
  <si>
    <t>Zajištění hlavní činnosti veřejné výzkumné instituce přispívající k rozvoji lázeňství a balneologie a také jejich činností dalších a jiných (certifikace). 
Realizace menších výzkumných projektů v rozmezí 24–36 měsíců 
Zpracování systému certifikace lázeňských zařízení a jeho následná implementace v praxi.</t>
  </si>
  <si>
    <t xml:space="preserve">Zpracovány projektové záměry k některým výzkumným projektům, některé projekty již probíhají
Nvázána spolupráce s laboratořemi FN Plzeň a rámcová dohoda s VŠCHT
Provedena analýza  certifikačních možností </t>
  </si>
  <si>
    <t>Integrovaná karta MMKV</t>
  </si>
  <si>
    <t>Integrovaný bezpečnostní systém MMKV</t>
  </si>
  <si>
    <t>Stávající systém pro řízení identit</t>
  </si>
  <si>
    <t xml:space="preserve">Vybudování kamerového systému s vysokým rozlišením, schopností přesného skupinového měření teploty lidského těla, rozpoznáváním osob a reakcí na události (např. pohyb v zakázaných prostorech) kombinovaného s pokročilým systémem interního rozhlasu s možnostmi granulárního i skupinového ovládání jednotlivých reproduktorů. projekt pro MMKV a ZŠ napojené do systému IdM.   </t>
  </si>
  <si>
    <t>Ideový záměr
Technologické centrum</t>
  </si>
  <si>
    <t>NENÍ UVEDENO</t>
  </si>
  <si>
    <t>Digitální systém pro hospodaření s vozovkou</t>
  </si>
  <si>
    <t>Rozšíření metropolitní sítě o schopnost nízkoenergetických bezdrátových datových přenosů, rozšíření technologického centra o datové úložiště pro „časová“ data z IoT a SmartCity zařízení, vybudování rozhraní a SmartCity platformy pro aplikační projekty a otevřená data.   Součástí projektu je i síť environmentálních čidel (např. imise a hluk) na území města s komunikací IoT.</t>
  </si>
  <si>
    <t>Koncept webového portálu pro vizualizaci dat o komunikacích</t>
  </si>
  <si>
    <t>Ideový záměr
Metropolitní síť
Technologické centrum ORP</t>
  </si>
  <si>
    <t>Chytrá navigace chodců
po městě</t>
  </si>
  <si>
    <t>Neaktuální Generel bezbariérové dopravy
PUM KV</t>
  </si>
  <si>
    <t>Zvýšení kybernetické bezpečnosti MMKV</t>
  </si>
  <si>
    <t>V rámci projektu dojde ke zvýšení kybernetické bezpečnosti a modernizaci TC ORP a k rozšíření výpočetní infrastruktury pro zajištění ochrany osobních údajů, informačních systémů a dat. Součástí projektu bude realizace souboru organizačních a technických bezpečnostních opatření podle § 5 zákona o kybernetické bezpečnosti a mezinárodních standardů a norem v oblasti bezpečnosti informací.
1. Rozšíření výpočetní infrastruktury,
2. Realizace technických opatření,
3. Realizace organizačních opatření.</t>
  </si>
  <si>
    <t xml:space="preserve">Technologické centrum ORP 
Metropolitní síť </t>
  </si>
  <si>
    <t>Efektivní odpadové hospodářství</t>
  </si>
  <si>
    <t>V rámci projektu dojde k vytvoření systému pro automatickou detekci naplněnosti kontejnerů, dále k pořízení velkokobjemových kontejnerů do vybraných lokalit, k zavedení systému pro evidenci a sběr dat o odpadech a k zefektivnění celého systému odpadového hospodářství.
1. Vybudování systému pro automatickou 
     detekci,
2. Pořízení velkoobjemových kontejnerů,
3. Implementace systému pro evidenci a sběr 
     dat.</t>
  </si>
  <si>
    <t>Otevřený úřad</t>
  </si>
  <si>
    <t>Aktivní mobilita</t>
  </si>
  <si>
    <t>Dopravní navigační systém Karlovy Vary</t>
  </si>
  <si>
    <t>Rozšíření kapacit parkování</t>
  </si>
  <si>
    <t>Stávající dopravní informační centrum – DIC DPKV
Stávající aplikace MojeDPKV
Vyhodnocení stávajícího stavu a definice potřebnosti – viz dokument PUM KV</t>
  </si>
  <si>
    <t>Obnova vozidel MHD</t>
  </si>
  <si>
    <t>Informace pro cestující MHD</t>
  </si>
  <si>
    <t>Cílem projektu je dovybavení stávajících vozidel informačními panely pro cestující, včetně software pro správu informačních panelů a ovládání zobrazovaných informací. Dále dovybavení stávajících vozidel sčítacími bránami, včetně software pro správu a integrace do centrálního systému DIC.
Bude realizovaná další etapa budování inteligentních zastávek na vybraných místech města KV, cestující tak budou mít k dispozici aktuální jízdní a provozní informace.</t>
  </si>
  <si>
    <t>Rozšíření systému dispečinku MHD</t>
  </si>
  <si>
    <r>
      <t xml:space="preserve">POPIS PROJEKTU
</t>
    </r>
    <r>
      <rPr>
        <b/>
        <sz val="9"/>
        <color rgb="FF000000"/>
        <rFont val="Calibri"/>
        <family val="2"/>
        <charset val="238"/>
      </rPr>
      <t>(MAX 250 ZNAKŮ)</t>
    </r>
  </si>
  <si>
    <r>
      <t xml:space="preserve">STAV PŘÍPRAVY
</t>
    </r>
    <r>
      <rPr>
        <b/>
        <sz val="9"/>
        <color rgb="FF000000"/>
        <rFont val="Calibri"/>
        <family val="2"/>
        <charset val="238"/>
      </rPr>
      <t>(MAX. 100 ZNAKŮ)</t>
    </r>
  </si>
  <si>
    <t>STAV PŘÍPRAVY
ROZDĚLENÍ
KATEGORIÍ</t>
  </si>
  <si>
    <t>Energetické úspory objektů DPKV</t>
  </si>
  <si>
    <t>Posílení kybernetické bezpečnosti</t>
  </si>
  <si>
    <t>Projekt nástavby (ne ke SP)
Studie rekonstrukce a rozšíření počtu lůžek ve stávající budově</t>
  </si>
  <si>
    <t>Zateplení bytového domu č.p. 382, Nové Sedlo</t>
  </si>
  <si>
    <t>Koncept projektu</t>
  </si>
  <si>
    <t xml:space="preserve">Zajištění velké – centrální pakovací plochy města v exponovaném dále se rozvíjejícím centru dopravy osob v místě významných regionálních zaměstnavatelů, uzle veřejné dopravy i kulturního, společenského a sportovně-rekreačního života.   </t>
  </si>
  <si>
    <t>Projekt dokončí modernizaci vozového parku DPKV pořízením nových nízkopodlažních autobusů s pohonem CNG a stará vozidla vyřadí z provozu. Pro bezemisní obslužnost LÚ pořídí elektrobus včetně nezbytné infrastruktury.</t>
  </si>
  <si>
    <t>Snížení energetické náročnosti budovy. Oprava střechy, fasáda, zateplení, odvodnění.</t>
  </si>
  <si>
    <t>Připraveny 3 studie
Doporučení pro využití studie Petr Hájek architekti s.r.o.
Doporučení vyčlenit prostředky k financování PD</t>
  </si>
  <si>
    <t>Příprava zadání pro zpracování PD</t>
  </si>
  <si>
    <t>PD s rozpočtem, nutná aktualizace</t>
  </si>
  <si>
    <t>Připravuje se zadání pro uchazeče o EMM</t>
  </si>
  <si>
    <t>Pravomocné SP, energetické posouzení</t>
  </si>
  <si>
    <t>Studie</t>
  </si>
  <si>
    <t>Přípravné práce k studii</t>
  </si>
  <si>
    <t>Studie Dalovice-Vysoká volnočasový areál
Zpracovává se pasport vodního díla</t>
  </si>
  <si>
    <t>PD pro SP, SP</t>
  </si>
  <si>
    <t>Záměr, příprava studie
Jednání o odkupu pozemku</t>
  </si>
  <si>
    <t>PD - cyklostezka</t>
  </si>
  <si>
    <t>Vyhledávací studie</t>
  </si>
  <si>
    <t>Rozpracovaná PD</t>
  </si>
  <si>
    <t>Projektová dokumentace u části obcí
Příslib MMR vyčlenit finanční alokaci</t>
  </si>
  <si>
    <t xml:space="preserve">Původní studie pro výstavbu rodinného domu SOKOLÍK
</t>
  </si>
  <si>
    <t>Předjednáno možné odkoupení objektu
Zajištěna podpora města Hroznětín</t>
  </si>
  <si>
    <t>Studie objektu včetně studie zasíťování TI</t>
  </si>
  <si>
    <t>Přípravy projektu</t>
  </si>
  <si>
    <t>Restaurátorské záměry
Závazné stanovisko orgánů památkové péče
Poptávky a odhady nákladů</t>
  </si>
  <si>
    <t>PD předána na SP</t>
  </si>
  <si>
    <t>Hospodaření s dešťovou vodou na pozemcích ve vlastnictví města Karlovy Vary.</t>
  </si>
  <si>
    <t>Snížit rozkolísanost průtoků nápravou potočních koryt, zadržet vodu déle v krajině pomocí poldrů a retenčních nádrží a zajistit tak dostatek vody v tocích v průběhu celého roku, stabilizovat hydrický systém pánevního povodí
Revitalizovat drobné toky odstraněním meliorací, prodloužit délku vybraných toků, na tocích vytvořit síť sezónních poldrů, obnovit staré drobné rybníčky.</t>
  </si>
  <si>
    <t>Studie potoků Migroregionu Sokolov - východ</t>
  </si>
  <si>
    <t>Hospodaření s vodou – Vodní kanál, I. etapa</t>
  </si>
  <si>
    <t>Propojení jezer Medard a Jiří kanálem, který umožní optimalizovat ekologický potenciál obou jezer společným vodním managementem. Předmětem I. etapy je kompletní technická připravenost stavby - dokumentace pro ÚR, zajištění ÚR a DSP.</t>
  </si>
  <si>
    <t>Možnost využití krajiny po ukončení těžby uhlí  k rekreačním účelům, vytvoření nových pracovních příležitostí, chybějící definice terapeutické krajiny:
1) Definovat parametry terapeutické krajiny
2) Navrhnout možnosti lesnické rekultivace míst postižených těžbou v Karlovarské aglomeraci, tak, aby v budoucnu měly parametry terapeutické krajiny.
Zkoumání kvality ovzduší, sledování obsahu terpentenů, přítomnost lehkých atmosferických iontů a pod., terénní průzkum biotopů, vymezení a aplikace hledisek pro posuzování municipálního vývoje a prvků trvalé udržitelnosti se zřetelem na specifický ráz lázeňského území.</t>
  </si>
  <si>
    <t>Pobytové odborné zařízení pro osoby s Alzheimerovou chorobou. Nástavba současné budovy o jedno patro, celková rekonstrukce stávající budovy, výstavba výtahu. Tím dojde k rozšíření počtu lůžek ze stávajících 10 na cca 32.</t>
  </si>
  <si>
    <t>Projektový záměr v souladu se strategickým rozvojovým plánem města</t>
  </si>
  <si>
    <t>Vertikální doprava Diana</t>
  </si>
  <si>
    <t>Naučná stezka Diana - Linhart</t>
  </si>
  <si>
    <t xml:space="preserve">Koncept projektu
</t>
  </si>
  <si>
    <t>Zážitková stezka korunami stromů v oblasti horní stanice lanovky Diana včetně vyhlídkové věže, naučná stezka na Linhart s didaktickými a edukativními prvky, navazující na stávající infrastrukturu (minizoo, lanové centrum), zipline dráha Vítkův vrch - Jižní vrch, napojena pěšími a cyklotrasami zpět na Dianu.</t>
  </si>
  <si>
    <t>Statutární město Karlovy Vary / KAM KV, p.o.</t>
  </si>
  <si>
    <t xml:space="preserve">Zatraktivnění veřejných prostor a veřejných objektů občanské vybavenosti: plato Zámeckého vrchu </t>
  </si>
  <si>
    <t>Exponované veřejné prostranství v lázeňské zóně, dnes zanedbaný prostor parkoviště. 
Prostor s potenciálem se výrazně podílet na image města a jeho identitě.
Zrušit parkování vozidel a revitalizovat místo do podoby vyhlídkové a odpočinkové terasy. Vybavit místo kvalitním mobiliářem a provést zahradní úpravy.</t>
  </si>
  <si>
    <t>Zatraktivnění veřejných prostor a veřejných objektů občanské vybavenosti: hotel Thermal a jeho  předprostor</t>
  </si>
  <si>
    <t>Strategie koncepčního přístupu k veřejným prostranstvím města Karlovy Vary
Manuál koncepčního přístupu k veřejným prostranstvím města Karlovy Vary
Ideový záměr</t>
  </si>
  <si>
    <t>Strategie koncepčního přístupu k veřejným prostranstvím města Karlovy Vary
Manuál koncepčního přístupu k veřejným prostranstvím města Karlovy Vary
Architektonická studie
Stanovisko KAM KV</t>
  </si>
  <si>
    <t>Zatraktivnění veřejných prostor a veřejných objektů občanské vybavenosti: revitalizace části pravého nábřeží řeky Ohře a realizace karlovarské náplavky</t>
  </si>
  <si>
    <t>Strategie koncepčního přístupu k veřejným prostranstvím města Karlovy Vary
Manuál koncepčního přístupu k veřejným prostranstvím města Karlovy Vary
Koncepční rozvaha nad principy rehabilitace / iniciační podklad - zadání KAM KV + MCA ateliér</t>
  </si>
  <si>
    <t>Zatraktivnění veřejných prostranství pro pobytové a volnočasové aktivity a s tím spojené větší využívání místními obyvateli, podpora pozitivní vazby obyvatel k městu, podpora ekonomických aktivit v samotném prostoru i přilehlých objektech. 
Hospodárné a efektivní uspořádání prostoru, zejména parkovacích ploch, komunikací a technické infrastruktury, výsadba stromů, budování prvků pro hospodaření s dešťovou vodou a dalších prvků pro přípravu na změny klimatu.</t>
  </si>
  <si>
    <t>Strategie koncepčního přístupu k veřejným prostranstvím města Karlovy Vary
Manuál koncepčního přístupu k veřejným prostranstvím města Karlovy Vary
Ideové záměry, arch. studie</t>
  </si>
  <si>
    <t>Výstavba a rekonstrukce mostů: lávky přes řeku Ohři</t>
  </si>
  <si>
    <t>Augmentovaná realita</t>
  </si>
  <si>
    <t>FINANČNÍ
ZDROJ OPERAČNÍ PROGRAM</t>
  </si>
  <si>
    <t>SPECIFICKÝ¨CÍL
PŘÍSLUŠNÉHO
OPERAČNÍHO
PROGRAMU</t>
  </si>
  <si>
    <t>INTEGRAČNÍ POTENCIÁL
NÁVAZNOSTI
NA DALŠÍ PROJEKTY</t>
  </si>
  <si>
    <t>NÁVRH NA VYŘAZENÍ PROJEKTU Z PROGRAMOVÉHO RÁMCE ITI PRO NESPLNĚNÍ KRITÉRIÍ
1 : PŘIPRAVENOST PROJEKTU
2  : STRATEGICKÉ ZAMĚŘENÍ 
3 : MOŽNÁ PODPORA Z ITI</t>
  </si>
  <si>
    <t>POZNÁMKA /
ODŮVODNĚNÍ</t>
  </si>
  <si>
    <t>Zajištění dostupnosti a zkvalitnění pobytové sociální služby pro obyvatele okresu Karlovy Vary. Zkvalitnění a hunamizace péče o klienty služby v moderním zařízení.</t>
  </si>
  <si>
    <t>Obec Kyselka</t>
  </si>
  <si>
    <t>Víceúčelový objekt č.p. 178</t>
  </si>
  <si>
    <t>Záměr, doporučené řešení</t>
  </si>
  <si>
    <t>Cyklostezka Ohře Radošov, nová lávka - ostrov - nová lávka k hřišti</t>
  </si>
  <si>
    <t xml:space="preserve">Vybudování části cyklostezky ve formě dvou lávek spojující pravý břeh Ohře - ostrůvek na Ohři a levý břeh Ohře  </t>
  </si>
  <si>
    <t>Cyklostezka Ohře - hlavní trasa Dubina - Kyselka - Radošov</t>
  </si>
  <si>
    <t>Cyklostezka Ohře - Radošov -Velichov</t>
  </si>
  <si>
    <t>Radošovský most- technická památka</t>
  </si>
  <si>
    <t>ZŠ Kyselka</t>
  </si>
  <si>
    <t>Volnočasový areál u Radošovského mostu</t>
  </si>
  <si>
    <t>Chodník k ZŠ a MŠ Kyselka</t>
  </si>
  <si>
    <t xml:space="preserve">Chodník v úseku u  kostela </t>
  </si>
  <si>
    <t>Studie a geodetické zaměření</t>
  </si>
  <si>
    <t>Tělocvična u ZŠ a MŠ Kyselka</t>
  </si>
  <si>
    <t>Budova jídelny pro ZŠ a MŠ Kyselka</t>
  </si>
  <si>
    <t>Obecní úřad Kyselka</t>
  </si>
  <si>
    <t>Dokončení celkové rekonstrukce objektu - oprava střechy, výměna krytiny, fasáda,  odvlhčení.</t>
  </si>
  <si>
    <t>Zateplení obecního objektu občanské vybavenosti a úprava přilehlého prostranství.</t>
  </si>
  <si>
    <t>PD + SP, rozpočet</t>
  </si>
  <si>
    <t>Ocelová lávka pro pěší
v Kyselce</t>
  </si>
  <si>
    <t>Rekonstrukce ocelové lávky pro pěší, spojující turisticky frekventovanou oblast. Souvisí s probíhající obnovou bývalých lázeňských budov.</t>
  </si>
  <si>
    <t>Vyhledávací studie
Podrobný návrh
Geodetické zaměření
Hydrotechnické posouzení
probíhá jednání s DOSS</t>
  </si>
  <si>
    <t>Vybudování části cyklostezky Ohře v úseku Dubina - Kyselka - Radošov. Budování trasy cyklostezky je možné dělit na etapy výstavby skládající se z jednoho nebo více úseků. Etapy jsou navrženy tak, aby začátek a konec vždy logicky navazoval na okolní území a cyklostezka byla napojena do stávající komunikační sítě např. místních komunikací.</t>
  </si>
  <si>
    <t>Vybudování části cyklostezky Ohře v úseku Radošov - Velichov. Budování trasy cyklostezky
je možné dělit na etapy výstavby skládající se z jednoho nebo více úseků. Etapy jsou navrženy tak, aby začátek a konec vždy logicky navazoval na okolní území a cyklostezka byla napojena do stávající komunikační sítě např. místních komunikací.</t>
  </si>
  <si>
    <t>Oprava havarijního stavu střešní konstrukce, výměna krytiny, odvodnění, fasáda, restaurátorské práce.</t>
  </si>
  <si>
    <t>PD krovu
Restaurátorské záměry
Průzkumy
Závazné stanovisko, ohlášení stavby</t>
  </si>
  <si>
    <t>Oprava konstrukce, opláštění a výměna šindelové střešní krytiny</t>
  </si>
  <si>
    <t>Oprava elekroinstalace v budově ZŠ- prostory
v přízemí, jídelna a šatny.</t>
  </si>
  <si>
    <t>PD elektroinstace, vytváří se PD na stavební práce</t>
  </si>
  <si>
    <t xml:space="preserve">Vybudování volnočasového areálu v blízkosti Radošovského mostu a fotbalového hřiště pro všechny věkové kategorie. Vybudování nábřeží vhodné pro širokou veřejnost i vodní turistiku.
Úzce souvisí s cyklostezkou Ohře. </t>
  </si>
  <si>
    <t xml:space="preserve">Vybudování chodníků v části od Restaurace Na Špici k areálu ZŠ a M, zajištění bezpečnosti chodců. Součástí projektu je i rozšíření parkovacích ploch v blízkosti ZŠ a MŠ Kyselka. Možno etapizovat. </t>
  </si>
  <si>
    <t>PD pro provádění stavby 
Geodetické zaměření</t>
  </si>
  <si>
    <t xml:space="preserve">Vybudování chodníku v části od Radošovoského mostu směrem na Velichov zajištění bezpečnosti chodců. </t>
  </si>
  <si>
    <t>Zateplení sportovního sálu, rekonstrukce šaten
a sociálního zázemí.</t>
  </si>
  <si>
    <t>Římskokatolická farnost Ostrov</t>
  </si>
  <si>
    <t>Obnova kulturní památky - kostel sv. Michaela arch.
a Panny Marie Věrné Ostrov</t>
  </si>
  <si>
    <t>Odstranění vlhkosti z podloží, injektáž, statické zajištění kleneb, restaurátorské práce, obnova výplní, oken, vitráže.</t>
  </si>
  <si>
    <t>PD - odvodnění a injektáže
Restaurátorský průzkum a záměr
Statický posudek a návrh zajištění trhlin</t>
  </si>
  <si>
    <t>Obnova kulturní památky-Kostel sv. Michaela arch. Bochov</t>
  </si>
  <si>
    <t>Obnova kříže na kostelní věži, restaurátorské práce - hlavní i postranní oltáře, obnova schodiště a podest, výmalby interiéru</t>
  </si>
  <si>
    <t>Římskokatolická farnost Bochov</t>
  </si>
  <si>
    <t>PD obnovy schodiště
a podest
Dokum. návrhu nového kříže
Restaurátorský průzkum a záměr</t>
  </si>
  <si>
    <t>Obec Velichov</t>
  </si>
  <si>
    <t>Rekonstrukce střechy mateřské školy</t>
  </si>
  <si>
    <t>Cyklostezka Ohře v k.ú. Velichov</t>
  </si>
  <si>
    <t>Studie, podrobný návrh jedné z etap</t>
  </si>
  <si>
    <t>Výstavba nové cyklostezky s napojením na páteřní cyklosteku Ohře. Návrh rozdělení do 3 etap.</t>
  </si>
  <si>
    <t>1.2</t>
  </si>
  <si>
    <t>4.2</t>
  </si>
  <si>
    <t>4.4</t>
  </si>
  <si>
    <t>4.1</t>
  </si>
  <si>
    <t>2.2</t>
  </si>
  <si>
    <t>1.1</t>
  </si>
  <si>
    <t>2.1</t>
  </si>
  <si>
    <t>1.3</t>
  </si>
  <si>
    <t>RAP</t>
  </si>
  <si>
    <t>1.6</t>
  </si>
  <si>
    <t>Rostoucí zatížení dopravou se negativně projevuje na podmínkách ve městě – od zvýšené hlukové a imisní zátěže až po omezení dopravní obslužnosti nebo možností parkování. Hlavní příčinou je zejména IAD, např. jen v oblasti parkování je podle různých studií generováno až 30 % provozu řidiči hledajícími vhodné parkování. Dle zpracované SWOT analýzy v rámci PUM jsou slabou stránkou města mj. nedostatečný informační systém, absence dispečerského systému řízení (IAD), nedostatečná kvalita dynamického řízení provozu IAD, včetně detekce vozidel a absence naváděcího a informačního systému dopravy v klidu.</t>
  </si>
  <si>
    <t>PD pro SP
Vydáno SP
PD pro provádění stavby</t>
  </si>
  <si>
    <t>Vybrán zhotovitel PD</t>
  </si>
  <si>
    <t>Umístění 3 SMART autobusových zastávek na frekventovaných místech v Sokolově.</t>
  </si>
  <si>
    <t>Probíhá projektová příprava, poptávka SMART zastávek</t>
  </si>
  <si>
    <t>Komplexní přístup k řešení prevence kriminality
a prevence sociálně patologických jevů
v Sokolově</t>
  </si>
  <si>
    <t>Komplexní řešení problematiky sociálně patologických jevů -
- asistenti prevence kriminality</t>
  </si>
  <si>
    <t>Připravený projektový záměr
Zkušenosti s podobně zaměřenými projekty</t>
  </si>
  <si>
    <t>Město Sokolov /
Městská policie Sokolov</t>
  </si>
  <si>
    <t>Studie a ideové záměry</t>
  </si>
  <si>
    <t>TYP
STRATEGICKÉHO
PROJEKTU (1/2/3)</t>
  </si>
  <si>
    <t>Chybějící prostory školy. Zajištění nových moderních prostor pro realizaci výuky vč. bezbariérového přístupu.</t>
  </si>
  <si>
    <t>SMART autobusové zastávky -ul. Rokycanova, Jednoty, Závodu míru</t>
  </si>
  <si>
    <t>Realizace multifunkčního sálu s upřednostněním vystoupení symfonického orchestru, tedy přizpůsobení svého charakteru akustickým požadavkům. Spojení s právě probíhající rekonstrukcí objektu Císařských lázní, národní kulturní památky, která je jednou z architektonických atrakcí města pevně provázanou s jeho historií pro využití návštěvnického potenciálu obou objektů a snížení realizačních nákladů s tím souvisejících. Sál je v plánu vestavět do dvorany Císařských lázní, která v následném provozu objektu nemá jiné v současnosti plánované využití. Sál je koncipovaný jako neinvazivní zásah do objektu památkově chráněného objektu lázní, aby nedošlo k jejich nevratnému poškození.</t>
  </si>
  <si>
    <t>Cílem projektu je vytvořit z objektu zastřešujícího nejdůležitější pramen Karlových Varů - pramen Vřídla, znovu atrakci jak pro místní tak pro návštěvníky. Vhodnou revitalizací postupně opravit technické závady objektu, revitalizovat vzhled a zvýšit jeho atraktivitu novou náplní, která využije aktuálně prázdné prostory kolonády s vysokým potenciálem pobytových kvalit (patro, střešní terasa, atd.), demolicí plata přemostění také opět zapojit řeku do kontaktu s budovou i městem okolo. Objekt vhodným způsobem propojit a zpřístupnit z okolních prostor – ulice Vřídelní, Tržiště, atd.</t>
  </si>
  <si>
    <t>Realizace projektu je v současné době zadávána formou Design/build (Vyprojektuj a postav). Realizace této veřejné zakázky se předpokládá v r. 2021 – 2022. Vybraný zhotovitel zajistí projektovou dokumentaci, stavební povolení a stavební realizaci rekonstrukce Dvorského mostu.</t>
  </si>
  <si>
    <t>Rekonstrukce Ostrovského mostu je připravována s ohledem na zásadní dopravní význam tohoto mostu 
v rámci širšího centra města Karlovy Vary, s ohledem 
na nutnost budoucího zklidnění mostu Chebského. 
Projekt se týká, kromě hlavního obloukového mostu přes Ohři, také mostní rampy u Solivárny/SLP, mostu přes trať č. 142 a mostu přes silniční průtah I/6, které dohromady tvoří spojenou soustavu 4 mostů.
Most je třeba řešit také s ohledem na návaznosti přilehlých prostranství (Solivárna, projekt náplavky, projekt revitalizace prostoru okolo Tržnice, atd.) S tím souvisí možné provázání využití prostor pod konstrukcí mostu pro další komerční a společenskou náplň pro vzoru Negrelliho viaduktu v Praze.</t>
  </si>
  <si>
    <t>Zásadní kvalitativní proměna dnes nespokojivého stavu významného veřejného prostranství města. Cílem je vytvořit kvalitní a autentický, reprezentativní prostor, který odpovídá světově unikátní architektuře
i vlastnímu významu místa ve struktuře města. Prostor osvobozený od vizuálního smogu, nadbytečných prvků, zanedbaných prostorů, respektující architektonicky i umělecky hodnotné elementy původního konceptu za použití soudobých, solidních a udržitelných materiálů a doplňuje je o novou citlivou vrstvu vybavení, zeleně a detailu. 
Kvalitně připravená rekonstrukce prostoru vytvoří lepší podmínky pro nakládání s dešťovou vodou, přinese snížení nákladů na údržbu.</t>
  </si>
  <si>
    <t>Statutární město Karlovy Vary / Infocentrum Karlovy Vary, o.p.s.</t>
  </si>
  <si>
    <t xml:space="preserve">Zatraktivnění veřejných prostor a veřejných objektů občanské vybavenosti: Zámecká věž a výtah
</t>
  </si>
  <si>
    <t>Architektonická studie revitalizace Zámecké věže včetně okolí, návrh KAM KV úprav této studie</t>
  </si>
  <si>
    <t>Zámecká věž má vysokou kulturní hodnotu nejen svou historickou podstatou ale i charakterem vyhlídkového místa, nabízející jedinečné pohledy na lázeňské město, 
v jehož centru stojí. Aktuálně je objekt, který je nemovitou kulturní památkou,  bez funkční náplně 
a představuje nenaplněný potenciál kulturně společenské atrakce města.
Revitalizace objektu Zámecké věže a výtahu z ulice Tržiště, doplnění výtahové šachty o novou kabinu 
pro zkapacitnění přepravy osob a vyšší popularizaci prvku veřejné vertikální dopravy ve městě. 
Vytvoření nové atraktivní náplně v interiéru Zámecké věže – kavárny a výstavní / muzejní expozice, veřejně dostupného vyhlídkového místa.
Jedním ze záměrů je v objektu zřídit Infocentrum pro UNESCO, které by objektu přineslo také informačně - edukativní charakter.</t>
  </si>
  <si>
    <t>Rekonstrukce náměstí – zpevněných ploch pro pěší a pojízdné plochy, odvodnění, veřejné osvětlení, parkovací plocha. Odvodnění dešťové vody, zkvalitnění povrchu historického náměstí, vliv na parkování a kulturní památku, revitalizace centra.</t>
  </si>
  <si>
    <t>Projektová dokumentace před schválením</t>
  </si>
  <si>
    <t>Cyklostezka Teplá Bečov nad Teplou – okolí vodárny</t>
  </si>
  <si>
    <t>Propojení Bečovské botanické zahrady s městem, zahájení projektu cyklostezka Karlovy Vary- Bečov nad Teplou, Vytvoření parkovacích míst</t>
  </si>
  <si>
    <t>Rekonstrukce mostu včetně obou jeho předpolí.</t>
  </si>
  <si>
    <t xml:space="preserve">Rekonstrukce Chebského mostu. Most je na seznamu kulturních památek.  Významný městský most vytvářející historickou klíčovou spojnici centrálních oblastí Karlových Varů. Rekonstrukci mostu je třeba řešit nejen z pohledu technického, ale s ohledem na širší vazby, vysokou úroveň kvality architektonického řešení a požadovaný charakter tzv. městského mostu, tedy se zklidněnou motorovou dopravou s upřednostněním pěších, cyklodopravy a MHD. Rekonstrukce Chebského mostu bude projektově připravována podle výsledků provedené diagnostiky stavebního stavu mostu, návaznosti (předpolí mostu) budou ovlivněny výstupem řešení širšího centra KV a dále podle stavebně historického průzkumu mostu, provedeného s ohledem na památkovou ochranu tohoto objektu. V rámci projektu bude řešena obnova a oprava všech konstrukčních součástí mostu, včetně posílení jeho založení a návaznosti na nově řešená předpolí mostu Zásadním prvkem stavby bude vložená nová nosná konstrukce, která převede statické a dopravní zatížení přímo do posílených pilířů, tedy mimo historické kamenné obloukové klenby. Dopravně bude most zklidněn, s preferencí pěších a veřejné dopravy. </t>
  </si>
  <si>
    <t>SUMP a generel dopravy
Generel cyklodopravy
Digitální zaměření 
a termografie mostu leteckými prostředky
Započala komplexní diagnostika konstrukcí mostu ve všech jeho součástech</t>
  </si>
  <si>
    <t>Plán udržitelné městské mobility (SUMP) 
a generel dopravy
Generel cyklodopravy
Návrh KAM KV pro řešení širšího centra KV
Byla vyhotovena komplexní diagnostika stavebního stavu mostu 
a stavebně historický průzkum</t>
  </si>
  <si>
    <t>SUMP a generel dopravy Studie železničních zastávek. Variantní dopravní studie zprovoznění Drahovického mostu. Cyklogenerel. Digitální zaměření a termografie mostu leteckými prostředky</t>
  </si>
  <si>
    <t>SUMP a generel dopravy Technické zadání rekonstrukce mostu
Doporučení KAM KV pro řešení profilu mostovky
V současné době běží zadávací řízení k této veřejné zakázce</t>
  </si>
  <si>
    <t>Nový městský most v prodloužení Charkovské ulice, který posílí základní komunikační kostru města. Most bude novým plnohodnotným městským spojením Rybář a Tuhnic pro všechny druhy dopravy, tedy bude mít dostatečně široké chodníky s cyklopruhy, přičemž jeho řešení bude umožňovat, aby v případě realizace obchvatu města mohl být souběžně s transformací průtahu na městský bulvár součástí příjemné spojnice města.
Most bude napojen na průtah-rychlostní komunikaci.
Souběžně s mostem - jeho spojením Tuhnic s průtahem, by mělo být řešeno i napojení ulice Sokolovská – přetížené dopravní tepny městské části Rybáře samostatnou komunikací a s tím i spojené dopravní zklidnění této lokality.</t>
  </si>
  <si>
    <t>Dopravní generel a plán mobility (SUMP)
Generel cyklodopravy Prvotní variantní technická studie Ověřovací studie KAM KV pro celostní urbanistické řešení lokality</t>
  </si>
  <si>
    <t>Nové řešení křížení ulic Západní, Bělehradská, Davida Bechera a Varšavská odpovídající řešení v centru města,  Svedení ulice Horova pod Chebský most 
a napojení na novou pravobřežní komunikaci. 
Součástí projektu je zvažované zúžení jízdního profilu ulice Západní ze čtyř na dva jízdní pruhy, rozšíření chodníků, výsadba nových stromů, omezení parkování přímo v profilu ulice a formou zasakovacích pásů a vhodných materiálů řešit i hospodaření s dešťovou vodou.
V rámci akce se počítá s celkovou revitalizací veřejného prostoru náměstí republiky coby nástupního prostoru do městské památkové rezervace.</t>
  </si>
  <si>
    <t>Zatraktivnění veřejných prostor a veřejných objektů občanské vybavenosti – Integrovaný dopravní terminál</t>
  </si>
  <si>
    <t>Ověřovací studie KAM KV - podklad pro jednání s klíčovými subjekty 
a zpracování územní studie lokality</t>
  </si>
  <si>
    <t>Plán udržitelné městské mobility, generel dopravy, generel cyklodopravy. Ověřovací studie KAM KV - podklad pro jednání s klíčovými subjekty 
a zpracování územní studie lokality</t>
  </si>
  <si>
    <t xml:space="preserve">Zatraktivnění veřejných prostor a veřejných objektů občanské vybavenosti – Okolí Tržnice, ulice Varšavská
</t>
  </si>
  <si>
    <t>Strategie a manuál veřejných prostranství
pro Karlovy Vary
Plán udržitelné městské mobility, dopravní generel, generel cyklodopravy.
Varšavská ul :
Ověřovací studie KAM KV
Přímé okolí Tržnice :
Architektonická studie KAM KV</t>
  </si>
  <si>
    <t>Zatraktivnění veřejných prostor a veřejných objektů občanské vybavenosti – rekonstrukce komunikací pro pěší ve vnitřním lázeňském území města Karlových Varů</t>
  </si>
  <si>
    <t>Strategie koncepčního přístupu k veřejným prostranstvím města Karlovy Vary
Manuál koncepčního přístupu k veřejným prostranstvím města Karlovy Vary
Plán udržitelné městské mobility
Koncepce dopravy v klidu</t>
  </si>
  <si>
    <t>Odborná učebna přírodopisu, multifunkční učebna, dílny, nová kuchyňka. Bezbariérový přístup – plošina
a úprava 2 schodů na postupně klesající cestu.
Dojde ke zkvalitnění výuky v učebnách přírodopisu, multifunkční učebně, dílnách a kuchyňce včetně zajištění bezbariérového přístupu a plošiny.</t>
  </si>
  <si>
    <t>ZŠ Jana Ámose Komenského – Odborné učebny</t>
  </si>
  <si>
    <t>ZŠ Jana Ámose Komenského – Rekonstrukce učebny dílen</t>
  </si>
  <si>
    <t>Rekonstrukce učebny dílen a pracovních činností včetně elektroinstalace, vybavení učebny novým nábytkem, nákupem pomůcek na výuku. Dojde 
ke zkvalitnění výuky dílen a pracovních činností.</t>
  </si>
  <si>
    <t>DOPLNĚNO PODLE FIŠE Z 26.11.2020
NEUVEDENÁ PŘIPRAVENOST PROJEKTU</t>
  </si>
  <si>
    <t>ZŠ Jana Ámose Komenského – Rekonstrukce učebny
   pro ICT</t>
  </si>
  <si>
    <t>Dovybavení učebny pro ICT, rozvody ICT jsou již připraveny, nákup nábytku a počítačů pro žáky a učitele Dojde ke zkvalitnění výuky ICT.</t>
  </si>
  <si>
    <t>ZŠ Jana Ámose Komenského – Rekonstrukce učebny zeměpisu</t>
  </si>
  <si>
    <t>Rekonstrukce učebny zeměpisu včetně elektroinstalace, vybavení učebny novým nábytkem, nákup pomůcek na výuku předmětu zeměpisu, pořízení interaktivní tabule a dataprojektoru. Dojde ke zkvalitnění výuky předmětu.</t>
  </si>
  <si>
    <t>Základní škola Karlovy Vary, Konečná 25, příspěvková organizace - Podpora vybudování a vybavení odborných učeben ZŠ ve vazbě na práci s digitálními technologiemi</t>
  </si>
  <si>
    <t xml:space="preserve">Rekonstrukce dvou ICT (počítačových) učeben a dvou kabinetů v 1. patře základní školy
+ vybudování bezbariérového WC.
Stavební úpravy, nákup vybavení učeben a kabinetů (nábytek, technika).
</t>
  </si>
  <si>
    <t>Základní škola Karlovy Vary, Konečná 25, příspěvková organizace - Rekonstrukce a vybavení učebny chemie a kabinetu chemie</t>
  </si>
  <si>
    <t>Rekonstrukce učebny a kabinetu chemie – stavební úpravy včetně elektroinstalace, podlah a osvětlení, nákup nového nábytku včetně pomůcek do učebny 
i kabinetu. Rekonstrukce WC a bezbariérový přístup
je již zajištěn z předchozích projektů.</t>
  </si>
  <si>
    <t>Základní škola Karlovy Vary, Krušnohorská 11, příspěvková organizace – Rekonstrukce odborných učeben - dílny</t>
  </si>
  <si>
    <t>Rekonstrukce učebny a kabinetu, který je její součástí. Nové vybavení dílny pracovními stoly a pomůckami 
na výuku dílen, řemeslného semináře a rukodělných kroužků školy. Rekonstrukce sociálního zařízení (bezbariérové) včetně hlavních rozvodů patřících
k učebně dílen. Rekonstrukcí prostor učebny a kabinetu dojde ke zkvalitnění výuky dílen a rozšíření nabídky rukodělných kroužků.</t>
  </si>
  <si>
    <t>Základní škola Karlovy Vary, Krušnohorská 11, příspěvková organizace - Rekonstrukce prostoru tělocvičen</t>
  </si>
  <si>
    <t>V prostorách velké a malé tělocvičny se vymění stropní desky, obložení po obvodu tělocvičny a dojde ke zbroušení parket. Součástí projektu bude výměna elektrických rozvodů v prostorách tělocvičen.</t>
  </si>
  <si>
    <t>Základní škola Karlovy Vary, Krušnohorská 11, příspěvková organizace – Venkovní učebna a komunikační centrum</t>
  </si>
  <si>
    <t>Vybudování a vybavení venkovní učebny, která bude sloužit na výuku přírodovědných předmětů, cizích jazyků a pracovních činností. Také bude sloužit k prezentaci práce žáků a učitelů. Dojde k výstavbě nových prostor, které bude potřeba vybavit nábytkem
a učebními pomůckami k prezentaci.</t>
  </si>
  <si>
    <t>Základní škola Karlovy Vary, Poštovní 19, příspěvková organizace - Doplnění areálu školy o prostory pro odbornou výuku, rozšíření kapacit školní družiny 
a realizace auly</t>
  </si>
  <si>
    <t>Doplnění areálu školy o prostory pro odbornou výuku, rozšíření kapacit školní družiny a realizace auly – prostoru pro shromažďování, speciální akce a mimoškolní aktivity, o které je v širokém okolí velký zájem. Veřejné prostranství u školy revitalizovat do podoby příjemného pobytového prostoru s dostatkem stromů, laviček a herních prvků s využitím prvků pro hospodaření s dešťovou vodou (zasakovací dlažba, retenční nádrž nebo jezírko, apod.), které budou mít vedle samotné ekologické funkce také edukativní charakter.</t>
  </si>
  <si>
    <t>Projektový záměr
Ověřovací studie KAM KV</t>
  </si>
  <si>
    <t>Základní škola Karlovy Vary, Poštovní 19, příspěvková organizace – Rekonstrukce žákovské kuchyňky</t>
  </si>
  <si>
    <t>Rekonstrukce žákovské kuchyňky spočívá v obnově vybavení (elektrické sporáky, myčky, kuchyňské linky, stoly, židle, menší kuchyňské spotřebiče apod.) Je potřeba zrekonstruovat vodovodní rozvody, rozvody elektrické a stavební úpravy.</t>
  </si>
  <si>
    <t>Základní škola Karlovy Vary, Poštovní 19, příspěvková organizace - Doplnění areálu školy o prostory pro hřiště, lesní zákoutí a ekologickou výchovu (EVVO)</t>
  </si>
  <si>
    <t>UNI PARK - hřiště Lesní zákoutí - dobrodružná stezka, lanový výlez, vyhlídka do korun, skluzavka, terénní stupínky. Přínos při výuce přírodovědných předmětů, 
při odpoledním vyžití dětí ve školní družině.</t>
  </si>
  <si>
    <t xml:space="preserve">DOPLNĚNO PODLE FIŠE Z 26.11.2020
</t>
  </si>
  <si>
    <t>Zadávací dokumentace
k dopracování</t>
  </si>
  <si>
    <t>Základní škola Karlovy Vary, Truhlářská 19, příspěvková organizace - Odborné učebny</t>
  </si>
  <si>
    <t>Rekonstrukce žákovské kuchyňky spočívá v obnově vybavení (elektrické sporáky, myčky, kuchyňské linky, stoly, židle, menší kuchyňské spotřebiče apod.) 
Je potřeba zrekonstruovat vodovodní rozvody, 
rozvody elektrické a stavební úpravy.</t>
  </si>
  <si>
    <t>Rekonstrukce bytového domu Komenského 27, Karlovy Vary</t>
  </si>
  <si>
    <t>Výstavba dostupného bydlení v městské zástavbě mimo lázeňskou zónu. Nepreferovat určitou skupinu obyvatel, ale zajistit možnost nájemního bydlení všem dle daných pravidel. Rekonstrukce bytového domu Komenského 27, Karlovy Vary – vznik 7 bytových jednotek o velikosti 1+1, 1+2 o rozloze od 42,4 m2 po 63,8m2</t>
  </si>
  <si>
    <t>DSP, stavební povolení, studie proveditelnosti (sociální byty)</t>
  </si>
  <si>
    <t>Rekonstrukce mostů a lávek přes řeky Rolava a Teplá:
M17 - Festivalový most
M14 - Lázeňský most
M13 - Poštovní most
L33 - Konzola pro pěší podél řeky Teplá pod Zahradní ul.</t>
  </si>
  <si>
    <t>Projektové záměry, SUMP
Diagnostika mostních konstrukcí</t>
  </si>
  <si>
    <t xml:space="preserve">Hlavním cílem SHV je hospodárnost, průkaznost a kontrola využití finančních prostředků na údržbu a opravy komunikací, s pomocí diagnostického vozidla.
Cílem SHV je dlouhodobé plánování údržby a oprav na základě  diagnostiky a objektivního vyhodnocení stavu komunikací. SHV umožňuje sledování toku finančních prostředků do údržby a oprav komunikací. SHV vyhodnocuje účinnost provedených oprav, sledování cen jednotlivých prací, materiálů, dodržování kvality prací  - dohled nad stavebními firmami, sledování záruk. </t>
  </si>
  <si>
    <t xml:space="preserve">IROP2 </t>
  </si>
  <si>
    <t>Podpora talentovaných -optimalizace provozu ZUŠ 
a rozšíření o nový sál 
a učebny digitálních technologií</t>
  </si>
  <si>
    <t>Terapeutická krajina – lázeňské lesy v rámci městské památkové rezervace</t>
  </si>
  <si>
    <t>Výměna šindele na trojbokém kostelu Nejsvětějsí Trojice - kulturní památka</t>
  </si>
  <si>
    <t>Zatraktivnění veřejných prostor a veřejných objektů občanské vybavenosti – Ulice Horova, Západní, náměstí Republiky</t>
  </si>
  <si>
    <t>Výstavba a rekonstrukce mostů : výstavba Charkovského mostu</t>
  </si>
  <si>
    <t>Výstavba a rekonstrukce mostů : rekonstrukce Dvorského mostu</t>
  </si>
  <si>
    <t>Výstavba a rekonstrukce mostů : rekonstrukce Drahovického mostu</t>
  </si>
  <si>
    <t>Výstavba a rekonstrukce mostů : rekonstrukce Chebského mostu</t>
  </si>
  <si>
    <t xml:space="preserve">Cykostezka Vintířov - Nové Sedlo </t>
  </si>
  <si>
    <t>A12</t>
  </si>
  <si>
    <t>A13</t>
  </si>
  <si>
    <t>A11</t>
  </si>
  <si>
    <t>A14</t>
  </si>
  <si>
    <t>Demolice stávajícího objektu spojovací chodby a výstavba nové budovy jídelny pro ZŠ a MŠ v přímé vazbě na kuchyni.</t>
  </si>
  <si>
    <t>A21</t>
  </si>
  <si>
    <t>A31</t>
  </si>
  <si>
    <t>A32</t>
  </si>
  <si>
    <t>B11</t>
  </si>
  <si>
    <t>D11</t>
  </si>
  <si>
    <t>B21</t>
  </si>
  <si>
    <t>C11</t>
  </si>
  <si>
    <t>C12</t>
  </si>
  <si>
    <t>C13</t>
  </si>
  <si>
    <t>C21</t>
  </si>
  <si>
    <t>D12</t>
  </si>
  <si>
    <t>D22</t>
  </si>
  <si>
    <t>D21</t>
  </si>
  <si>
    <t>D23</t>
  </si>
  <si>
    <t>D24</t>
  </si>
  <si>
    <t>A15</t>
  </si>
  <si>
    <t>Zlepšení tepelně technických vlastností objektu a odstranění zatékání do střešní konstrukce - nová sedlová střecha na stávajícím plochém zastřešení.</t>
  </si>
  <si>
    <t>Jímání a hospodaření 
s dešťovou vodou</t>
  </si>
  <si>
    <t>Městská knihovna Karlovy Vary, pobočka Čankovská, 
U Koupaliště 18</t>
  </si>
  <si>
    <t>Vznik vhodných prostorů, výměna oken, vstupních dveří, dveří oddělujících půjčovnu od studovny, vybudování klimatizace, výměna podlahové krytiny.</t>
  </si>
  <si>
    <t>Generel Karlovarské krajské nemocnice – výstavba novostavby mateřské školy</t>
  </si>
  <si>
    <t>Vybudování mateřské školy v areálu nemocnice zajistí péči a vzdělávání předškolních dětí zejména zaměstnanců nemocnice, projekt reaguje na současnou situaci při pandemii Covid-19, kdy je potřeba zajistit péči a vzdělávání předškolních dětí zdravotníků.</t>
  </si>
  <si>
    <t>Novostavba Střední zdravotnické školy a vyšší odborné školy zdravotnické Karlovy Vary umožní přestěhování z již nevyhovující budovy stávající školy do nových na míru uspořádaných prostor v areálu nemocnice. Projekt přispěje ke zkvalitnění odborné přípravy studentů. Předmětem dotace bude vybudování 15 odborných učeben a 10 kabinetů a společenské místnosti pro komunitní aktivity, knihovny a vnitřní konektivity školy.</t>
  </si>
  <si>
    <t>Generel Karlovarské krajské nemocnice
Studie</t>
  </si>
  <si>
    <t>Generel Karlovarské krajské nemocnice – revitalizace veřejného prostranství</t>
  </si>
  <si>
    <t>Cílem projektu je revitalizovat veřejný prostor v areálu Karlovarské krajské nemocnice, zkvalitnit zelenou infrastrukturu, zvýšit efektivitu hospodaření se srážkovou vodou, zvýšit kvalitu a terapeutického potenciálu veřejného prostranství.</t>
  </si>
  <si>
    <t>Rekonstrukce Tovární ulice</t>
  </si>
  <si>
    <t>PD připravená k podání
na stavební povolení 
V současné době se řeší majetkoprávní vztahy</t>
  </si>
  <si>
    <t>Generel Karlovarské krajské nemocnice –  výstavba novostavby Střední zdravotnické školy a vyšší odborné školy zdravotnické Karlovy Vary</t>
  </si>
  <si>
    <t>Podpora výzkumných a inovačních aktivit Institutu lázeňství a balneologie, 
v. v. i.</t>
  </si>
  <si>
    <t>Výstavba sídla Institutu lázeňství a balneologie, 
v. v. i.</t>
  </si>
  <si>
    <t>NAVRÁCENO 11.2.2021 - ZATEPLENÍ</t>
  </si>
  <si>
    <t>OPD</t>
  </si>
  <si>
    <r>
      <rPr>
        <i/>
        <sz val="10"/>
        <color rgb="FF0070C0"/>
        <rFont val="Calibri"/>
        <family val="2"/>
        <charset val="238"/>
        <scheme val="minor"/>
      </rPr>
      <t>IROP2</t>
    </r>
    <r>
      <rPr>
        <i/>
        <sz val="10"/>
        <rFont val="Calibri"/>
        <family val="2"/>
        <charset val="238"/>
        <scheme val="minor"/>
      </rPr>
      <t>/</t>
    </r>
    <r>
      <rPr>
        <i/>
        <sz val="10"/>
        <color rgb="FFFF0000"/>
        <rFont val="Calibri"/>
        <family val="2"/>
        <charset val="238"/>
        <scheme val="minor"/>
      </rPr>
      <t>OPD</t>
    </r>
  </si>
  <si>
    <r>
      <rPr>
        <i/>
        <sz val="10"/>
        <color rgb="FF0070C0"/>
        <rFont val="Calibri"/>
        <family val="2"/>
        <charset val="238"/>
      </rPr>
      <t>2.1</t>
    </r>
    <r>
      <rPr>
        <i/>
        <sz val="10"/>
        <color indexed="8"/>
        <rFont val="Calibri"/>
        <family val="2"/>
        <charset val="238"/>
      </rPr>
      <t>/</t>
    </r>
    <r>
      <rPr>
        <i/>
        <sz val="10"/>
        <color rgb="FFFF0000"/>
        <rFont val="Calibri"/>
        <family val="2"/>
        <charset val="238"/>
      </rPr>
      <t>1.2</t>
    </r>
  </si>
  <si>
    <t>Obec Kolová</t>
  </si>
  <si>
    <t>PD pro SP 
DPS
Studie proveditelnosti
Socio-ekonomická studie
Nutná aktualizace dokumentací</t>
  </si>
  <si>
    <t xml:space="preserve">Demontáž staré šindele a instalace nové na střeše kostela a bočních kaplí. Záchrana rekonstruovaného interiéru kulturní památky.  </t>
  </si>
  <si>
    <t>1. Vznik dosud neexistujícího Chráněného bydlení v Sokolově pro 10 osob s duševním onemocněním
- nákup nemovitosti (6měsíců)
- stavební úpravy a rekonstrukce nemovitosti (6měsíců)
- nákup vybavení nemovitosti  v souladu s účelem 
  užívání, včetně zázemí pro pracovníky služby (6 
  měsíců)
- poskytování služby Chráněného bydlení 
2. Nákup 12 bytových jednotek různé   velikosti v rámci aglomerace ITI s kapacitou  18 – 24 osob s duševním onemocněním:
- nákup bytových jednotek (6 měsíců)
- nákup vybavení (6 měsíců)
- lokality: Karlovy Vary, Sokolov, Chodov, Nejdek, 
  Ostrov.
Celkem tak vznikne v dané lokalitě nové bydlení pro 28 – 34 osob s duševním onemocněním, což umožní více naplňovat principy reformy psychiatrické péče – zkvalitnění a zpřístupnění péče a snížení kapacitních nároků na velké institucionální poskytovatele.</t>
  </si>
  <si>
    <t>Stavebně technický průzkum zámku čp. 2 , budovy čp. 160 a čp. 161.
Zaměření zámku čp. 2, budovy čp. 160 a čp. 161.
Architektonická studie 
a projekt pro stavební povolení  - prostory bývalé knihovny v 1. patře zámku čp. 2</t>
  </si>
  <si>
    <t>Technické a přístrojové vybavení DIZAJNPARKU - centra kulturních a kreativních odvětví v Karlovarském kraji</t>
  </si>
  <si>
    <t>PROTEBE live, z. s. /Dizajnpark, z. s.</t>
  </si>
  <si>
    <t>Seznam vybavení pro jednotlivé aktivity
Koncept aktivit využívající vybavení</t>
  </si>
  <si>
    <t>Výstavba DIZAJNPARKU - centra kulturních a kreativních odvětví v Karlovarském kraji</t>
  </si>
  <si>
    <t>Definice parametrů budovy, rozměrů a potřebné vybavenosti, soulad s územním plánem</t>
  </si>
  <si>
    <t>Podpora edukativních aktivit DIZAJNPARKU - centra kulturních a kreativních odvětví v Karlovarském kraji</t>
  </si>
  <si>
    <t>Podpora komunitních a volnočasových aktivit DIZAJNPARKU - centra kulturních a kreativních odvětví v Karlovarském kraji</t>
  </si>
  <si>
    <t>Otestované jednotlivé aktivity a prototypy provozu v menším měřítku na konkrétních projektech a případech. Připravené projekty spojující aktivity různých spolků z aglomerace. Síť realizátorů a aktivních jedinců.</t>
  </si>
  <si>
    <t xml:space="preserve">1. Posílení kontaktní práce s obyvateli SVL (zaměstnání 14  asistentů prevence kriminality),
2. Zajištění pravidelné komunikace mezi obyvateli SVL 
a zástupci obce, budování důvěry a posilování spolupráce
3.Rozvoj kompetencí (vzdělávání asistentů prevence kriminality a mentora),
4.Vyhodnocení projektu (evaluační šetření). </t>
  </si>
  <si>
    <t xml:space="preserve">1.	Posílení kontaktní práce s obyvateli SVL (zaměstnání 8  asistentů prevence kriminality a 5 domovníků preventistů),
2.	Zpřístupnění pomoci obětem skryté kriminality v SVL,
3.	Zajištění pravidelné komunikace mezi obyvateli SVL a zástupci obce, budování důvěry
a posilování spolupráce,
4.	Rozvoj kompetencí (vzdělávání asistentů prevence kriminality a mentora),
5.	Vyhodnocení projektu (evaluační šetření). </t>
  </si>
  <si>
    <t>Cílem projektu je vybudovat (zvýšit kapacitu služby CHB) v okrese Karlovy Vary skupinové chráněné bydlení pro osoby s mentálním postižením a poruchami autistického spektra v kapacitě 10 klientů.  Nákup nemovitosti, stavební úpravy, vybavení.</t>
  </si>
  <si>
    <t>Modernizace, jednotný ráz expozic, prezentace historie. 
Současné expozice nemají jednotný příběh ani vývojovou linku, je nutný zásah ve formě ucelení výstavních vitrín a navázání jednotlivých expozic na sebe, což v současném stavu nelze. V expozici úplně chybí archeologie a prezentace založení města Loket a vývojová období hradu Loket.
1.	PD a muzejní libreto (10 měsíců)
2.	Restaurování movitých kulturních památek (24 měsíců)
3.	Výroba modelů a figurín do expozic (12 měsíců)
4.	Multimediální prvky + audiovizuální vybavení + grafický vizuál + příprava popisků exponátu (12 měsíců)
5.	Nákup vitrín – VŘ (12 měsíců)
6.	Zajištění obnov podlah hradu (6 měsíců)
7.	Instalace vitrín a předmětů – 2 etapy (6 měsíců)</t>
  </si>
  <si>
    <t>Vybudování profesionálního infocentra, které bude poskytovat služby občanům města i návštěvníkům.
Stavební práce: výměna střešního pláště, odvlhčení skladovacích prostor, vybudování zázemí pro zaměstnance, 24 měsíců
Vybavení technologiemi (výpočetní technika, zabezpečovací systém, software atd.) a audiovizuálními prvky po městě (např. audioguide, multimediální panely atd.) 36 měsíců</t>
  </si>
  <si>
    <t>Projektová dokumentace pro stavební úpravy budovy je v řešení včetně rozhodnutí PP a stavebního povolení</t>
  </si>
  <si>
    <t>Studie, Dílčí PD, rozpočet</t>
  </si>
  <si>
    <t>Nákup zchátralého objektu, jeho rekonstrukce k rozšířšení služeb. Objekt bude bezbariérový a vybavený za účelem rozšíření stávajícího Domova podle současných trendů. Bude pak mnohem lépe sloužit nejen samotným dalším cca 12-15 klientům, kteří vyžadují naši nepřetržitou náročnou péči, ale i pečujícímu personálu. Současná kapacita je 19 lůžek.</t>
  </si>
  <si>
    <t>Prostranství před Městským úřadem Nová Role</t>
  </si>
  <si>
    <t>Studie a odborný odhad nákladů pro konverzi staré hasičárny
PD pro SP
Vydané SP 
Zajištěny majetkoprávní vztahy</t>
  </si>
  <si>
    <t>Rozšíření kapacity školní družiny ZŠ Myslbekova</t>
  </si>
  <si>
    <t>Investiční záměr, studie
Zajištěny majetko- právní vztahy</t>
  </si>
  <si>
    <t>Oživení a zlepšení přístupnosti Staré radnice (vybudování výtahu)</t>
  </si>
  <si>
    <t>Investiční záměr
Zajištěny majetko- právní vztahy</t>
  </si>
  <si>
    <t>Přívětivý úřad Karlovy Vary</t>
  </si>
  <si>
    <t xml:space="preserve">Zefektivnění poskytování informací občanům,
zmapování potřeb zdravotně postižených osob ve městě
KA 1 dokument Komunikační strategie města Karlovy Vary
KA 2 Modernizace webových stránek MMKV + mapový portál
KA 3 Analýza a mapování potřeb zdravotně postižených osob + mobilní aplikace </t>
  </si>
  <si>
    <t xml:space="preserve">Projekt je kompletně zpracován pro podání žádosti </t>
  </si>
  <si>
    <t>VYPUŠTĚNO NA ZÁKLADĚ E-MAILOVÉ ZPRÁVY PŘEDKLADATELE ZE DNE 4.2. 2021</t>
  </si>
  <si>
    <t>Mikroregion Sokolov – východ</t>
  </si>
  <si>
    <t>VYŘAZENO Z DATABÁZE NA ZÁKLADĚ E-MAILU NOSITELE PROJEKTU ZE DNE 5.2.2021</t>
  </si>
  <si>
    <t>Městská policie Karlovy Vary</t>
  </si>
  <si>
    <t>Automatizovaný kontrolní systém vjezdu do LÚ</t>
  </si>
  <si>
    <t xml:space="preserve">Vytvoření automatizovaného kontrolního systému pro vjezdy do vnitřního lázeňského území s cílem eliminovat neoprávněné vjezdy zatěžující dopravu v území primárně určeném pro léčbu lázeňských pacientů. Zajištění kontroly 7 dní v týdnu po dobu 24 hodin. 
Instalace ANPR venkovních kamer s IR přísvitem a modulem pro čtení RZ na všech vjezdech.
Instalace přehledových venkovních kamer pro bezpečnostní monitoring a dokumentaci na všech vjezdech.
Instalace centrálního informačního systému pro správu dat včetně softwarového vybavení.
Nastavení vstupních kanálů pro zadávání dat do databáze CIS (mobilní aplikace, software MM, případně automaty s klávesnicí pro zadání RZ).   </t>
  </si>
  <si>
    <t xml:space="preserve">Zpracována analýza proveditelnosti.
Mobilní aplikace pro vyřízení povolení vjezdu včetně propojení do informačního systému městské policie MPM 
Zpuštěn pilotní test čtení RZ v centru LÚ </t>
  </si>
  <si>
    <t>Automatizovaná kontrola parkování</t>
  </si>
  <si>
    <t>ZŠ B. Němcové - stavební úpravy pavilonu stravování</t>
  </si>
  <si>
    <t>Stavební úpravy stávající školní kuchyně, která bude nahrazena výdejnou obědů dovážených v termoportech z centrální vývařovny v ZŠ Běžecká. V ZŠ B. Němcové zůstane pouze příprava doplňků jídel (saláty, kompoty) a čaje. Běžná kapacita bude 250 jídel, maximální 400 jídel.</t>
  </si>
  <si>
    <t>Projektová dokumentace
Stavební povolení</t>
  </si>
  <si>
    <t>ZŠ B.Němcové - úpravy školní zahrady</t>
  </si>
  <si>
    <t>Úpravy školní zahrady - terénní úpravy, výsadba a doplnění mobiliáře, aby vyhovovala současným požadavkům na environmentální a ekologickou výuku.</t>
  </si>
  <si>
    <t>Projektová dokumentace, stavební povolení projekt nevyžaduje</t>
  </si>
  <si>
    <t>ZŠ Běžecká - multimediální jazyková učebna</t>
  </si>
  <si>
    <t xml:space="preserve">Rekonstrukce multimediální jazykové učebny ve 3.NP pro bezbariérový přístup - stavební úpravy a vybavení učebny </t>
  </si>
  <si>
    <t>ZŠ Běžecká - úpravy školní zahrady</t>
  </si>
  <si>
    <t>ZŠ Křižíkova -  učebna dílen pro polytechnické vzdělávání</t>
  </si>
  <si>
    <t>Kompletní rekonstrukce učebny dílen v 1.NP pro bezbariérový přístup, včetně souvisejícího sociálního vybavení - stavební úpravy a vybavení</t>
  </si>
  <si>
    <t>ZŠ Pionýrů - bezbariérové zpřístupnění 2 .stupně včetně zřízení 2 bezbariérových učeben - multimediální a fyzikálně přírodovědné</t>
  </si>
  <si>
    <t>Úpravy schodišť a instalace nového výtahu uvnitř budovy (nyní výtah není), bezbariérová úprava učeben, kompletní rekonstrukce 2 učeben v přízemí = vybudování multimediální a fyzikálně přírodovědné bezbariérové učebny včetně odpovídajícího vybavení</t>
  </si>
  <si>
    <t>PD+SP pro část projektu</t>
  </si>
  <si>
    <t>ZŠ Pionýrů - bezbariérové zpřístupnění vstupu, jídelny a školní družiny</t>
  </si>
  <si>
    <t>Úpravy schodišť a instalace nového výtahu uvnitř budovy (nyní výtah není), bezbariérová úprava místností, jídelny a vstupů</t>
  </si>
  <si>
    <t>Projektová dokumentace
Vydané SP</t>
  </si>
  <si>
    <t>ZŠ Pionýrů - bezbariérové zpřístupnění a úprava šaten 1.a 2. stupně</t>
  </si>
  <si>
    <t>Kompletní rekonstrukce šaten v pavilonech 1.i 2.stupně ZŠ včetně bezbariérového zpřístupnění = vstupy, podlahy, mobiliář - skřínky, včetně návaznosti na další bezbariérové úpravy této ZŠ</t>
  </si>
  <si>
    <t>Projektová dokumentace
Nevyžaduje SP</t>
  </si>
  <si>
    <t>ZŠ Pionýrů - stavební úpravy kuchyně</t>
  </si>
  <si>
    <t>Cílem projektu jsou stavební úpravy kuchyňského provozu v 1.NP základní školy. Stavební úpravy se odehrávají výhradně ve stávajících prostorech kuchyně vč. provozního a sociálního zázemí. Provozní zázemí bude navíc rozšířeno na parc. č. 78/9 o jednopodlažní přístavbu kanceláře vedoucí kuchyně a zpevněnou plochu pro umístění venkovních jednotek chladících a mrazících boxů.</t>
  </si>
  <si>
    <t>ZŠ Rokycanova -  učebna dílen pro polytechnické vzdělávání</t>
  </si>
  <si>
    <t>Kompletní rekonstrukce učebny dílen v 1.NP pro bezbariérový přístup, včetně související šatny a zázemí učitele - stavební úpravy učebny a vybavení</t>
  </si>
  <si>
    <t>ZŠ Rokycanova - opravy vnitřních instalací</t>
  </si>
  <si>
    <t xml:space="preserve">Kompletní opravy/výměny vnitřních instalací = voda, kanalizace, topení, silnoproudé i slaboproudé rozvody, u topení optimalizace systému, předpoklad zachování stávajícího způsobu vytápění i stávající kotelny. Realizace po částech = jednotlivých křídlech budovy (3 křídla). Realizace projektu přispěje ke snížení energetické náročnosti budovy. </t>
  </si>
  <si>
    <t>ZŠ Rokycanova -  učebna přírodovědných předmětů</t>
  </si>
  <si>
    <t>Kompletní rekonstrukce učebny přírodovědných předmětů v 3.NP pro bezbariérový přístup, včetně kabinetu - stavební úpravy a vybavení učebny i kabinetu</t>
  </si>
  <si>
    <t>ZŠ Švabinského – multimediální jazyková učebna pro žáky 2.stupně</t>
  </si>
  <si>
    <t xml:space="preserve">Rekonstrukce multimediální jazykové učebny v 1.NP pro bezbariérový přístup - stavební úpravy a vybavení učebny </t>
  </si>
  <si>
    <t xml:space="preserve">ZŠ Švabinského – odborná učebna přírodovědných předmětů pro žáky 2. stupně </t>
  </si>
  <si>
    <t xml:space="preserve">Kompletní rekonstrukce učebny přírodovědných předmětů ve 2.NP pro bezbariérový přístup, včetně kabinetu - stavební úpravy a vybavení učebny i kabinetu </t>
  </si>
  <si>
    <t>Cyklostezka podél silnice 209 Chodov – Božičany – Nová Role. Počítá se i s propojkou na Bílou vodu.
Cílem projektu je bezpečná cyklodoprava podél frekventované silnice. Propojení sousedních obcí cyklostezkou, napojení na Karlovu cyklostezku vedoucí z Zwickau do K. Varů, dojíždění do práce.</t>
  </si>
  <si>
    <t>Studie pro zadání technické připravenosti stavby</t>
  </si>
  <si>
    <t>Změna tváře středu města, upravení centrální plochy do podoby náměstí, spojení bezpečného pohybu osob s objekty služeb, obchodů, MÚ a základní školou a využití plochy za účelem shromažďování např. ke kulturním a podobným akcím.
Jedná se o změnu a úpravu stávajících ploch a nové stavby objektů (stánky, vodní plocha, pergola, podloubí, veřejné WC). 
I. etapa – u ZŠ – pobytová plocha mezi přechody pro chodce, odsazení od provozu aut (záhony), hrací prvky (šachovnice), lavice, vývěsky pro prezentaci školy, místo pro vánoční strom – část. realizována
II. etapa – před MÚ – hlavní shromažďovací prostor, krytý prostor před vstupy (podloubí), vodní plocha a zeleň se sezením, informační tabule (úřední deska) 
III. etapa – před OD Rolava – prostor pro tržní aktivity – stánky či přístřešky pro příležitostný prodej, trafika, veřejné WC, místo pro pojízdnou prodejnu, místa pro posezení a zeleň</t>
  </si>
  <si>
    <t>Využití potenciálu řeky a přilehlých prostor (nábřeží - pravý břeh řeky Ohře zejména v lokalitě mezi Chebským a Ostrovským mostem) pro zvýšení atraktivity města a rozšíření nabídky aktivit v jeho veřejném prostoru. Širší škála využití prostoru a jeho zatraktivnění pro větší skupinu návštěvníků jak z řad obyvatel města tak návštěvníků napomůže žádanému propojení městských částí Karlových Varů a Rybář a stejně tak oživení městského centra, které doposud zůstává opomíjeno. Nové využití břehů řeky pro sportoviště, volnočasové plochy (dětská hřiště, restaurační zahrádky, parkové posezení a plochy pro kulturní účely – výstavy, koncerty).</t>
  </si>
  <si>
    <t>Zatraktivnění veřejných prostor a veřejných objektů občanské vybavenosti: náměstí Dr. Horákové</t>
  </si>
  <si>
    <t>V rámci projektu dojde k rozvoji chybějící infrastruktury specializačního vzdělávacího centra zdraví a bezpečí v Karlových Varech s názvem Svět záchranářů. V neposlední řadě díky projektu dojde k rozvoji nabídky volnočasových aktivit rodin s dětmi a zájmovému vzdělávání a k vytvoření komplexního zázemí pro praktické vzdělávání i vzdělávání distančního typu. Rovněž vznikne velmi žádaný a vyhledávaný turistický cíl. Např. dojde k vybudování:
• objekt operačního řízení pro tísňovou komunikaci a problematiky IZS a krizových stavů, objekt mimořádné události,objekt prevence v dopravě, objekt vjemů – pro aktivaci lidských smyslů v rámci krizových situací, objekt rizik ve výškách a hloubkách a pro řešení problematiky aktivního útočníka, objekt venkovních simulačních aktivit – trafostanice, stožár vysokého napětí, stezka fyzické zdatnosti, skála s jeskyní, tunel, apod., objekt médií – pro řešení informovanosti veřejnosti při mimořádných událostech  a kyber- technologií – pro řešení aktuálních témat spojených s kyberkriminalitou a IT technologiemi
Dále pak multifunkční objekty se scénografií, AV technologií a IT technologií pro řešení komplexního portfolia rizik a pro využití všech dostupných metod a forem vzdělávání zejména praktickou individuální přípravu, ale i dálkovou distanční výuku a volnočasové vyžití. V objektech dále bude například kryté dopravní hřiště, lezecká stěna, laserová střelnice a další.
Klíčové aktivity projektu:
1KA – Projektová příprava, 2021, 20 mil. Kč
2KA – realizace, výstavba projektu, 2022 – 2023, 230 mil. Kč
3KA – Udržitelnost, provoz, 2024 – 2028, 30 mil. Kč</t>
  </si>
  <si>
    <t>ODKONTROLOVÁNO DLE FIŠE KAMKV Z 2.2.2021
V RÁMCI PR ITI BUDE POUZE ČÁST CHEBSKÝ MOST-SOLIVÁRNA, NAOPAK CHEBSKÝ MOST-PLYNÁRENSKÁ LÁVKA BUDE Z ROZPOČTU SMKV</t>
  </si>
  <si>
    <t>Zatraktivnění veřejných prostor a veřejných objektů občanské vybavenosti: náměstí 17. listopadu</t>
  </si>
  <si>
    <t xml:space="preserve">Primárním cílem projektu je zvýšit nabídku možných aktivit a kvalitu života obyvatel města stejně jako zvýšit atraktivitu pro krátkodobé návštěvníky města. 
Zvýšením atraktivity klíčových veřejných prostranství je cílem také iniciace ekonomických aktivit v těsné blízkosti řešených prostranství. Investice a zatraktivnění jmenovaných veřejných prostorů může být impulsem i pro vlastníky přilehlých soukromých objektů pro investice a ekonomické aktivity ve vlastním majetku. 
Jedním z cílů je rovněž zlepšení celkové image města jako města příjemného pro život a atraktivního pro návštěvníky. 
Příprava na nastávající klimatické změny, tedy důsledné hospodaření s dešťovou vodou, výsadba zeleně, apod., je jedním z klíčových cílů projektu. 
Náměstí má potenciál stát se lokálním centrem městské části Rybáře. Parkové plochy mohou lépe sloužit pobytovému využití. Cílem je rovněž více zapojit areál keramické školy do tohoto prostoru. </t>
  </si>
  <si>
    <t xml:space="preserve">Strategie koncepčního přístupu k veřejným prostranstvím města Karlovy Vary
Manuál koncepčního přístupu k veřejným prostranstvím města Karlovy Vary
</t>
  </si>
  <si>
    <t xml:space="preserve">Primárním cílem projektu je zvýšit nabídku možných aktivit a kvalitu života obyvatel města stejně jako zvýšit atraktivitu pro krátkodobé návštěvníky města. Zvýšením atraktivity klíčových veřejných prostranství je cílem také iniciace ekonomických aktivit v těsné blízkosti řešených prostranství. Jedním z cílů je rovněž zlepšení celkové image města jako města příjemného pro život a atraktivního pro návštěvníky a příprava na nastávající klimatické změny, tedy důsledné hospodaření
s dešťovou vodou, výsadba zeleně, apod.
Nová podoba náměstí, která prostor lépe vybaví a zapojí do okolní struktury, by měla mít za cíl náměstí povýšit do role těžiště místního komunitního života. Velkorysý prostor náměstí, který zkombinuje parkový charakter a flexibilitu, může dobře absorbovat méně formální sousedské funkce (dětské hřiště, sport, prostor pro setkávání, klidné posezení seniorů apod.), ale i větší či menší společenské akce jako bleší trhy, apod.). Přestože má prostor spíše lokální význam, atraktor, např. v podobě určité kulturní náplně sem může příležitostně přitáhnout i lidi z dalších lokalit včetně návštěvníků města. </t>
  </si>
  <si>
    <t>ODKONTROLOVÁNO DLE FIŠE KAMKV Z 2.2.2021</t>
  </si>
  <si>
    <t>DOPLNĚNO PODLE FIŠE KAMKV Z 1.2.2021</t>
  </si>
  <si>
    <t xml:space="preserve">Strategie a manuál veřejných prostranství pro KV 
Koncepce dopravy v klidu, Plán udržitelné městské mobility, Strategie a manuál veřejných prostranství pro Karlovy Vary 
Management plán UNESCO 
Projektový záměr </t>
  </si>
  <si>
    <t>Statutární město Karlovy Vary / KAM KV, p.o. / Lázeňské lesy, p.o. / SLP, p.o.</t>
  </si>
  <si>
    <t>PO DOHODĚ NA JEDNÁNÍ 8.2.2021
VYPUŠTĚNO Z DATABÁZE PROJEKTŮ</t>
  </si>
  <si>
    <t xml:space="preserve">Hlavním cílem projektu je zavedení jednotného systému MMKV a ZŠ  pro autentizaci uživatelů ve všech (podporovaných) systémech organizace. 
Bude zavedeno bezpečnostní medium, což bude fyzický předmět (např. hybridní identifikační karta) a/nebo biometrický údaj. </t>
  </si>
  <si>
    <t>ODKONTROLOVÁNO DLE FIŠE KAMKV Z 1.2.2021</t>
  </si>
  <si>
    <t>Přestavba nádraží s napojením na novou dopravní síť a sloučení meziměstské autobusové dopravy s MHD a s železniční dopravou jednak pro zvýšení komfortu cestujících a přehlednou organizaci veřejné dopravy, také ale pro uvolnění ostatních prostor (např. u Tržnice) od přebytečné motorové dopravy. Cílem je koncentrovat potřeby hromadné dopravy v jednom uceleném prostoru, využít výškových rozdílů terénu terminálu a ulice Západní pro případné zastropení dopravního prostoru a realizací dalších funkcí nad ním. V první etapě se počítá s přeřešením organizace dopravy v daném prostoru, napojení na novou pravobřežní komunikaci (ul. Horova), výstavba výpravní budovy a potřebného zázemí jak pro pracovníky, tak pro vozidla hromadné dopravy a posléze s případnou další výstavbou komerčních prostor nad samotným terminálem pro ekonomické zhodnocení území a městotvorný charakter objektu jako takového.</t>
  </si>
  <si>
    <t>Revitalizace veřejných prostranství – ulic v rámci zvýšení pobytových kvalit a lepšího hospodaření s dešťovou vodou, výsadbou nových stromů, apod. a vzájemné propojení klíčových veřejných prostranství s již realizovanými opatřeními – budování zelenomodré infrastruktury města.</t>
  </si>
  <si>
    <t>Zvýšení atraktivity a zejména bezpečnosti pohybu po městě zejména pro pěší, zlepšení prostupnosti města a lepší strategické propojení vlakového nádraží s centrem města. 
Lávka navazující na dnešní překlenutí rychlostní silnice v místě vodáckého klubu napojující území Dolního nádraží.
Lávka a stezka propojující stezku z Horního nádraží východně od budovy magistrátu MMKV se zamýšleným parkovištěm na levobřežním předpolí Chebského mostu, pravým břehem Ohře a prostorem bývalé stáčírny minerálních vod s další návazností na městské centrum.</t>
  </si>
  <si>
    <t>Projekt reaguje na stávající nedostatečnou kvalitu prostupnosti a dostupnosti města, jíž určuje kvalita infrastruktury pro pěší. Ta zejména v lázeňské zóně vyžaduje díky její morfologii značnou péči a údržbu. Řada průchodů a schodišť v historickém městě je pro svůj špatný technický stav uzavřena a průchodnost městem tak značně klesá stejně jako jeho atraktivita pro návštěvníky. Rekonstrukcí pěších tras, schodišť a s nimi spojené infrastruktury (např. opěrné zdi, zábradlí, sadové úpravy) zvýšit nejen atraktivitu města a jeho prostupnost, také ale zvýšit bezpečnost dopravy s upřednostněním pěší před motorovou.</t>
  </si>
  <si>
    <t>NEPODPOROVATELNÉ V ITI</t>
  </si>
  <si>
    <t>DETAIL</t>
  </si>
  <si>
    <t>CYKLO</t>
  </si>
  <si>
    <t>BEZP</t>
  </si>
  <si>
    <t>INFRA</t>
  </si>
  <si>
    <t>MULTI</t>
  </si>
  <si>
    <t>PAM</t>
  </si>
  <si>
    <t>NEFORM</t>
  </si>
  <si>
    <t>MUZEA
KNIHOVNY</t>
  </si>
  <si>
    <t>BUS</t>
  </si>
  <si>
    <t>TELEMATIKA</t>
  </si>
  <si>
    <t>ZŠ</t>
  </si>
  <si>
    <t>Oprava stávajícího mostu a přestavba na cyklostezku.</t>
  </si>
  <si>
    <t xml:space="preserve">
VYPUŠTĚNO Z UŽŠÍHO VÝBĚRU IROP PO DOHODĚ S KAMKV A TT ZE DNE 17.2.2021, JE PROBLÉM S VLASTNICKÝMI VZTAHY, POKUSÍ SE DOHODNOUT JINÝ ZPŮSOB FINANCOVÁNÍ NEŽ Z ITI - NUTNÁ DOHODA S ĆR NA DALŠÍM POSTUPU</t>
  </si>
  <si>
    <t xml:space="preserve">
VYPUŠTĚNO Z UŽŠÍHO VÝBĚRU IROP PO DOHODĚ S KAMKV A TT ZE DNE 17.2.2021, NENÍ PRIORITA</t>
  </si>
  <si>
    <t xml:space="preserve">VYPUŠTĚNO Z UŽŠÍHO VÝBĚRU IROP PO DOHODĚ S KAMKV A TT ZE DNE 17.2.2021, NENÍ PRIORITA
</t>
  </si>
  <si>
    <t>Zvýšení atraktivity území a Sokolovského zámku, vytvoření nové atraktivní muzejní expozice, vytvoření nového okruhu prohlídek uvedené významné památky. 
Projektem by mělo dojít k opravě části dosud nezrekonstruovaných prostor areálu sokolovského zámku, k zatraktivnění a rozšíření muzejní expozice a k vytvoření kulturního a  návštěvnického centra.
1. Rekonstrukce areálu  Sokolovského zámku:
- stavební úpravy části objektu zámku  čp. 2 v 1 a  2. NP   včetně elektroinstalace a  podlah,  
- odborné restaurování zachovaných původních uměleckých prvků. 
2. Vytvoření zcela nové  muzejní expozice – dokončení muzejního okruhu v 2. NP zámku – místnosti v zámeckém stylu a dále expozice Sokolovsko v 20. století 
3. Vytvoření kulturního a návštěvnického centra  - přestěhování muzejní knihovny do prostor bývalého dětského oddělení a zde I vytvoření badatelského centra a vytvoření muzejní kavárny  a muzejního infocentra v bývalé čítárně . V části prostor vzniknou I prostory depozitární a technické zázemí.</t>
  </si>
  <si>
    <t>ODKONTROLOVÁNO DLE FIŠE KAMKV Z 2.2.2021
PONECHÁNO V UŽŠÍM VÝBĚRU IROP PO DOHODĚ S KAMKV A TT ZE DNE 17.2.2022, ALE REDUKOVÁNO POUZE NA PARK PŘED METEOREM A PŘEDPROSTORY KNIHOVEN, SNÍŽENÍ CENY Z 55MIL. NA 25MIL. TOTO JE NAVAZUJÍCÍ FIŠÍ NA OBECNOU FIŠI Č. 190 - MOŽNÁ PROLNOUT, JEŠTĚ PROMYSLET!</t>
  </si>
  <si>
    <t>UPRAVENO DLE FIŠE KAMKV Z 2.2.2021
PŮVODNÍ FIŠE ROZDĚLENA NA 2, NOVÁ LOUKA JE ŘEŠENA VE FIŠI Č. 407
TATO FIŠE NAKONEC PO DOHODĚ S KAM KV A S TT ZE 17.2.2021 VYPUŠTĚNA Z UŽŠÍHO VÝBĚRU IROP
NENÍ PRIORITA</t>
  </si>
  <si>
    <t>Provoz chráněného bydlení v Karlových Varech</t>
  </si>
  <si>
    <t>VYPUŠTĚNO NA ZÁKLADĚ JEDNÁNÍ S BH DNE 19.2.2021-NEPODPOROVATELNÉ</t>
  </si>
  <si>
    <t>UPRAVENO DLE AKTUALIZOVANÉ FIŠE Z 31.1.2021
VYPUŠTĚNO NA ZÁKLADĚ JEDNÁNÍ S BH DNE 19.2.2021-NEPODPOROVATELNÉ</t>
  </si>
  <si>
    <t>DLE MAILU JM Z 6.1.2021 NEPODPOROVATELNÉ:
Stavební úpravy pouze va vazbě na bezpečnost pěších, snížení nehodovosti nebo zvýšení kapacity veř.dopravy. NELZE - obecně sledování a zlepšování stavu komunikací.
ITS mají sloužit pro řízení dopravy, provozu, pohybu nikoliv stavu komunikací.
PO JENÁNÍ S HASALEM + VAŇKÁTEM  Z 16.2. 2021 VYPUŠTĚNO Z UŽŠÍHO VÝBĚRU IROP
VYPUŠTĚNO NA ZÁKLADĚ JEDNÁNÍ S BH DNE 19.2.2021-NEPODPOROVATELNÉ</t>
  </si>
  <si>
    <t>SOC</t>
  </si>
  <si>
    <t>1.1/1.6</t>
  </si>
  <si>
    <t>CR</t>
  </si>
  <si>
    <t>MŠ</t>
  </si>
  <si>
    <t>OPTAK</t>
  </si>
  <si>
    <t>Cyklostezka Chodov - Božičany - Nová Role</t>
  </si>
  <si>
    <t xml:space="preserve">Oprava fasády kulturní památky.
Vyspravení fasády, nátěry, výměna štukových fasádních prvků, lokální vysprávky krytina a oplechování. </t>
  </si>
  <si>
    <t xml:space="preserve">Instalace výtahů včetně stavebních úprav.
Zajištění bezbariérového přístupu a umožnění rozvoje kultury nejen pro handicapované návštěvníky MDK. </t>
  </si>
  <si>
    <t xml:space="preserve">Vybudování bezplatného parkoviště v blízkosti vlakového a autobus. nádraží, na místě bývalého brownfieldu.
Podpora udržitelné multimodální městské dopravy -zvýšení počtu parkovacích míst ve městě Sokolov, které mají vazbu na blízké autobusové zastávky. V rámci projektu bude vybudována parkovací plocha včetně veřejného osvětlení. V rámci projektu bude také řešeno nakládání s dešťovou vodou (zasakovací plocha).  </t>
  </si>
  <si>
    <t xml:space="preserve">Stavební úpravy plochy náměstí Budovatelů, úprava parkovacích ploch, výměna povrchů, doplnění zeleně a vodních prvků, případná výměna podzemního vedení. Doplnění laviček, informačních panelů. Před domem kultury volná plocha pro konání akcí, trhů, koncertů a pod. Cílem projektu je i vytvoření adekvátního předprostoru domu kultury a jeho zapojení do náměstí a zároveň prodloužení pěší třídy a její návaznost na náměstí. </t>
  </si>
  <si>
    <t>Rekonstrukce veřejného prostranství ve vnitrobloku, zejména povrchu a zeleně s vybudováním 7 nových parkovacích míst, včetně osvětlení  a retence srážkové vody</t>
  </si>
  <si>
    <t>Zvýšení retenční schopnosti krajiny. Rekonstrukce vodních nádrží (rybníků) v jednotlivých krocích.</t>
  </si>
  <si>
    <t>Centrální depozitář Karlovarského kraje</t>
  </si>
  <si>
    <t>Zatraktivnění veřejných prostor a veřejných objektů občanské vybavenosti: nábřeží J. Palacha</t>
  </si>
  <si>
    <t>PD včetně inž. činností a dalších povolení ke stavbě
Zahájeno zadávací řízení na výběr zhotovitele</t>
  </si>
  <si>
    <t>Vybrán zhotovitel PD
Termín dokončení PD 1.3.2021</t>
  </si>
  <si>
    <t>Investiční záměr
Studie
Zajištěny majetkoprávní vztahy</t>
  </si>
  <si>
    <t>Investiční záměr
Studie a odborný odhad nákladů
Vyřešeny majetkoprávní vztahy</t>
  </si>
  <si>
    <t xml:space="preserve">stavební povolení </t>
  </si>
  <si>
    <t>PAM/CR</t>
  </si>
  <si>
    <t>VÝZVA : ROZPRACOVAT A KONKRÉTNĚ ZPŘESNIT ZÁMĚR
CENA JE ODPOVÍDAJÍCÍ?
DLE JM Z 25.2.2021 NUTNO KONZULTOVAT S ŘO OPJAK
VIZ SOUBOR JM PODNETY_ZDROJE</t>
  </si>
  <si>
    <t>OPST</t>
  </si>
  <si>
    <t>ODKONTROLOVÁNO DLE FIŠE KAMKV Z 2.2.2021
DLE JM Z 25.2.2021 BY BYLA ŠANCE VE 4.4 POKUD BY BYLA VAZBA NA UNESCO 
VIZ SOUBOR JM PODNETY_ZDROJE</t>
  </si>
  <si>
    <t>ODKONTROLOVÁNO DLE FIŠE KAMKV Z 2.2.2021
DLE JM Z 25.2.2021 NUTNO ROZDĚLIT NA VÍCE FIŠÍ A LÉPE POPSAT
VIZ SOUBOR JM PODNETY_ZDROJE</t>
  </si>
  <si>
    <t>DOPLNĚNO PODLE FIŠE Z 26.11.2020
NEUVEDENÁ PŘIPRAVENOST PROJEKTU
DLE JM Z 25.2.2021 TĚLOCVIČNA POUZE POKUD BUDE VEŘEJNĚ PŘÍSTUPNÁ
VIZ SOUBOR JM PODNETY_ZDROJE</t>
  </si>
  <si>
    <t xml:space="preserve">DOPLNĚNO PODLE FIŠE Z 26.11.2020
DLE JM Z 25.2.2021 JEN MALÁ ČÁST FINANCOVATELNÁ, SPÍŠE HLEDAT JINÉ ZDROJE MIMO ITI
VIZ SOUBOR JM PODNETY_ZDROJE
</t>
  </si>
  <si>
    <t>DOPLNĚNO PODLE FIŠE Z 3.2.2021
DLE JM Z 25.2.2021 LZE FINANCOVAT POUZE Z IROP SC 1.1, DOPORUČUJE SLOUČENÍ S FIŠÍ 313 OTEVŘENÝ ÚŘAD
VIZ SOUBOR JM PODNETY_ZDROJE</t>
  </si>
  <si>
    <r>
      <rPr>
        <i/>
        <strike/>
        <sz val="10"/>
        <color rgb="FFFF0000"/>
        <rFont val="Calibri"/>
        <family val="2"/>
        <charset val="238"/>
        <scheme val="minor"/>
      </rPr>
      <t>Nízkoenergetický  objekt</t>
    </r>
    <r>
      <rPr>
        <i/>
        <sz val="10"/>
        <rFont val="Calibri"/>
        <family val="2"/>
        <charset val="238"/>
        <scheme val="minor"/>
      </rPr>
      <t xml:space="preserve"> Pasivní budova - služebna Městské policie Karlovy Vary</t>
    </r>
  </si>
  <si>
    <r>
      <t xml:space="preserve">Výstavba moderního </t>
    </r>
    <r>
      <rPr>
        <i/>
        <strike/>
        <sz val="10"/>
        <color rgb="FFFF0000"/>
        <rFont val="Calibri"/>
        <family val="2"/>
        <charset val="238"/>
      </rPr>
      <t>nízkoenergetického</t>
    </r>
    <r>
      <rPr>
        <i/>
        <sz val="10"/>
        <rFont val="Calibri"/>
        <family val="2"/>
        <charset val="238"/>
      </rPr>
      <t xml:space="preserve"> objektu pro potřeby městské policie. 
- Vytipování lokality pro výstavbu v souladu s územním plánem
- Zpracování studie
- Výběrové řízení na projektovou dokumentaci
- Výběrové řízení na zhotovitele stavby</t>
    </r>
  </si>
  <si>
    <t xml:space="preserve">DOPLNĚNO PODLE FIŠE Z 5.2.2021
DLE JM Z 25.2.2021 LZE PODPOŘIT POUZE V PŘÍPADĚ PASÍVNÍHO NEBO AKTIVNÍHO STANDARDU!
VIZ SOUBOR JM PODNETY_ZDROJE
</t>
  </si>
  <si>
    <t>JM 25.2.2021 DOPORUČUJE VYŘADIT POKUD SE NEJEDNÁ O SOCIÁLNÍ BYTY,
PAK NELZE V ITI
VIZ SOUBOR JM PODNETY_ZDROJE</t>
  </si>
  <si>
    <t>JM 25.2.2021 DOPORUČUJE VYŘADIT POKUD SE NEJEDNÁ O SOCIÁLNÍ BYTY
PAK NELZE V ITI
VIZ SOUBOR JM PODNETY_ZDROJE</t>
  </si>
  <si>
    <t>NEPŘIPRAVENÝ PROJEKT,
NA ZÁKLADĚ ON-LINE 16.3.2021 POŽÁDÁNO O VYHLEDÁVACÍ STUDII, POKUD BUDE PŘIPRAVENA ALESPOŇ DÍLČÍ ETAPA, BUDE NAVRÁCENO, V TÉTO PODOBĚ VYŘAZENO.</t>
  </si>
  <si>
    <t>AKTUALIZOVÁNO PODLE FIŠE ZE 17.2.2021,
SNÍŽENA CENA Z 250MIL. NA 30 MIL.
POTVRZENO ON-LINE 16.3.2021
ŽE KRAJ S TÍMTO PROJEKTEM DÁLE POČÍTÁ</t>
  </si>
  <si>
    <t>ODKONTROLOVÁNO PODLE FIŠE Z 29.1.2021
POTVRZENO ON-LINE 16.3.2021
PO ZPŘESNĚNÍ PROJEKTU SE PŘEDPOKLÁDÁ SNÍŽENÍ ROZPOČTU</t>
  </si>
  <si>
    <t>DLE JM Z 25.2.2021 NUTNO KONZULTOVAT S ŘO OPJAK
VIZ SOUBOR JM PODNETY_ZDROJE
DLE ON-LINE 16.3.2021
SE S PROJEKTEM V RÁMCI ITI NEPOČÍTÁ-VYŘAZENO</t>
  </si>
  <si>
    <t>DLE JM Z 25.2.2021 NUTNO KONZULTOVAT S ŘO OPJAK
VIZ SOUBOR JM PODNETY_ZDROJE
DLE ON-LINE 16.3.2021ZŘEJMĚ NERELEVANTNÍ FIŠE V ITI-VYŘAZENO</t>
  </si>
  <si>
    <t xml:space="preserve">DOPLNĚNO PODLE FIŠE Z 30.11.2020
DLE ON-LINE 16.3.2021
POTVRZENO, ŽE BUDE ZAŘAZENO V RAP - VYPUŠTĚNO Z ITI
</t>
  </si>
  <si>
    <t>DLE JM Z 25.2.2021 NUTNO ZPŘESNIT POPIS, ENERGETICKÝ STANDARD
(PASIVNÍ, AKTIVNÍ)
VIZ SOUBOR JM PODNETY_ZDROJE
DLE ON-LINE 5.3.2021 DOHODNUTO VYŘAZENÍ Z ITI</t>
  </si>
  <si>
    <t>VE FIŠI NENÍ UVEDEN TERMÍN ZAHÁJENÍ
DLE VYJÁDŘENÍ PŘEDKLADATELE NA   ON-LINE 5.3.2021 JE TENTO PROJEKT PRO ITI DO 2027 NEREÁLNÝ
VYPUŠTĚNO
OPRAVENA CENA-BYLA CHYBA V DTB</t>
  </si>
  <si>
    <t>Obnova kulturní památky kostel sv. Václava 
v Radošově</t>
  </si>
  <si>
    <t>DLE VYJÁDŘENÍ PŘEDKLADATELE NA   ON-LINE 5.3.2021 SE UVAŽUJE O ZAŘAZENÍ DO PZ AD, ROZHODNUTÍ BY MĚLO PADNOUT V ŘÁDU DNÍ, POKUD NE BUDE PROJEKT UPRAVEN A SNÍŽEN ROZPOČET JEN NA PODPOROVATELNÉ AKTIVITY
OPRAVENA CENA-BYLA CHYBA V DTB</t>
  </si>
  <si>
    <t>DLE ON-LINE 5.3.2021 BUDE CENA JEŠTĚ UPŘESNĚNA
OPRAVENA CENA-BYLA CHYBA V DTB</t>
  </si>
  <si>
    <t>DLE JM Z 25.2.2021 ELEKTROINSTALCE NEPODPOROVATELNÁ Z ITI - PONECHAT POUZE PODPOROVATELNOU AKTIVITU
VIZ SOUBOR JM PODNETY_ZDROJE
DLE ON-LINE 5.3.2021 TVOŘÍ KONEKTIVITA JEN MALO ČÁST PROJEKTU,  BUDE PŘESMĚROVÁNO NA MAS, Z ITI VYPUŠTĚNO</t>
  </si>
  <si>
    <t>DLE ON-LINE 5.3.2021 JE PROJEKT NA ZAČÁTKU PŘÍPRAVY, MOŽNÁ BUDE JEN NĚJAKÁ ETAPA, BUDE ZPŘESNĚNO</t>
  </si>
  <si>
    <t xml:space="preserve">VE FIŠI NENÍ UVEDEN TERMÍN ZAHÁJENÍ
NA ON-LINE 5.3.2021 UPOZORNĚNO, ŽE MOŽNÉ JEN ZATEPLENÍ-OPŽP
OBEC NEMÁ JASNO, ZDA NEBUDE DEMOLICE+NOVÁ STAVBA, PAK NUTNÝ PASIVNÍ NEBO AKTIVNÍ ENERGETICKÝ STANDARD
NEPŘIPRAVENO-VYPUŠTĚNO </t>
  </si>
  <si>
    <t>UPRAVENO DLE FIŠE Z 8.2.2021
PROJEDNÁNO NA ON-LINE 10.3.2021</t>
  </si>
  <si>
    <t>UPRAVENO PODLE FIŠE Z 19.11.2020
DLE ON-LINE 10.3 SE UPRAVUJE PD PODLE PŘIPOMÍNEK NPÚ</t>
  </si>
  <si>
    <t>Obnova kostela svatého Vavřince</t>
  </si>
  <si>
    <t>Celková obnova interiéru kostela svatého Vavřince: restaurování hlavního oltáře, restaurování oltáře Panny Marie a sv. Jana, restaurování oltáře Panny Marie Karmelské, restaurování oltáře sv. Aloise Gonzagy, restaurování oltáře Nejsvětějšího Srdce Páně, restaurování kazatelny, restaurování fresky v presbytáři, restaurování lavic a vybudování topení, oprava vnější terasy a přístupového schodiště, ozvučení kostela, výmalba kostela a obnova původní polychromie, oprava podlahy kostela, repasování dřevěného vybavení kostela, restaurování varhan.</t>
  </si>
  <si>
    <t>Obnova evangelického kostela v Chodově</t>
  </si>
  <si>
    <t>Primárně jde o záchranné práce na vlastní mase stavby, která vyžaduje renovaci fasády do původní podoby, včetně návratu původních secesních prvků: restaurování varhan, repasování dřevěného vybavení kostela, obnova vnější fasády kostela, návrat původních secesních a ozdobných prvků      na vnější fasádu kostela, oprava střechy kostela         a revize krovů, obnova zvonové stolice a zvonového fondu kostela.</t>
  </si>
  <si>
    <t>Byl zpracován plán na restaurování a komplexní obnovu varhan a varhanního stroje v interiéru kostela
Proběhla jednání s pracovníky památkové péče ohledně obnovy exteriéru.</t>
  </si>
  <si>
    <t>Farní sbor Českobratrské církve evangelické                  v Chodově</t>
  </si>
  <si>
    <t xml:space="preserve">DOPLNĚNO PODLE FIŠE Z 1.2.2021 A FIŠE Z 11.2.2021 - ETAPIZACE
DLE JM Z 25.2.2021 LZE Z IROP PODPOŘIT JEN MALOU ČÁST UVEDENÝCH AKTIVIT
VIZ SOUBOR JM PODNETY_ZDROJE
UPRAVEN STAV PŘIPRAVENOSTI DLE E-MAILU ZE DNE 26.2.2021
PROJEDNÁNO NA ON-LINE 18.3.2021.
S OHLEDEM KRE STAVU ROZPRACOVANOSTI UVAŽOVAT S PŘIDÁNÍM DO UŽŠÍHO VÝBĚRU IROP, NUTNO VŠAK DOLOŽIT INTEGRAČNÍ POTENCIÁL!
</t>
  </si>
  <si>
    <t>PD stavby</t>
  </si>
  <si>
    <t xml:space="preserve">Výstavba veřejného objektu (pavilonu ZŠ a tělocvičny)  jako přístavby stávající základní školy     s parametry pasivní budovy, který bude sloužit nejen pro potřeby základního vzdělávání, ale také jako komunitní centrum volnočasových aktivit dětí, mládeže, rodin s dětmi a seniorů. </t>
  </si>
  <si>
    <t>DOPLNĚNO PODLE FIŠE Z 22.1.2021
DLE JM Z 25.2.2021 2.PAVILON TĚLOCVIČNA POUZE POKUD BUDE VEŘEJNĚ PŘÍSTUPNÉ
VIZ SOUBOR JM PODNETY_ZDROJE. 
PROJEDNÁNO ON-LINE 10.3.2021
AKTUALIZOVÁNO DLE UPRAVENÉ FIŠE Z 25.3.2021
UPRAVEN ZDROJ DLE NASTAVENÍ FIŠE
VT 11.4.2021</t>
  </si>
  <si>
    <t>DOPLNĚNO PODLE FIŠE Z 22.1.2021
ŠPATNÝ NÁZEV FIŠE
DLE JM Z 25.2.2021 LZE PODPOŘIT POUZE V PŘÍPADĚ NEDOSTATEČNÉ KAPACITY V ORP KV A NUTNOST ZAŘAZENÍ FIŠE DO MAPU
VIZ SOUBOR JM PODNETY_ZDROJE
PROJEDNÁNO ON-LINE 10.3.2021
AKTUALIZOVÁNO DLE UPRAVENÉ FIŠE Z 25.3.2021</t>
  </si>
  <si>
    <t>Komunitní objekt Kolová - novostavba MŠ</t>
  </si>
  <si>
    <t>Komunitní objekt Kolová – přístavba ZŠ</t>
  </si>
  <si>
    <t>UPRAVENO DLE AKTUALIZOVANÉ FIŠE Z 31.1. 2021
PROJEDNÁNO ON-LINE 9.3.2021, UPRAVEN ŽADATEL - HRAD LOKET</t>
  </si>
  <si>
    <t xml:space="preserve">Zrestaurována velká část sbírkových předmětů, textové podklady pro expozice
Je v realizaci řada restaurátorských záměrů na movité kulturní památky – sbírkové předměty,
</t>
  </si>
  <si>
    <t xml:space="preserve">Zlepšení stavebního stavu hradu Loket, rozšíření průvodcovské trasy a vybudování moderního zázemí pro návštěvníky (hygienické/sociální zařízení, prostor pro čekání atd.)
• Výměna střešního pláště na všech objektech hradu včetně ochozů  
2/ STAVEBNÍ ÚPRAVY    
• Dokončení restaurátorských a stavebních prací v objektu Severního paláce a zapojení tohoto objektu do prohlídkové trasy hradu – 1. patro, dále vytvoření multifunkčního zázemí pro výzkumné, vzdělávací a workshopové účely související s expozicemi hradu
• Modernizace hygienického/sociálního zařízení pro návštěvníky, odpovídajícímu 21. století, a to v objektu Dolní bašty a objektu Východního křídla
• Stavební práce spojené s obnovou podlah, jejich konstrukcí a související práce na Rytířském sále a Obřadní síni a zároveň restaurátorské zásahy
• Zrušení hradní restaurace a přeměna na prostory kudy návštěvníci hradu budou vycházet (zajištění jednosměrné prohlídkové trasy hradu), v těchto prostorech bude umístěna prodejna hradních suvenýrů a upomínkových předmětů, současně prostor bude sloužit jako odpočinková zóna či „čekárna“ pro návštěvníky, nutné stavební zásahy v rámci modernizace hygienického/sociálního zařízení sloužícího turistům  </t>
  </si>
  <si>
    <t>PROJEDNÁNO ON-LINE 9.3.2021, UPRAVEN ŽADATEL NA MĚSTO LOKET,
PROJEKT BUDE BUĎ 1 NEBO ROZDĚLENÝ NA VÍCE SAMOSTATNÝCH ČASOVĚ NAVAZUJÍCÍCH FÁZÍ.
E-MAILEM Z 26.3.2021 BYLY UPŘESNĚNY TŘI PROJEKTOVÉ DOKUMENTACE:
1) obnova střechy; 
2) stavební úpravy na sebe navazujících objektů hradu – Severní palác, Hejtmanství, Východní křídlo a Křídlo při věži; 
3) stavební úpravy objektu - Dolní bašta.
POPIS PROJEKTU ZŮSTÁVÁ STEJNÝ</t>
  </si>
  <si>
    <t>UPRAVENO DLE AKTUALIZOVANÉ FIŠE Z 1.2. 2021
PROJEDNÁNO ON-LINE 9.3.2021
UPRAVEN NÁZEV PROJEKTU NA ZÁKLADĚ ŽÁDOSTI (E-MAIL Z 30.3.2021)</t>
  </si>
  <si>
    <t>DLE E-MAILU BH Z 23.2.2021 VYPUŠTĚNO, ŽADATEL SE ROZHODL FINANCOVAT Z VLASTNÍCH ZDROJŮ</t>
  </si>
  <si>
    <t>DLE E-MAILU BH Z 23.2.2021 VYPUŠTĚNO, ŽADATEL NEPLÁNUJE REALIZOVAT</t>
  </si>
  <si>
    <t>DLE E-MAILU BH Z 23.2.2021 SE JEŠTĚ OZVE STAROSTA, MUSÍ PROJEDNAT</t>
  </si>
  <si>
    <t>DLE E-MAILU BH Z 23.2.2021 ŽADATEL UVAŽUJE O VYJMUTÍ PROJEKTU
DLE ON-LINE 5.3.2021 PONECHÁNO, UPRAVEN TERMÍN ZAHÁJENÍ PROJEKTU</t>
  </si>
  <si>
    <t>NAVRÁCENO 11.2.2021 - ZATEPLENÍ
DLE E-MAILU Z 23.2.2021 ŽADATEL ŽÁDÁ PROJEKT VYJMOUT Z ITI
DLE JM Z 25.2.2021 DOPORUČENO VYŘADIT Z ITI - NEPODPOROVATELNÉ
VIZ SOUBOR JM PODNETY_ZDROJE
VYJMUTO</t>
  </si>
  <si>
    <t>Modernizace expozic hradu Loket</t>
  </si>
  <si>
    <t>Zvýšení stability budovy a jejího bezpečného užívání - vlivem vlhkosti dochází ke korozi nosných pilířů a tím narušení statiky objektu. Rekonstrukce pilířů a zamezení vznikající vlhkosti.</t>
  </si>
  <si>
    <t>VYPUŠTĚNO NA ZÁKLADĚ JEDNÁNÍ S BH DNE 19.2.2021-ŽADATEL MÁ JINÝ ZDROJ
NA ON-LINE 4.3.2021 POTVRZENO VYPUŠTĚNÍ PROJEKTU</t>
  </si>
  <si>
    <t>UPRAVENO DLE ZASLANÉ FIŠE Z 8.2.2021
NA ON-LINE 4.3.2021 PROJEDNÁNO, NEVYJASNĚNÁ PROBLEMATIKA VEŘEJNÉ PODPORY</t>
  </si>
  <si>
    <t>DOPORUČENÍ JM Z 25.2.2021  PRO VYUŽITÍ DOTAČNÍHO ZDROJE PRO BROWNFIELDY
VIZ SOUBOR JM PODNETY_ZDROJE
NA ON-LINE 4.3.2021 POTVRZENO, ŽE PROJEKT JE PŘIPRAVENÝ A PRO MĚSTO KLÍČOVÝ</t>
  </si>
  <si>
    <t xml:space="preserve">UPRAVENO DLE ZASLANÉ FIŠE Z 8.2.2022
PROJEDNÁNO NA ON-LINE 4.3.2021, INFO, ŽE STUDIE JE ZPRACOVÁNA PRO NEREÁLNOU PODZEMNÍ VARIANTU, NUTNO ZPRACOVAT NOVOU STUDII        A PD - NENÍ JASNO, ZDA BUDE DOSTATEČNÁ PŘIPRAVENOST PROJEKTU. OTÁZKA, ZDA PONECHAT     V UŽŠÍM VÝBĚRU IROP?! </t>
  </si>
  <si>
    <t>DOPLNĚNO PODLE FIŠE Z 8.2.2021
NA ON-LINE 4.3.2021 NAVRŽENO SPOJENÍ S FIŠÍ Č. 394, ŽADATEL NA NÁVRH NEREAGOVAL</t>
  </si>
  <si>
    <t>DOPLNĚNO PODLE FIŠE Z 8.2.2021
PROJEDNÁNO NA ON-LINE 4.3.2021 - O.K.</t>
  </si>
  <si>
    <t>DOPLNĚNO PODLE FIŠE Z 8.2.2021
PROJEDNÁNO NA ON-LINE 4.3.2021 - NÁVRH SLOUČIT 396+397+398.</t>
  </si>
  <si>
    <t>DOPLNĚNO PODLE FIŠE Z 8.2.2021
DLE JM Z 25.2.2021NELZE PODPOŘIT      Z IROP ŠKOLNÍ KUCHYNI!
VIZ SOUBOR JM PODNETY_ZDROJE
PROJEDNÁNO NA ON-LINE 4.3.2021 - POTVRZENO, ŽE NELZE PODPOROVAT      Z ITI - VYPUŠTĚNO Z ITI</t>
  </si>
  <si>
    <t>DOPLNĚNO PODLE FIŠE Z 8.2.2021
PROJEDNÁNO NA ON-LINE 4.3.2021 - POTVRZENO, ŽE NELZE PODPOROVAT      Z ITI - VYPUŠTĚNO Z ITI</t>
  </si>
  <si>
    <t>Revitalizace veřejných prostranství ulice Kollárova, Ostrov</t>
  </si>
  <si>
    <t>Revitalizace ulice Kollárova a navazujících veřejných ploch v okolí bytových domů, úprava zpevněných ploch zmenšením podílu nepropustných ploch, vybudování zeleného pásu s technickými prvky umožňující vsakování srážkové vody a kvalitní rozvoj nově vysazení zeleně, doplnění vybavenosti veřejných prostranství mobiliářem a drobnou architekturou.</t>
  </si>
  <si>
    <t>AKTUALIZOVÁNO PODLE UPRAVENÉ FIŠE Z 1.2.2021 
DOPLNĚNO DO UŽŠÍHO VÝBĚRU IROP NA ZÁKLADĚ JEDNÁNÍ S BH DNE 19.2.2021
PROJEDNÁNO NA ON-LINE 3.3.2021, DOPORUČENO PŘEPRACOVAT , REDUKOVAT FIŠI
AKTUALIZOVÁNO DLE FIŠE ZE 7.4.2021</t>
  </si>
  <si>
    <t>ODKONTROLOVÁNO PODLE UPRAVENÉ FIŠE Z 1.2.2022
DLE JM Z 25.2.2021 NEDOSTATEČNÝ POPIS, NUTNO ZPŘESNIT A UPRAVIT NÁZEV FIŠE (POUZE INVESTICE, NE MĚKKÉ PROJEKTY)
VIZ SOUBOR JM PODNETY_ZDROJE
VYŘAZENO Z ITI NA ZÁKLADĚ E-MAILU PŘEDKLADATELE ZE 7.4.2021</t>
  </si>
  <si>
    <t>ODKONTROLOVÁNO DLE FIŠE Z 1.2.2023
VYŘAZENO Z ITI NA ZÁKLADĚ E-MAILU PŘEDKLADATELE ZE 7.4.2021</t>
  </si>
  <si>
    <t>ODKONTROLOVÁNO DLE FIŠE Z 1.2.2024
VYŘAZENO Z ITI NA ZÁKLADĚ E-MAILU PŘEDKLADATELE ZE 7.4.2021</t>
  </si>
  <si>
    <t>ODKONTROLOVÁNO DLE FIŠE Z 1.2.2024
DLE JM Z 25.2.2021 NUTNO PODROBNĚJI SPECIFIKOVAT PŘEDMĚT PROJEKTU, POKUD SE JEDNÁ POUZE O TECH. INFRASTRUKTURU, TAK ZŘEJMĚ NEBUDE PODPOROVATELNÁ Z ITI
VIZ SOUBOR JM PODNETY_ZDROJE
VYŘAZENO Z ITI NA ZÁKLADĚ E-MAILU PŘEDKLADATELE ZE 7.4.2021</t>
  </si>
  <si>
    <t>AKTUALIZOVÁNO PODLE UPRAVENÉ FIŠE Z 1.2.2021
DLE JM Z 25.2.2021NEJSOU ZŘEJMĚ   ZUŠ PODPOROVATELNÉ - NUTNO   OVĚŘIT U ŘO IROP
VIZ SOUBOR JM PODNETY_ZDROJE
VYPUŠTĚNO Z UŽŠÍHO VÝBĚRU IROP
PROJEDNÁNO NA ON-LINE 3.3.2021, NEJISTÁ PODPORA ZUŠ Z IROP ITI, JAKO MOŽNÁ ALTERNATIVA OPST
AKTUALIZOVÁNO DLE FIŠE ZE 7.4.2021</t>
  </si>
  <si>
    <t>AKTUALIZOVÁNO PODLE UPRAVENÉ FIŠE Z 1.2.2021
DLE JM Z 25.2.2021 NÍZKÁ MÍRA SPOLUFINANCOVÁNÍ U IROP
(SPÍŠE DOT. PROGR. PRO BROWNFIELDY?)
VIZ SOUBOR JM PODNETY_ZDROJE
PROJEDNÁNO NA ON-LINE 3.3.2021, DOPORUČENO ZAŘADIT DO DOT. PROGR. PRO BROWNFIELDY NEBO OPST
VYŘAZENO Z ITI</t>
  </si>
  <si>
    <t>Páteřní cyklotrasa a cyklostezka – propojení místních částí Květnová     a Vykmanov s centrem města</t>
  </si>
  <si>
    <t>Realizace stavby - optimalizace provozu ZUŠ - sloučení detašovaných pracovišť pod jednu střechu:
•	vybudování a vybavení odborných učeben ve vazbě na práci s digitálními technologiemi pro formální, zájmové a neformální vzdělávání a celoživotní učení,
•	budování zázemí pro pedagogické i nepedagogické pracovníky škol vedoucí k vyšší kvalitě vzdělávání ve školách (např. kabinety).</t>
  </si>
  <si>
    <t>Vybudování zázemí pro školní družiny a školní kluby umožňující zvyšování kvality poskytovaných služeb,
budování zázemí pro pedagogické i nepedagogické pracovníky škol vedoucí k vyšší kvalitě vzdělávání ve školách.
Cílem je zkvalitnění neformálního vzdělávání,
zvýšení uplatnitelnosti absolventů na trhu práce a jejich adaptabilita na potřeby trhu práce, vytvoření zázemí pro komunitní aktivity ve vzdělávacích zařízeních vedoucích k sociální inkluzi.</t>
  </si>
  <si>
    <t>Revitalizace areálu bývalých kasáren pro volnočasové aktivity, propojení s Ekocentrem, Skateparkem a dalšími sportovně rekreačními aktivitami (cyklotrasa, dětské hřiště, pumptrack, využití přírodního potenciálu řeky Bystřice). Realizace cyklostezky, realizace sportovních aktivit, obnova břehů řeky a realizace výsadeb v původních druzích. 
Revitalizace nevyužívaných ploch, kde bude realizována zelená infrastruktura včetně souvisejících opatření nezbytných pro její rozvoj a budována veřejná prostranství s vybavením (městský mobiliář, herní prvky, dětská a workoutová hřiště, veřejné osvětlení, veřejné toalety).</t>
  </si>
  <si>
    <t>Realizace nové multimediální městské expozice ve Dvoraně Ostrovského zámku</t>
  </si>
  <si>
    <t>Realizace nové městské expozice ve Dvoraně Ostrovského zámku věnovaná historii města, významným osobnostem a událostem. 
Součástí projektu je realizace expozice, návštěvnického centra v památkově chráněném objektu zámku, vybudování technického a technologického zázemí, zřízení edukačního centra, vše s využitím moderních technologií,
ochrana a zabezpečení památek.</t>
  </si>
  <si>
    <t>AKTUALIZOVÁNO PODLE UPRAVENÉ FIŠE Z 1.2.2021
DLE JM Z 25.2.2021 NUTNO OVĚŘIT ZDA MUZEUM SPLŇUJE PODMÍNKU Z. 122/2000, TO ROZHODNE O ZDROJI
VIZ SOUBOR JM PODNETY_ZDROJE
PROJEDNÁNO NA ON-LINE 3.3.2021
AKTUALIZOVÁNO DLE FIŠE ZE 7.4.2021</t>
  </si>
  <si>
    <t>Zateplení následujících objektů v majetku města:
- objekt MDDM</t>
  </si>
  <si>
    <t>NAVRÁCENO 11.2.2021 - ZATEPLENÍ
ODKONTROLOVÁNO DLE FIŠE Z 1.2.2021
PROJEDNÁNO NA ON-LINE 3.3.2021
AKTUALIZOVÁNO DLE FIŠE ZE 7.4.2021</t>
  </si>
  <si>
    <t>AKTUALIZOVÁNO PODLE UPRAVENÉ FIŠE Z 1.2.2021
DLE JM Z 25.2.2021DOPLNIT DO FIŠE,
ŽE SE JEDNÁ O KP A OVĚŘIT DALŠÍ PODMÍNKY (ODKUP)
VIZ SOUBOR JM PODNETY_ZDROJE
PROJEDNÁNO NA ON-LINE 3.3.2021
PŘEDKLADATEL POVAŽUJE PROJEKT ZA PRIORITU, PLÁNUJE POKRAČOVAT V PROJEKTOVÉ PŘÍPRAVĚ.
NAVRŽENO PŘIŘADIT DO UŽŠÍHO VÝBĚRU IROP.
AKTUALIZOVÁNO DLE FIŠE ZE 7.4.2021</t>
  </si>
  <si>
    <t>AKTUALIZOVÁNO PODLE UPRAVENÉ FIŠE Z 1.2.2021 
DOPORUČENÍ JM Z 25.2.2021  PRO VYUŽITÍ DOTAČNÍHO ZDROJE PRO BROWNFIELDY (Z IROP 2.2 POMĚRNĚ NÍZKÁ MÍRA SPOLUFINANCOVÁNÍ)
VIZ SOUBOR JM PODNETY_ZDROJE
PROJEDNÁNO NA ON-LINE 3.3.2021, DOPORUČENO ZAŘADIT DO DOT. PROGR. PRO BROWNFIELDY NEBO OPST
VYŘAZENO Z ITI</t>
  </si>
  <si>
    <t>ODKONTROLOVÁNO DLE FIŠE Z 1.2.2022
JE TO ČISTĚ ZELEŇ, TAKŽE PŘEHOZENO Z IROP DO OPŽP2
PROJEDNÁNO NA ON-LINE 3.3.2021
AKTUALIZOVÁNO DLE FIŠE ZE 7.4.2021</t>
  </si>
  <si>
    <t>Historická zeleň je cílem mnoha návštěvníků a místních obyvatel. Aby zachovala svou funkčnost a atraktivitu, vyžaduje vysoce odbornou péči o staré porosty, ale i doplňování nových výsadeb a atraktivit pro možnosti využití. Cílem projektu je zvýšení atraktivity historické zeleně města (zámecký park a klášterní zahrada), stabilizace a posílení zdravotního a provozního stavu porostů, doplnění vybavenosti parku, edukace obyvatelstva, posílení pozitivní sociální interakce a komunitní sounáležitosti 
Projekt zahrnuje:
doplnění vybavení zámeckého parku (nemovitá kulturní památka) – altán, bludiště, mostek přes Bystřici, cesty, realizaci pěstebních opatření stávajícího porostu, nové výsadby pro doplnění funkce a atraktivity zeleně, doplnění prvků veřejného prostoru pro edukaci a sociální interakci, doplnění mobiliáře, revitalizaci památek, ochranu a zabezpečení památek.</t>
  </si>
  <si>
    <t>AKTUALIZOVÁNO PODLE UPRAVENÉ FIŠE Z 1.2.2021 
DLE JM Z 25.2.2021 DOPORUČENÍ PRO ZAŘAZENÍ DO SC4.4, PŘEDPOKL. VYŠŠÍ MÍRA DOTACE NEŽ SC2.2
VIZ SOUBOR JM PODNETY_ZDROJE
PROJEDNÁNO NA ON-LINE 3.3.2021
MĚSTO MÁ ZÁJEM ZÁMĚR REALIZOVAT, PŘÍPRAVA JEDNODUCHÁ, NÁVRH NA ZAŘAZENÍ DO UŽŠÍHO VÝBĚRU IROP
AKTUALIZOVÁNO DLE FIŠE ZE 7.4.2021</t>
  </si>
  <si>
    <t>AKTUALIZOVÁNO PODLE UPRAVENÉ FIŠE Z 1.2.2021 
DLE JM Z 25.2.2021 NUTNO DOPLNIT, ŽE SE JEDNÁ O KP
VIZ SOUBOR JM PODNETY_ZDROJE
PROJEDNÁNO NA ON-LINE 3.3.2021,DOPORUČENO SMĚŘOVAT JAKO KULTURNÍ PAMÁTKU
AKTUALIZOVÁNO DLE FIŠE ZE 7.4.2021</t>
  </si>
  <si>
    <t>Revitalizace veřejného prostoru v centru města jako ekologického a sociálního stabilizačního prvku města. Vybudování pěších komunikací, realizace technických prvků umožňujících hospodaření se srážkovou vodou a její využití pro městskou zeleň, realizace výsadeb, vybavení prostoru mobiliářem.
Cílem projektu je:
plošný i kvalitativní rozvoj zelené infrastruktury ve stavbách krajinářské architektury pro dlouhodobý udržitelný rozvoj města, zlepšení kvality života a zvýšení volnočasového potenciálu v sídelním veřejném prostoru ve městě za pomoci zkvalitňování veřejných prostranství investicemi do stávajících veřejných prostranství a do nevyužívaných ploch pro jejich nové využití.</t>
  </si>
  <si>
    <t>AKTUALIZOVÁNO PODLE UPRAVENÉ FIŠE Z 1.2.2022
PROJEDNÁNO NA ON-LINE 3.3.2021
AKTUALIZOVÁNO DLE FIŠE ZE 7.4.2021</t>
  </si>
  <si>
    <t>Vybudování zázemí pro školní družiny a školní kluby umožňující zvyšování kvality poskytovaných služeb, vybudování zázemí pro pedagogické i nepedagogické pracovníky škol vedoucí k vyšší kvalitě vzdělávání ve školách .
Cílem je zkvalitnění neformálního vzdělávání,
zvýšení uplatnitelnosti absolventů na trhu práce a jejich adaptabilita na potřeby trhu práce, vytvoření zázemí pro komunitní aktivity ve vzdělávacích zařízeních vedoucích k sociální inkluzi.</t>
  </si>
  <si>
    <t xml:space="preserve">DOPLNĚNO PODLE FIŠE Z 1.2.2021
DOPLNĚNO DO UŽŠÍHO VÝBĚRU IROP NA ZÁKLADĚ JEDNÁNÍ S BH DNE 19.2.2021
PROJEDNÁNO NA ON-LINE 3.3.2021
ODKONTROLOVÁNO DLE FIŠE ZE 7.4.2021
</t>
  </si>
  <si>
    <t xml:space="preserve">DOPLNĚNO PODLE FIŠE Z 1.2.2021
PROJEDNÁNO NA ON-LINE 3.3.2021 NENÍ JISTÁ DOTAČNÍ PODPORA IROP
AKTUALIZOVÁNO DLE FIŠE ZE 7.4.2021
</t>
  </si>
  <si>
    <t>Zpřístupnění a zatraktivnění památky citlivým umístěním nového výtahu respektujícím památkové hodnoty, zvýšení informovanosti a komfortu účastníků cestovního ruchu, nové expozice a depozitáře pro potřeby prezentace a uchování kulturního a přírodního dědictví, rozvoj edukačních aktivit v oblasti kulturního dědictví.
Projekt zahrnuje:
vybudování technického a technologického zázemí památky, vybudování návštěvnická centra, modernizace expozice.,</t>
  </si>
  <si>
    <t>Cyklistické propojení Ostrov, staré město – Kfely, přes areál kláštera</t>
  </si>
  <si>
    <t>Město Ostrov má síť cyklostezek. Ze schváleného generelu dopravy vyplynulo, že jsou směry a trasy, které jsou užívány cyklisty, nemají však vyřešeno cyklistické propojení, jednou z takových tras je propojení místních částí Květnová a Vykmanov           s centrem města.
Cílem projektu je nalézt vhodné cyklistické propojení, konkrétně vyřešit propojení Květnové        a Vykmanova, vytvoření podmínek pro aktivní mobilitu, pěší, cyklisty.
projekt zahrnuje:
výstavbu vyhrazené komunikace pro cyklisty sloužících k dopravě do zaměstnání, škol a za službami, včetně doprovodné infrastruktury, konkrétně propojení Květnové a Vykmanova.</t>
  </si>
  <si>
    <t>Město Ostrov má síť cyklostezek. Ze schváleného generelu dopravy vyplynulo, že jsou směry a trasy, které jsou užívány cyklisty, nemají však vyřešeno cyklistické propojení, jednou z takových tras je propojení historického jádra Ostrova s místní částí Kfely.
Cílem projektu je nalézt vhodné cyklistické propojení, konkrétně vyřešit propojení historického jádra Ostrova s místní částí Kfely, vytvoření podmínek pro aktivní mobilitu, pěší, cyklisty.
Součástí projektu je:
výstavba vyhrazených komunikací pro cyklisty sloužících k dopravě do zaměstnání, škol a za službami, včetně doprovodné infrastruktury, konkrétně propojení Ostrova – starého města s místní částí Kfely, přes areál kasáren.</t>
  </si>
  <si>
    <t>NOVÁ FIŠE ZE 7.4.2021</t>
  </si>
  <si>
    <t>Páteřní cyklotrasa a cyklostezka - Ostrov – Karlovy Vary</t>
  </si>
  <si>
    <t>Město Ostrov má síť cyklostezek. Ze schváleného generelu dopravy vyplynulo, že jsou směry a trasy, které jsou užívány cyklisty, nemají však vyřešeno cyklistické propojení, jednou z takových tras je propojení Ostrova s Karlovými Vary.
Cílem projektu je nalézt vhodné cyklistické propojení, konkrétně vyřešit propojení Ostrova s Karlovými Vary, vytvoření podmínek pro aktivní mobilitu, pěší, cyklisty.
Součástí projektu je:
výstavba vyhrazených komunikací pro cyklisty, vyznačení tras na stávajících komunikacích sloužících k dopravě do zaměstnání, škol a za službami, včetně doprovodné infrastruktury, konkrétně propojení Ostrova s Karlovými Vary, resp. vybudování chybějící částí mezi Ostrovem            a již existujícími cyklostezkami ve směru na Karlovy Vary.</t>
  </si>
  <si>
    <t>Bílý Dvůr – nová expozice ostrovského porcelánu a kreativní centrum</t>
  </si>
  <si>
    <t>Cílem projektu je zachování hodnoty kulturního dědictví v ČR: oživení památkového objektu – Myslivny – novými aktivitami a jeho zpřístupnění veřejnosti, zvýšení zájmu o kulturu a kulturní dědictví, zlepšení stavebního stavu nemovité památky, nová expozice pro potřeby prezentace a uchování kulturního dědictví a odkazu lokálních řemesel, rozvoj edukačních aktivit v oblasti kulturního a technického dědictví, rozvoj vzdělanosti a podnikání prostřednictvím rozvoje kulturního a přírodního dědictví, zkvalitnění nabídky cestovního ruchu, zvýšení informovanosti    a komfortu účastníků cestovního ruchu.
Součástí projektu je:
revitalizace památky – vybraných prostor objektu Myslivny za účelem realizace expozice ostrovského porcelánu, realizace expozice, technické a technologické zázemí pro expozici a kreativní centrum, vybudování návštěvnického a edukačního centra, evidence a dokumentace sbírkových fondů, včetně zařízení pro digitalizaci a aplikační software,
ochrana a zabezpečení, pořízení vybavení a interaktivních prvků.</t>
  </si>
  <si>
    <t>Kaple sv. Anny – sanace objektu a modernizace expozice</t>
  </si>
  <si>
    <t>Revitalizace, sanace památkového objektu a modernizace nebo zřízení nové expozice s cílem: zachování hodnot kulturního dědictví v ČR, zvýšení zájmu o kulturu a kulturní dědictví, zlepšení stavebního stavu nemovitých památek, nové expozice a depozitáře pro potřeby prezentace a uchování kulturního a přírodního dědictví, rozvoj edukačních aktivit v oblasti kulturního dědictví, rozvoj vzdělanosti a podnikání prostřednictvím rozvoje kulturního a přírodního dědictví, rozvoj veřejné infrastruktury cestovního ruchu s akcentem na rekreační a volnočasové využití i pro rezidenty, respektive obyvatele daného regionu, zkvalitnění nabídky cestovního ruchu, zvýšení informovanosti    a komfortu účastníků cestovního ruchu.
Součástí projektu je:
sanace a zabezpečení skalního masivu, ke kterému nemovitá kulturní památka přiléhá, následné s tím související sanační práce na objektu a v interieru kaple, modernizace expozice případně vybudování nové moderní interaktivní expozice, provedení technického a technologického zázemí expozice, restaurování, vybavení pro konzervaci a restaurování, ochrana a zabezpečení památky.</t>
  </si>
  <si>
    <t>Revitalizace veřejných prostranství ulice Šafaříkova, Ostrov</t>
  </si>
  <si>
    <t>Investiční záměr
Studie a odborný odhad nákladů
Zajištěny majetko - právní vztahy
Projektová dokumentace pro stavební povolení (ve zpracování, dokončení  v 06/2021)</t>
  </si>
  <si>
    <t xml:space="preserve">Cílem projektu je vybudování lokálního terminálu veřejné dopravy, nejen pro lepší spojení lidnatých městských částí Stará Role, Rybáře, Dvory a Tuhnice s centrem města Karlovy Vary, ale také pro možnost přímého vzájemného propojení těchto čtvrtí navzájem, a to včetně dalších přilehlých okrajových částí města. Půjde o podstatný příspěvek pro organizaci sítě veřejné dopravy, vedoucí ke zlepšení časových návazností spojů, k systémovým úsporám najetých kilometrů a v neposlední řadě ke zvýšení bezpečnosti cestujících při přestupech mezi linkami.
Jedná se o vybudování lokálního terminálu veřejné dopravy v městské části Rybáře, v lokalitě ulice Sokolovské, s místním názvem U koníčka. Přebudováním půdorysu komunikace dojde k vytvoření kompaktního bezpečného přestupního místa veřejné dopravy, s možností široké škály přestupů pro cestující. 
Projekt řeší rekonstrukci ulice Sokolovská v úseku mezi okružní křižovatkou (Sokolovská ul., Nejdecká ul.) a mostem přes řeku Rolava. Hlavním účelem je úprava zastávek a nástupišť, aby jejich parametry odpovídaly platným předpisům a normám. Zároveň budou splněny požadavky na přepravní kapacity a délky nástupišť v přestupním uzlu. Součástí stavby budou přeložky inženýrských sítí a nový mobiliář zastávek. </t>
  </si>
  <si>
    <t>Dokumentace pro územní řízení</t>
  </si>
  <si>
    <t>NOVÁ FIŠE Z 29.3.2021</t>
  </si>
  <si>
    <t xml:space="preserve">Revitalizace objektu Městské knihovny Karlovy Vary, I. P. Pavlova 891/7
</t>
  </si>
  <si>
    <t>Revitalizace objektu spočívající ve snížení vysoké energetické náročnosti budovy knihovny, úspora provozních nákladů v oblasti energií.
Vylepšení vzhledu budovy s ohledem na lokalitu (lázeňské území).
Zateplení střechy – dle energetického auditu navrženo zateplení půdy – náklady cca 300.000,- Kč, délka realizace 2 měsíce.
Výměna oken – náklady cca 1.200.000,- Kč, délka realizace 2 měsíce.</t>
  </si>
  <si>
    <t xml:space="preserve">Revitalizace objektu Městské knihovny Karlovy Vary, Sedlecká 4
</t>
  </si>
  <si>
    <t>Revitalizace objektu spočívající ve snížení vysoké energetické náročnosti budovy knihovny, úspora provozních nákladů v oblasti energií.
Vylepšení vzhledu budovy s ohledem na lokalitu (centrum sídliště, v sousedství dům s pečovatelskou službou, mateřská školka, základní škola).
Zateplení fasády a střechy,nová fasáda, výměna oken.</t>
  </si>
  <si>
    <t>DOPLNĚNO PODLE FIŠE Z 1.12.2020
KONTROLA ROZSAHU A CENY?!
DLE JM Z 25.2.2021 POUZE Z OPŽP (SIÍŽENÍ ENERGETICKÉ NÁROČNOSTI)
VIZ SOUBOR JM PODNETY_ZDROJE
AKTUALIZOVÁNO DLE UPRAVENÉ FIŠE Z 22.3.2021, ZAMĚŘENÉ VÝHRADNĚ NA SNIŽOVÁNÍ ENERGETICKÉ NÁROČNOSTI OBJEKTU
CENA SEČTENA Z DÍLČÍCH POLOŽEK - VT 11.4.2021</t>
  </si>
  <si>
    <t>MZSS – zkvalitňování a rozšíření pečovatelské službu vč. zázemí v aglomeraci</t>
  </si>
  <si>
    <t>Městské zařízení sociálních služeb, p.o.</t>
  </si>
  <si>
    <t>V současné době je po městě rozmístěno 5 středisek (zázemí) pro pečovatelky v terénní službě. Tyto prostory se nachází v městských objektech. V rámci zkvalitňování a rozšiřování poskytování služeb jsou však již zastaralé a stísněné.
V okolních obcích není v dostatečné míře poskytována sociální terénní služba.
Nově přebudovaná místa pro pečovatelskou službu umožní kvalitní přípravu materiálu a činností ve vhodných prostorách (nikoli v autě či u klienta). Nabídnou možnost sociálních služeb i v jednotlivých obcích aglomerace, tak aby potřební občané v rámci čerpání sociálních služeb mohli co nejvíce zůstávat ve svém prostředí.
Dojde k rekonstrukci stávajících prostorů vč. dodávky nového mobiliáře s rozšířením zázemí (sociálního, pracovního, skladovacího).
 Po dohodě se starosty okolních obcí jsou z jejich strany vytipovány, resp. poskytnuty prostory pro zázemí – středisko pečovatelek. Následně dojde k jejich úpravě a vybavení. Nejen mobiliářem, ale především nutným pro poskytování sociálních služeb (auto, PC, zdrav. pomůcky např. defibrilátor)</t>
  </si>
  <si>
    <t>Došlo k vytvoření efektivního systému poskytování sociálních terénních služeb, tj. nastavení rajonů jednotlivých pečovatelek, vhodného teritoriálního rozmístění středisek po městě. Vydefinování požadavků úprav stávajících prostor. 
Je dohoda se starosty obcí. Jsou určeny vhodné prostory. Došlo k vytvoření efektivního systému poskytování sociálních terénních služeb. Vydefinování požadavků úprav stávajících prostor, rozsahu dodávky mobiliáře, pomůcek apod.</t>
  </si>
  <si>
    <t>MZSS – nákup automobilů pro sociální služby</t>
  </si>
  <si>
    <t>Dojde k nákupu 5 ks osobních vozidel (malé, základní provedení), které budou využívat pečovatelky k dopravě ke klientům v rámci svého rajonu.
Dojde k nákupu 5 ks osobních vozidel (van, základní provedení), rovněž budou sloužit k efektivnějšímu využívání času a práce pečovatelské činnosti a pro převoz kompenzačních pomůcek, hygienického a zdravotnického materiálu používaného v rámci sociální služby po aglomeraci KV.
Zvýšením operativnosti (vlastní automobil, nikoli MHD) bude enormně zvýšena produktivní část práce pečovatel. V rámci optimálnějšího využití pracovní doby dojde i ke zvýšení kvality služeb.</t>
  </si>
  <si>
    <t xml:space="preserve">Na základě již realizovaných nákupů předmětných vozidel jsou vydefinovány technické a provozní požadavky. Dále je připravena kompletní zadávací dokumentace výběrového řízení na dodavatele požadovaných vozidel.
</t>
  </si>
  <si>
    <t>NOVÁ FIŠE Z 22.3.2021</t>
  </si>
  <si>
    <t>MZSS – vybudování komunitní zahrady v rámci domova pro seniory</t>
  </si>
  <si>
    <t>V areálu městského domova pro seniory se nachází park. Jeho potenciál není zcela klienty využit pro odpočinek, tvůrčí činnost, pohyb či setkávání.
Úpravou daného prostoru parku umožnit jeho plné využívání (prostorové i časové) nejen klienty domova, ale i jejich rodin a stejně tak občany města. V rámci úprav parku by vznikla klidová zóna pro setkávání, četbu apod. Dále dojde k vybudování altánu pro pořádání společenských akcí (kulturní vystoupení, terapeutický cvičení – fyzických i duševních). 
Projekt zahrnuje úpravu stávajícího parku (nové pěšiny, doplnění zeleně, vybudování altánu, dodávku mobiliáře).</t>
  </si>
  <si>
    <t>Jsou vydefinovány potřeby a činnosti klientů domova a jejich vhodná provazba na vytvoření komunitního „stánku“.</t>
  </si>
  <si>
    <t>MZSS – rozšíření terapeutických služeb Východní</t>
  </si>
  <si>
    <t>V budově městského zařízení je ne zcela využívaná kuchyň společně s jídelnou a terasou. Úpravou daných prostorů dojde k rozšíření terapeutických služeb (kulturní, tvůrčí, společenské) a umožní plné využívání (prostorové i časové) pro cca 170 obyvatel budovy (byty se zvláštním určením). Dále dojde k vybudování vhodných společenských prostor pro komunitní život (v bezprostřední blízkosti sídlí Klub seniorů KV (cca 400 členů), dále značná zahrádkářská kolonie a rozsáhlé sídliště s obyvateli vyššího věkového průměru. 
Projekt zahrnuje úpravu stávajícího prostoru jídelny a terasy pro komunitně / společenskou činnost. Dodávku vhodného mobiliáře.</t>
  </si>
  <si>
    <t>Jsou vydefinovány potřeby a činnosti a jejich vhodná provazba na vytvoření komunitního místa.</t>
  </si>
  <si>
    <t>PO JENÁNÍ S HASALEM + VAŇKÁTEM  Z 16.2. 2021 PONECHÁNO V UŽŠÍM VÝBĚRU IROP - TOTO JE PRIORITA
CENA BUDE SI NIŽŠÍ, BUDE PŘEPOČTENO
NA ZÁKLADĚ E-MAILU Z 5.3.2021 VYŘAZENO Z ITI - PŘESUNUTO DO INDIVIDUÁLNÍCH PROJEKTŮ MMKV</t>
  </si>
  <si>
    <t>PO JENÁNÍ S HASALEM + VAŇKÁTEM  Z 16.2. 2021 VYPUŠTĚNO Z UŽŠÍHO VÝBĚRU IROP
NA ZÁKLADĚ E-MAILU Z 5.3.2021 VYŘAZENO Z ITI - PŘESUNUTO DO INDIVIDUÁLNÍCH PROJEKTŮ MMKV</t>
  </si>
  <si>
    <t>PO JENÁNÍ S HASALEM + VAŇKÁTEM     Z 16.2. 2021 VYPUŠTĚNO Z UŽŠÍHO VÝBĚRU IROP
NA ZÁKLADĚ E-MAILU Z 5.3.2021 VYŘAZENO Z ITI - PŘESUNUTO DO INDIVIDUÁLNÍCH PROJEKTŮ MMKV</t>
  </si>
  <si>
    <t>DOPLNĚNO PODLE FIŠE Z 5.2.2021
DLE MAILU JM Z 5.2.2021 UPRAVEN ZDROJ NA OPD
NA ZÁKLADĚ E-MAILU NOSITELE PROJEKTU ZE DNE 23.3.2021 ÚPLNĚ ZRUŠENO- VYPUŠTĚNO Z DATABÁZE</t>
  </si>
  <si>
    <t xml:space="preserve">NEBYLO BY MOŽNO NAVRÁTIT??? VÝMĚNA OKEN+ZATEPLENÍ STŘECHY - ENERGETICKÉ ÚSPORY??? PROBRAT!
ZAKTUALIZOVÁNO ZATÍM PODLE FIŠE Z 22.3.2021, ALE NUTNO UPRAVIT A NECHAT POUZE SNÍŽENÍ ENERGETICKÉ NÁROČNOSTI, JINAK BY BYLO NUTNO NAOPAK ZAMĚŘIT NA PAMÁTKY - IROP SC 4.4 - NUTNO ROZHODNOUT DALŠÍ POSTUP! </t>
  </si>
  <si>
    <t>Podrobný energetický audit.
Generel komplexního využití objektu AL – ve zpracování
Studie celkové revitalizace a ekonomická bilance AL – nyní probíhá 
Výměna oken: PD, stavební povolení, prováděcí PD, rozpočet
Rekonstrukce krovu a střešního pláště:
zahájeny práce na PD</t>
  </si>
  <si>
    <t>Modernizace zastaralých provozů, efektivní využívání energií. Nová náplň stávajících provozů.
Zastaralé provozy – technologicky, provozně i funkčně. Dnes vysoká energetická náročnost budovy.
Aktuální etapy rekonstrukce objektu:
I.  Aktuální rozpracované rekonstrukce
- výměna oken – je zde již schváleno čerpání dotace od MPO z programu “Úspora energie“ ,
- kompletní rekonstrukce krovu a střešního pláště – 
II. Postupná celková revitalizace Alžbětiných lázní v dalším období
- Balneo a wellness provoz 
- Bazénový komplex
- Rekonstrukce veškerého technického a dalšího vybavení.</t>
  </si>
  <si>
    <t>PO JENÁNÍ S  DPKV Z 16.2. 2021 VYPUŠTĚNO Z UŽŠÍHO VÝBĚRU IROP.
DLE JM Z 25.2.2021 VĚTŠINA AKTIVIT       Z FIŠE NENÍ FINANCOVATELNÁ Z IROP - HLEDAT JINÝ ZDOJ NEŽ ITI
VIZ SOUBOR JM PODNETY_ZDROJE
DLE PODKLADU OD DPKV Z 1.3.2021 VYPUŠTĚNO - PŘESUNUTO DO INDIVIDUÁLNÍCH PROJEKTŮ</t>
  </si>
  <si>
    <t>UPRAVEN ZDROJ DLE JM Z 25.2.2021
A DOTAZ ZDA BUDE V ITI - DO IROP 2.1 TO PŘÍLIŠ NEPASUJE
VIZ SOUBOR JM PODNETY_ZDROJE
DLE PODKLADU OD DPKV Z 1.3.2021 VYPUŠTĚNO - PŘESUNUTO DO INDIVIDUÁLNÍCH PROJEKTŮ</t>
  </si>
  <si>
    <t>Rekostrukce kanalizace a lapolu v areálu DPKV</t>
  </si>
  <si>
    <t>PD (je nutné upravit dle aktuální situace)
Studie proveditelnosti a PD budou zpracovány  do 6-9/2021</t>
  </si>
  <si>
    <t>4.1/4.4</t>
  </si>
  <si>
    <t xml:space="preserve">DOPLNĚNO PODLE FIŠE Z 1.2.2021
ODKONTROLOVÁNO A AKTUALIZOVÁNO PODLE FIŠÍ ZASLANÝCH JM 23.2.2021
</t>
  </si>
  <si>
    <t xml:space="preserve">DOPLNĚNO PODLE FIŠE Z 1.2.2021
DLE FIŠE Z 1.2.2021
ODKONTROLOVÁNO A AKTUALIZOVÁNO PODLE FIŠÍ ZASLANÝCH JM 23.2.2021
</t>
  </si>
  <si>
    <t>Cílem projektu je zavést a stabilizovat koncept aktivit vedoucích k vzdělávání a  rozvoji kreativity, podnikavosti a podnikání. 
1. příprava obsahu a realizace praktických workshopů, přednášek a galerijních animací v Galerii designu prezentující nejnovější a inspirativní počiny v oblasti designu, inovací a kreativity. 
2. prezentace inspiračních zdrojů z minulosti pro současnou tvorbu a podnikatelské záměry, zároveň sloužící jako podklad pro vzdělávací aktivity v Museu designu. 
3. příprava obsahu a realizace akcí pro rozvoj kreativity, podnikavosti a podnikání, skupinové vzdělávání s edukátorem (pro žáky, učitele, zaměstnance a vedení firem, státní správu, apod.) i pro individuální návštěvu a využití herně vzdělávacích prvků připravených a obměňovaných edukátory (příbuzná forma ke konceptu Techmanie a IQlandie) v prostoru Dizajniště s využitím systému designového myšlení.
4. Eduframe – systém vzdělávání  v oblasti podnikavosti a podnikání napojený na vznikající podnikatelský inkubátor a doplňující jeho aktivity především zaměřením na podporu rozvoje podnikání v oblasti KKO. Eduframe zahrnuje aktivity v oblasti vzdělávání osobního rozvoje, dovedností, design thinking a byznys dovednosti. Zároveň je napojen na podpůrné službu z oblasti financí, účetnictví, práva a obchodu.sti financí, účetnictví, práva a obchodu.</t>
  </si>
  <si>
    <t>OPJAK/OPTAK</t>
  </si>
  <si>
    <t>Cílem projektu je vybudovat prostor pro kulturní a komunitní aktivity v aglomeraci ITI KV. 
Cílem je otestovaný a funkční model aktivit spolupracujících organizací, které rozvíjejí sociální a kulturní služby. Zároveň mají vytvořený finančně zajištěný byznys model. 
Klíčovými aktivitami pro zajištění cílů jsou:
Vytvoření komunitního centra pro mládež, rodiny s dětmi, sociální inkluzivní projekty, s přednáškami a vzdělávacími aktivitami
Vytvoření veřejného co-working centra s napojením na Fab-lab s edukační činností na hoby úrovni s podporou kreativity a podnikavosti
Kulturní HUB s profesionální podporou pro rozvoj kulturních aktivit.</t>
  </si>
  <si>
    <t xml:space="preserve">Cílem projektu je zavést a stabilizovat výzkumné a inovační aktivity v oblasti KKO s důrazem na tradiční odvětví – porcelán a keramika.
Cílem je vytvoření centra porcelánu a zajistit uchování znalostí, dovedností a přenosu zkušeností od seskupených expertů a leaderů v oboru na mladé výzkumníky a designéry, kteří dostanou příležitost uplatnění a realizace prostřednictvím společných aplikovaných projektů a aktivit. Vytvořit tak základ pro specializované VaV pracoviště a následně tak vytvořit absorbční kapacity pro spolupráci s VŠ a VaVaI. 
Projekt zahrnuje: Provoz regionálního centra keramiky a porcelánu (RCKP). Centrum zaměřené na tradiční lokální odvětví porcelánu a keramiky, se zaměřením na jeho inovační potenciál a strategický rozvoj. RCKP obsahuje 1/ specializovaný coworking pro designéry a malé výrobce s prostorovým, technickým/technologickým a personálním zázemím; 2/ fablab; 3/ zázemí pro VVI pro spolupráci s firmami a vzdělávacími institucemi;    5/ vzdělávací a populárně naučné centrum pro širokou veřejnost posilující publicitu a image odvětví. </t>
  </si>
  <si>
    <t>Otestované jednotlivé aktivity a prototypy provozu v menším měřítku na konkrétních projektech a případech. Připravené projekty pro tvorbu příhraničního CZ-DE klastru podílejícího se na realizaci PCKP a přípravu obsahů a realizace jednotlivých aktivit. Analýza potřeb aktérů v odvětví keramiky a porcelánu (šetření a Status Quo Report CerDee)</t>
  </si>
  <si>
    <t>DOPLNĚNO PODLE FIŠE Z 1.2.2021
ODKONTROLOVÁNO A AKTUALIZOVÁNO PODLE FIŠÍ ZASLANÝCH JM 23.2.2021</t>
  </si>
  <si>
    <t>Cílem projektu je výstavba nové budovy /rekonstrukce stávající budovy fungující jako prvek podněcující synergické fungování, setkávání lidí z různých oborů, skupin a věku. Prostor bude poskytovat zázemí pro tvůrčí aktivity neziskových organizací (PROTEBE live, Dizajnpark) i jednotlivců. 
1. Multifunkční sál KKO, restaurace, klub pro mládež, kavárna, prostor pro komunitní centrum, hudební zkušebny, audio-vizuální studio, fab-lab pro širokou veřejnost
2. Galerie, muzeum designu, Dizajniště – prostor pro zážitkové vzdělávání a rozvoj kreativity, podnikavosti a podnikání pro školy, učitele, veřejnost i podnikatele, pop-up obchodní prostory – prostory se snadnou proměnou pro několika měsíční testování podnikatelských modelů a rozjezd začínající firmy. Vzdělávací a školící místnost pro kreativitu a podnikavost.
3. Výzkumný inovační prostor s profesionálním fab-labem, co-workingovým centrem a ateliéry pro výzkum a inovace v oblasti KKO s přidaným specializačním zaměřením na oblast keramiky a porcelánu.
Projekt bude zahrnovat: výstavbu nové budovy /rekonstrukci stávající budovy (provede soukromý investor). 
Obsahem projektu bude:
Příprava pozemku, stavba/rekonstrukce budovy
vytvoření Interiéru budovy, úprava okolí budovy.</t>
  </si>
  <si>
    <t>Možnosti využití dezintegrovaných humolitů v lázeňské praxi</t>
  </si>
  <si>
    <t>Cílem projektu je zjistit potenciál pro využití humolitů dezintegrovaných metodou hydrodynamické kavitace v lázeňské praxi 
Projekt zahrnuje tyto aktivity:
analýza humolitů z různých lokalit v ČR dezintegrovaných metodou hydrodynamické kavitace (pH, obsah rozpuštěných látek, rychlost sedimentace, měrná tepelná kapacita, velikost částic) – doba trvání cca 6 měsíců 
Na základě výsledků analýz budou ve spolupráci s lázeňskými zařízeními provedeny návrhy možných využití v balneoprocedurách (cca 6 měsíců)
a jejich ověření v praxi (24 měsíců)</t>
  </si>
  <si>
    <t xml:space="preserve">Úřadem průmyslového vlastnictví byl schválen užitný vzor "Dezintegrované humolity a jejich využití v balneologii a wellness procedurách a při transdermálních aplikacích zdraví prospěšných látek"; od ČILZ získáno povolení k odběru vzorků z ložisek rašeliny používané k léčebným účelům; probíhají laboratorní analýzy dezintegrovaných humolitů </t>
  </si>
  <si>
    <t xml:space="preserve">SpaLib – centrální balneologický informační systém  </t>
  </si>
  <si>
    <t>Cílem projektu je vytvořit centrální informační systém pro vědecké a výzkumné pracovníky, studenty SŠ a VŠ zejména lékařských a přírodovědných oborů a pro odborné pracovníky v oblasti lázeňství a balneologie. Součástí systému bude meziknihovní vyhledávač, který by usnadnil přístup a dohledání balneologické literatury v knihovnách v ČR, dále databáze výzkumných zpráv a aktualizovaná databáze zahraničních článků z oboru lázeňství, balneologie, rehabilitace a fyzikální medicíny. Projekt přispěje také k přenosu znalostí mezi generacemi v oblasti balneologie a zachování vzácného kulturního dědictví. Navázání mezinárodní spolupráce.
Projekt zahrnuje tyto aktivity:
- naprogramování meziknihovního vyhledávače publikací
- otestování jeho funkčnosti a testovací provoz
- vytvoření webové stránky (UXdesign)
- vytvoření databáze české a zahraniční literatury
- mapování objemu dokumentů a stavu digitalizace balneologické literatury v ČR
- zpracování, systematizace a interpretace dat získaných během procesu mapování
- vytváření a aktualizace katalogizační databáze
- vedení evidencí dokumentového fondu</t>
  </si>
  <si>
    <t>Zpracování variant řešení meziknihovního vyhledávače ze strany Fakulty aplikovaných věd ZČU Plzeň
Pronájem domény spadata.cz, jejíž součástí budou webové stránky SpaLib
Návrh struktury webových stránek
Předjednány dohody s Krajskou knihovnou Karlovarského kraje a Knihovnou Mariánské Lázně ve kterých se nachází největší množství balneologické literatury</t>
  </si>
  <si>
    <t>Stabilizace a rozvoj výzkumných a administrativních kapacit ILaB, v. v. i.</t>
  </si>
  <si>
    <t>Cílem projektu je vytvoření atraktivního a motivujícího institucionálního prostředí, které přispěje ke stabilizaci a rozvoji lidského kapitálu instituce, zajištění kvalitních administrativních kapacit, které budou oporou výzkumným týmům,
zavedení nových nástrojů komunikace a jejich optimalizace, které povedou ke zvýšení povědomí     o výzkumných výsledcích instituce.
Projekt zahrnuje tyto aktivity:
- posílení administrativního týmu a následné zřízení samostatného organizačního útvaru
- zavedení a realizace systému odborného vzdělávání a osobního rozvoje
- zavedení a realizace jazykového vzdělávání
- zavedení a realizace sytému manažerského vzdělávání
- zapojení studentů partnerských VŠ do výzkumných projektů
- na základě analýzy firemní kultury upravit pravidla fungování institutu s cílem umožnit sladění vědeckého a soukromého života
– příprava komunikační strategie instituce a její naplňování, vytvoření efektivních komunikačních kanálů a pravidelné informování odborné i laické veřejnosti o výsledcích VaV (sociální sítě, konference, publikace), evaluace úspěšnosti komunikace pomocí monitoringu médií</t>
  </si>
  <si>
    <t>Projekt je v zásadě připraven k realizaci.</t>
  </si>
  <si>
    <t xml:space="preserve">Posílení spolupráce ILaB a aplikační sféry </t>
  </si>
  <si>
    <t>Cílem projektu je úzká spolupráce mezi ILaB a lázeňskými zařízeními (aplikační sféra) směřující k identifikaci a realizaci společných výzkumných aktivit
– vnímání ILaB jako partnera pro další rozvoj subjektů aplikační sféry
– personální zajištění v oblasti duševního vlastnictví.
Projekt zahrnuje tyto aktivity:
– identifikace a ověřování potřeb subjektů aplikační sféry
– příprava a realizace výzkumných aktivit ve spolupráci se subjekty aplikační sféry (témata výzkumu vzejdou z identifikace a ověřování potřeb subjektů aplikační sféry)
– příprava realizace výzkumných aktivit s aplikačním potenciálem (témata výzkumu vzejdou z identifikace a ověřování potřeb subjektů aplikační sféry)
– příprava metodiky pro zavádění inovací v lázeňství
– příprava společných projektových záměrů do národních i mezinárodních grantových schémat
– obsazení pracovní pozice se zaměřením na oblast duševního vlastnictví</t>
  </si>
  <si>
    <t>DLE JM Z 25.2.2021 NUTNO KONZULTOVAT S ŘO OPJAK
VIZ SOUBOR JM PODNETY_ZDROJE
DLE E-MAILU Z 23.2.2021 NAHRAZUJÍ NOVÉ FIŠE - VYPUŠTĚNO</t>
  </si>
  <si>
    <t>Studie pro variantu podzemního parkingu, nutno zpracovat novou studii a PD pro povrchové řešení parkingu</t>
  </si>
  <si>
    <t>PD
Vyřizuje se SP</t>
  </si>
  <si>
    <t>Stávající dopravní informační centrum – DIC DPKV
Stávající aplikace MojeDPKV
Studie proveditelnosti a PD budou zpracovány  do 6-9/2021</t>
  </si>
  <si>
    <t>PD a vybraný zhotovitel pro 3 parkoviště
Stávající informační systém pro řízení parkování – CDA Stávající dopravní informační centrum – DIC DPKV
Stávající aplikace MojeDPKV
Vyhodnocení stávajícího stavu a definice potřebnosti – viz dokument PUM KV
Studie proveditelnosti a PD budou zpracovány  do 6-9/2021</t>
  </si>
  <si>
    <t>Technická specifikace vozidel 
Plnící stanice CNG v areálu DPKV
Studie proveditelnosti a PD budou zpracovány  do 6-9/2021</t>
  </si>
  <si>
    <t>Stávající systém pro řízení IZ
Stávající dopravní informační centrum – DIC DPKV
Stávající aplikace MojeDPKV
Studie proveditelnosti a PD budou zpracovány  do 6-9/2021</t>
  </si>
  <si>
    <t>Stávající informační systém pro řízení dopravy (dispečink)
Stávající dopravní informační centrum – DIC DPKV
Stávající aplikace MojeDPKV
Stávající virtualizovaná výpočetní infrastruktura
Stávající vozidla jsou vybavena kamerovým systémem se záznamem
Studie proveditelnosti a PD budou zpracovány  do 6-9/2021</t>
  </si>
  <si>
    <t>PD zateplení a výměny oken 
Studie proveditelnosti a PD budou zpracovány  do 6-9/2021</t>
  </si>
  <si>
    <t>Investiční záměr
Studie a odborný odhad nákladů
Zajištěny majetkoprávní vztahy
Projektová dokumentace pro SP     ve zpracování, dokonč. 06/2021</t>
  </si>
  <si>
    <t>Investiční záměr
Studie a odborný odhad nákladů
Zajištěny majetkoprávní vztahy
Stavebně technické průzkumy</t>
  </si>
  <si>
    <t>Předmětem projektu je konzervace a revitalizace památkově chráněné ruiny bývalého barokního Loveckého zámečku u Moříčova. Příprava projektu, revitalizace památky, konzervace a statické zajištění, dobudování infrastruktury pro turisty (lavičky, infotabule, naváděcí systém, naučná stezka), osazení edukačních prvků.</t>
  </si>
  <si>
    <t>Revitalizace stromořadí na Hlavní třídě se zajištěním optimálních podmínek pro rozvoj městské vegetace azkvlitnění vzhledu města: odstranění stávajícího porostu, pěstební opatření zachovávaného porostu, zlepšení stanovištních podmínek, realizace závlahového systému a nové výsadby, rozvojová údržba.</t>
  </si>
  <si>
    <t>Citlivá renovace, restaurování a konzervace interiéru památkově chráněného Domu kultury, vytvoření jednoduché expozice o době vzniku Domu kultury a města, jeho odkazu a dopadech, ale i o SORELE jako komplexním výtvarném stylu
Projekt zahrnuje:
revitalizaci interieru památkového objektu Domu kultury, realizaci expozice s interaktivními prvky,
technické a technologické zázemí, modernizaci návštěvnického centra, realizaci edukačního centra, restaurování prvků interieru, ochranu a zabezpečení památky.</t>
  </si>
  <si>
    <t>OPJAK/OPŽP2</t>
  </si>
  <si>
    <t xml:space="preserve">Stávající virtualizovaná výpočetní infrastruktura
Stávající vozidla jsou vybavena kamerovým systémem se záznamem
Studie proveditelnosti a PD budou zpracovány  do 6-9/2021
</t>
  </si>
  <si>
    <t>Výstavba budovy dvoutřídní MŠ s potenciálem spolupráce s komunitním centrem pro volnočasové aktivity dětí, mládeže, rodin s dětmi a spolupráce se seniory. 
Výstavba dvoutřídní MŠ s kapacitou 40 dětí</t>
  </si>
  <si>
    <t>Architektonická studie - výstavby MŠ
Dokončen výběr zhotovitele projektové dokumentace, uzavřena smlouva o dílo – termín dokončení PD 04/ 2021</t>
  </si>
  <si>
    <t>Podpora výzkumných a inovačních aktivit DIZAJNPARKU - centra kulturních a kreativních odvětví v Karlovarském kraji (regionální centrum keramiky a porcelánu)</t>
  </si>
  <si>
    <t>Otestované jednotlivé aktivity a prototypy provozu v menším měřítku na konkrétních projektech a případech se všemi cílovými skupinami.</t>
  </si>
  <si>
    <t>Studie
Dokumentace pro stavební povolení</t>
  </si>
  <si>
    <t>Zpracován generel dopravy v klidu
Analýza stavu parkovacích automatů</t>
  </si>
  <si>
    <t>Cílem projektu je vybavení nové nebo rekonstruované budovy umožňující celkový rozvoj a inovace jak v oblasti KKO, tak u navazujících oblastí podnikání a průmyslu v regionu. Toto vybavení bude využíváno sérií měkkých projektů. Tyto projekty se souhrnně nazývají Dizajnpark. 
1. vybavení multifunkčního sálu KKO, hudební zkušebny, audio-vizuálního studia a fab-labu pro širokou veřejnost (vybavení pro umělecko-řemeslné aktivity, vybavení pro technicky-řemeslné aktivity, nové technologie použitelné v hoby-oblasti),
2. technické vybavení galerie a muzea Designu pro pořádání vzdělávacích výstav a expozic, 
3. Vybavení pro výzkumný inovační prostor s profesionálním fab-labem, co-workingovým centrem a ateliéry pro výzkum a inovace v oblasti KKO
Klíčové aktivity:
Výstavbu nové budovy /rekonstrukci stávající budovy provede investor. 
Obsahem projektu bude:
Nákup a instalace vybavení
Revize a proškolení obslužného personálu
Vytvoření edukačních videí pro možnosti využití a samoobslužnost technologického vybavení.</t>
  </si>
  <si>
    <t>Podpora návštěvnosti památky UNESCO Rudá věž smrti a dalších památek v ORP Ostrov</t>
  </si>
  <si>
    <t>2.2/4.4</t>
  </si>
  <si>
    <t>Lesopark Na Milíři</t>
  </si>
  <si>
    <t>Statutární město Karlovy Vary / SLP, p.o.</t>
  </si>
  <si>
    <t>Územní studie Lesopark Na Milíři</t>
  </si>
  <si>
    <t>Sportovně rekreační areál Sedlec</t>
  </si>
  <si>
    <t>Projekt využívá lokalitu původního popílkoviště, jež prošlo před několika lety částečnou rekultivací, na sportovně rekreační vyžití obyvatel přilehlých sídlišť Sedlec a Růžový Vrch a i nově budovaný obytný soubor na Sedlecké ul. s maximálním respektováním přírodních podmínek stanoviště. V projektu je navrženo vybudování okruhu pro cyklistiku, přírodní fitnesspark, agility hřiště, procházkové trasy s venčením psů, hobby fotbalové hřiště, areál pro BMX, luční labyrint a pobřežní molo pro vodní modeláře.</t>
  </si>
  <si>
    <t>Studie stavby</t>
  </si>
  <si>
    <t>Projekt navrhuje rozšíření ploch pobytové zeleně v rámci lázeňského území K. Varů, v údolí pod Starou pražskou ul. Cílem projektu je zpřístupnit tuto lokalitu lázeňským hostům a ostatním obyvatelům, vybudování odpočinkových míst,oprava cest včetně propojení na vycházkové trasy v Lázeňských lesích.
Klíčové aktivity: příprava území a kácení dřevin včetně vymýcení nevhodných porostů, terénní úpravy, úprava vodního toku, úprava cest, schodišť a zídek, instalace mobiliáře, vegetační úpravy - nivní louky.</t>
  </si>
  <si>
    <t xml:space="preserve">Lesopark u jízdárny </t>
  </si>
  <si>
    <t>Cílem projektu je vypracovat plnohodnotnou projektovou dokumentaci a zrealizovat volnočasový areál s cyklodromem a prostorem pro BMX, prostorem pro venčení a výcvik psů, úpravu vodních poměrů v lokalitě s vybudováním a opravou rybníčku a úpravu vodní nádrže - pinky v jižní části pozemku. Dále zde budou vybudovány vycházkové trasy doplněné o mobiliář. Vše ve vazbě na sídliště v městkých částech stará Role a Dvory.</t>
  </si>
  <si>
    <t>Studie využití území</t>
  </si>
  <si>
    <t>Projektová dokumentace
Podaná žádost o stavební povolení</t>
  </si>
  <si>
    <t>Lesopark Na Šlemu</t>
  </si>
  <si>
    <t>V blízkosti sídlišť Sedlec a Čankovská se nachází lokalita Na Šlemu,která je zanedbaná po dřívější těžbě kaolinu a využívání rybích sádek.Část byla obhospodařovaná jako louka.Tyto pozemky zarůstají sukcesní vegetací,jsou zde různá podmáčená místa a vznikají zde černé skládky.Na sousedních sídlištích je pouze minimum pozemků,které by byly vhodné pro sport,rekreaci,venčení psů apod.tento projekt by měl vyřešit prostor pro krátkodobou rekreaci místních obyvatelů se vdělávácí přidanou hodnotou v rámci naučných tabulí.
Cílem projektu je využití lokality Na Šlemu pro pobyt občanů z okolních sídlišť (Sedlec, Čankovská) -vybudování cestní sítě včetně odpočinkových míst a mobiliáře, vybudování přírodního dětského hřiště, agility hřiště, pochozích a pobytových mol, instalaci naučných tabulí využití mokřadů a sukcesní vegetace s maximálním využití hodnot území s respektem vazeb na okolní krajinu.</t>
  </si>
  <si>
    <t>NA ZÁKLADĚ ON-LINE 16.3.2021 VRACÍME DO HRY, POKUSÍME SE V RÁMCI OPŽP 1.1, (VÝSTAVBA BUDOVY V PASÍVNÍM (PLUSOVÉM) ENERGETICKÉM STANDARDU - NUTNÁ KONZULTACE S ŘO OPŽP
KRAJ PARALELNĚ ZKOUŠÍ JTF
BYLO VYPUŠTĚNO Z ITI NA ZÁKLADĚ VYJÁDŘENÍ ARCH. MUSILA Z 19.4.2021 - KRAJSKÝ STRATEGICKÝ PROJEKT JTF, REALIZACE V ITI SE NEUVAŽUJE</t>
  </si>
  <si>
    <t>DOPLNĚNO PODLE FIŠE Z 30.11.2020
DLE JM Z 25.2.2021 LZE PODPOŘIT POUZE V PŘÍPADĚ NEDOSTATEČNÉ KAPACITY V ORP KV A NUTNOST ZAŘAZENÍ FIŠE DO MAPU
VIZ SOUBOR JM PODNETY_ZDROJE
DLE ON-LINE 16.3.2021 NEMÁ PROJEKT PŘIPRAVENOST, PŘISLÍBENO POSKYTNOUT GENEREL NEMOCNICE
NA ZÁKLADĚ VYJÁDŘENÍ ARCH. MUSILA Z 14.9.2021 S TÍMTO PROJEKTEM NELZE POČÍTAT - JE NEPŘIPRAVENÝ</t>
  </si>
  <si>
    <t>DOPLNĚNO PODLE FIŠE ZE 7.12.2020
DLE JM Z 25.2.2021 NUTNO OVĚŘIT, ZDA UZAVŘENÝ?? AREÁL LZE POVAŽOVAT ZA VP? JINAK NEPODPOROVATELNÉ
VIZ SOUBOR JM PODNETY_ZDROJE
Z ON-LINE 16.3.2021 NENÍ ZŘEJMÁ PŘIPRAVENOST ANI SITUOVÁNÍ, PŘISLÍBENO POSKYTNOUT GENEREL NEMOCNICE
NA ZÁKLADĚ VYJÁDŘENÍ ARCH. MUSILA Z 14.9.2021 S TÍMTO PROJEKTEM NELZE POČÍTAT - JE NEPŘIPRAVENÝ</t>
  </si>
  <si>
    <t>Projekt Divadelního náměstí je součástí širšího projektu tzv. Divadelního korza, tedy veřejného prostranství na pravém břehu řeky Teplé vedoucího od kostela sv. Petra a Pavla po Vřídelní kolonádu.
Cílem celkového projektu je revitalizace zmíněného veřejného prostranství vstříc pobytovým kvalitám, upřednostněním pěších před vozidlovou dopravou, optimalizace dopravního prostoru, maximální vymístění parkovacích ploch mimo lokalitu do alternativních prostor (např. parkovací dům u galerie, který je součástí jiného projektu)
Součástí projektu je také revitalizace zeleně v prostoru náměstí, doplnění nového stromořadí, nahrazení nemocných stromů novými a na místo asfaltových ploch využít v maximální možné míře mlatové plochy pro lepší hospodaření s dešťovými vodami.</t>
  </si>
  <si>
    <t xml:space="preserve"> Divadelní náměstí</t>
  </si>
  <si>
    <t xml:space="preserve">
PONECHÁNO V UŽŠÍM VÝBĚRU IROP PO DOHODĚ S KAMKV A TT ZE DNE 17.2.2021 - "DŮLEŽITÁ SOUČÁST DIVADELNÍHO KORZA"
UPRAVENO DLE AKTUALIZOVANÉ FIŠE Z 12.4.2021 
</t>
  </si>
  <si>
    <t>Vestavba multifunkčního sálu do budovy Císařských lázní</t>
  </si>
  <si>
    <t>ODKONTROLOVÁNO DLE FIŠE KAMKV Z 2.2.2021
ÚPRAVA CENY DLE PODROBNÉHO PROPOČTU NÁKLADŮ - E-MAIL Z 14.4.2021
ÚPRAVA DLE AKTUALIZOVANÉ FIŠE Z 12.4.2021</t>
  </si>
  <si>
    <t xml:space="preserve"> Vřídelní kolonáda</t>
  </si>
  <si>
    <t>DLE MAILU JM Z 6.1.2021 UPRAVEN ZDROJ NA OPD/IROP2
(DVA ZDROJE FINANCOVÁNÍ)
PROJEKT NUTNO ROZTRHNOUT!
ITS mají sloužit pro řízení dopravy, provozu, pohybu nikoliv stavu komunikací.
PO JENÁNÍ S HASALEM + VAŇKÁTEM  Z 16.2. 2021 VYPUŠTĚNO Z UŽŠÍHO VÝBĚRU IROP
DLE JM Z 25.2.2021 ROZDĚLIT NA 2 FIŠE IROP-TELEMATIKA/OPD-ZLEPŠENÍ DOSTUPNOSTI, ZVÝŠENÍ BEZPEČNOSTI DOPRAVY
VIZ SOUBOR JM PODNETY_ZDROJE
NA ZÁKLADĚ E-MAILU P. VAŇKÁTA Z 5.3.2021 BYLO VYPUŠTĚNO Z ITI, ZŮSTÁVÁ POUZE OTEVŘENÝ ÚŘAD</t>
  </si>
  <si>
    <t>V současné době existuje řada systémů pro optimalizaci silniční dopravy a podporu řidičů ve městě – informace o dopravní situaci, parkování apod. Zcela jsou však opomíjeny potřeby chodců – občanů, seniorů i hendikepovaných, lázeňských hostů, turistů, kteří se potřebují bezpečně pohybovat po městě. Navrhovaný projekt se zabývá chytrou navigací chodců, vč. zmapování stávajícího stavu pěší sítě. Součástí projektu bude i průběžné vyhodnocování nehodovosti na území KV a vizualizace - tyto data budou sloužit při plánování rekonstrukcí/oprav/nových komunikací.</t>
  </si>
  <si>
    <t>IROP2/OPD</t>
  </si>
  <si>
    <t>2.1/1.2</t>
  </si>
  <si>
    <t>DLE MAILU JM Z 6.1.2021 UPRAVEN ZDROJ NA OPD+IROP2
(DVA ZDROJE FINANCOVÁNÍ)
PROJEKT NUTNO ROZTRHNOUT!
VYPUŠTĚNO Z PRIORIT IROP, ROZHODNOUT, CO Z TOHO JE DO OPD, A TO ZACHOVAT. DOHODA S HASALEM NA ROZTRŽENÍ FIŠE!
DLE JM Z 25.2.2021 ROZDĚLIT NA 2 FIŠE IROP-TELEMATIKA PRO VEŘEJNOU DOPRAVU/OPD-ZLEPŠENÍ DOSTUPNOSTI A BEZPEČNOST DOPRAVY
VIZ SOUBOR JM PODNETY_ZDROJE
NA ZÁKLADĚ E-MAILU P. VAŇKÁTA Z 5.3.2021 BYLO VYPUŠTĚNO Z ITI, ZŮSTÁVÁ POUZE OTEVŘENÝ ÚŘAD</t>
  </si>
  <si>
    <t>Cílem projektu je vybudování infrastruktury pro cyklistickou dopravu tzn. síť dobíjecích stanic, úschovny kol, navigačního systému pro orientaci. Infrastruktura bude napojená na systém veřejné dopravy, tak aby byl podpořen i tento mód cestování. Součástí projektu budou i detektory pro pěší i cyklistickou dopravu, aby bylo možné zajistit data potřebná pro návrh dopravních opatření ve městě pro podporu a regulaci nemotorové dopravy a pro vyhodnocování dopadů opatření již realizovaných. Získaná data jsou zásadní podklad pro dopravní odborníky a pro vedení města.
1. Zpracování projektu a výběr vhodných lokalit pro umístění nabíjecích stanic a úschoven kol,
2. Zpracování projektu a výběr vhodných dopravních detektorů umožňující detekovat všechny mody dopravy a jejich umístění na důležité komunikace,
3. Vybudování sítě dobíjecích stanic a úschoven kol,
4. Dodávka a zprovoznění dopravních detektorů včetně vytvoření datového skladu pro příjem a zpracování dopravních dat.</t>
  </si>
  <si>
    <t>Cílem projektu je vytvoření směrovaných a cílených tras městem a přilehlou krajinou. Zavedení jednotného smart informačního a reklamního systému, sloužícího jako komunikační prostředek mezi městem a jeho návštěvníky. Cílem je vytvořit jednotnou grafickou identitu města s vhodně určeným mobiliářem. Pro koncepční řešení níže vypsaných prvků je důležité nejprve zpracovat manuál informačního a orientačního systému.
Klíčové aktivity:
1/ Manuál IOS
Účelem manuálu IOS je stanovit zásady pro design a umisťování jednotlivých prvků městského orientačního systému tak, aby tyto prvky napomáhaly dotvářet identitu města a zároveň aby ctily charakter daného prostranství, měřítko, typ zástavby, historické, kulturní a krajinné souvislosti.
2/ Prvky orientačního systému
Směrovky, mapy, stojany pro augmentovanou realitu, vitríny,  velkoformátové CLV (City Light Vitríny)</t>
  </si>
  <si>
    <t>Strategie koncepčního přístupu k veřejným prostranstvím města Karlovy Vary
Manuál koncepčního přístupu k veřejným prostranstvím města Karlovy Vary</t>
  </si>
  <si>
    <t>Infrastruktura pro cestovní ruch v rámci vstupu města KV do UNESCO - Městské infocentrum</t>
  </si>
  <si>
    <t>Infrastruktura pro cestovní ruch v rámci vstupu města KV do UNESCO -  Městský informační systém</t>
  </si>
  <si>
    <t xml:space="preserve">Cílem projektu je realizace městského informačního centra, které bude společně s krajským infocentrem zajišťovat obsluhu turistů v lázeňské zóně Karlových Varů.
Společně s realizací nového městského informačního systému a prezentace prostřednictvím augmentované reality má realizace nové pobočky městkého infocentra za cíl vytvořit efektivní informační infrastrukturu.
</t>
  </si>
  <si>
    <t>Návrh pobočky nového infocentra</t>
  </si>
  <si>
    <t>Statutární město Karlovy Vary / KAM KV, p.o. / Infocentrum města Karlovy Vary, o.p.s.</t>
  </si>
  <si>
    <t>Sady Karla IV. a přímé okolí Císařských Lázní</t>
  </si>
  <si>
    <t>Parkovací dům u galerie umění</t>
  </si>
  <si>
    <t>Cílem projektu je zajistit dostatečné parkovací kapacity na okraji lázeňského centra, aby byla zajištěna jeho dostatečná dostupnost pro návštěvníky a zároveň aby samotné centrum netrpělo příliš velkou dopravní zátěží, která, je-li neřízená, devastuje charakter lázeňského města.
Cílem je rovněž zajistit dostatečnou dostupnost navštěvovaných památkově chráněných objektů – galerie umění a budovy Císařských lázní, která je dokonce na seznamu národních kulturních památek a v souvislosti s plánovanou vestavbou multifunkčního sálu do její dvorany vzroste potřeba dostatečných ploch parkování v dostatečné vzdálenosti pro zajištění vlastního provozu.</t>
  </si>
  <si>
    <t>Strategie koncepčního přístupu k veřejným prostranstvím města Karlovy Vary
Manuál koncepčního přístupu k veřejným prostranstvím města Karlovy Vary
Architektonická studie KAM KV – Divadelní korzo
Zadání KAM KV pro arch. studii parkovacího domu</t>
  </si>
  <si>
    <t>Parkovací dům v areálu Kattenbeck</t>
  </si>
  <si>
    <t>Cílem projektu je zajistit dostatečné parkovací kapacity pro rozvojovou oblast Staré vodárny a záchytné parkoviště s přestupem na MHD pro návštěvníky lázeňského centra.
Kapacita parkovacího domu v areálu Kattenbeck by měla být mezi 400 a 500 parkovacími místy.
V současné době probíhá příprava územní studie, která kromě jiného definuje urbanistickou strukturu lokality Staré vodárny a areálu Kattenbeck a blíže definuje přesnou polohu, objem a další náležitosti řešeného parkovacího domu.</t>
  </si>
  <si>
    <t>NOVÁ FIŠE KAMKV Z 12.4.2021</t>
  </si>
  <si>
    <t>Koncepce krajin Karlových Varů</t>
  </si>
  <si>
    <t>Hrubá koncepční studie KAMKV</t>
  </si>
  <si>
    <t>Svahy v ulici Moravská, Karlovy Vary</t>
  </si>
  <si>
    <t>Původní projektová dokumentace (bude se upravovat)</t>
  </si>
  <si>
    <t>Olšová Vrata – revitalizace prostoru starého hřbitova</t>
  </si>
  <si>
    <t>Cílem projektu je vytvořit klidovou zónu pro část obce Olšová Vrata, která bude sloužit místním jako místo setkávání a upevňování sousedských vztahů, což je žádoucí v místech nové zástavby, kde často dochází k anonymitě.
Klíčové aktivity:
Příprava území a kácení dřevin, terénní úpravy, povalové chodníky a stavby, dětské hřiště a mobiliář, vegetační úpravy.</t>
  </si>
  <si>
    <t>Ulice Moravská je v centrální části historického lázeňského centra Karlových Varů a představuje v dané lokalitě důležitou dopravní i pěší spojnici ústící do lázeňského území. V roce 2020 byla dokončena komplexní rekonstrukce vozovky ulice Moravská.
Revitalizace svahů vyžaduje, aby byly vegetační úpravy reprezentující významnost dané lokality a aby byla zajištěna jak bezpečnost, tak volnočasové zázemí k přilehlé základní škole.
Chybí zde dlouhodobě koncepční práce se zelení a hospodařením s dešťovou vodou. 
Cílem projektu je vytvořit z ulice Moravské atraktivní část historické zóny lázeňského území – revitalizovat svahy lemující nově rekonstruovanou vozovku, částečně svahy zpřístupnit pro žáky, těsně sousedící, základní školy a upravit městskou zeleň do formy esteticky zajímavé a zároveň efektivní v následné údržbě.
Klíčové aktivity:
Terénní úpravy, matové povrchy, dětské hřiště, výsadby.</t>
  </si>
  <si>
    <t>NOVÁ FIŠE Z 21.4.2021</t>
  </si>
  <si>
    <t>Revitalizace Vřídelní ulice</t>
  </si>
  <si>
    <t xml:space="preserve">Varšavská ulice představuje přímé spojení areálu Dolního nádraží s prostory městské Tržnice, potenciálním Tržním náměstím a dalším pokračováním do lázeňské zóny. Revitalizací ulice se sleduje záměr zkvalitnění lokality pro pobytové aktivity a podpora urbanizace místa, zejména plochy dnešního parkoviště, která představuje potenciál dotvoření stávající urbanistické struktury.
Přímé okolí Tržnice : centrální veřejný prostor pro společné (hlavní) „náměstí“ u Městské tržnice. Nově komponované veřejné prostranství - prostor pro pořádání farmářských trhů a dalších aktivit sleduje vedle zvýšení atraktivity místa pro obyvatele také motivaci soukromých subjektů (např. vlastníka Tržnice) k investici a zhodnocení přilehlých objektů.
</t>
  </si>
  <si>
    <t>Cílem projektu je opětovně vytvořit z ulice Vřídelní plnohodnotnou část města – obnovit tržní krámky, historicky umístěné pod kostelem a s nimi nabídku obchodního parteru, v rámci rekonstrukce řešit také předprostor Vřídelní kolonády a její lepší zapojení do veřejného prostranství města, materiálové řešení povrchů řešit adekvátně k lokalitě, doplnění mobiliáře a zapojení zelenomodré infrastruktury ve formě výsadby nových stromů a zahradních úprav okolo Vřídla včetně zasakování dešťových vod do podloží.
Revitalizace ulice Vřídelní je součástí širšího projektu tzv. Divadelního korza řešící revitalizaci veřejných prostranství na pravém břehu řeky Teplé od prostoru kostela sv. Petra a Pavla po okolí Vřídelní kolonády a s tím souvisejících dalších projektů, např. výstavbou parkovacího domu u galerie.</t>
  </si>
  <si>
    <t>Revitalizace Nové Louky</t>
  </si>
  <si>
    <t>Revitalizace veřejného prostranství – části širšího projektu tzv. Divadelního korza, tedy revitalizace celého pravého břehu řeky Teplé od kostela sv. Petra a Pavla po okolí Vřídelní kolonády. Cílem je znovu obnovit pěší korzo se zaměřením na pěšky se pohybující lázeňské hosty před motorovou dopravou. Projekt úzce souvisí i s omezením dopravy v klidu v prostoru Divadelního náměstí a jejím vymístěním do alternativních prostorů, např. parkovacího domu u galerie. Omezený prostor Nové louky bude řešen formou sdíleného prostoru obytné zóny, kde mají přednost především pěší. V projektu se počítá i s výsadbou nových stromů.</t>
  </si>
  <si>
    <t xml:space="preserve">Strategie a manuál koncepčního přístupu k veřejným prostranstvím města Karlovy Vary
Nám. Dr. M. Horákové - zadání KAM KV° (ověřovací studie)
</t>
  </si>
  <si>
    <t>Strategie a manuál koncepčního přístupu k veřejným prostranstvím města Karlovy Vary
Studie divadelního korza KAM KV</t>
  </si>
  <si>
    <t>DOPLNĚNO PODLE FIŠE KAMKV Z 2.2.2021
PONECHÁNO V UŽŠÍM VÝBĚRU IROP PO DOHODĚ S KAMKV A TT ZE DNE 17.2.2021, JE SOUČÁSTÍ "DIVADELNÍHO KORZA"
UPRAVENO PODLE AKTUALIZOVANÉ FIŠE KAMKV Z 12.4.2021</t>
  </si>
  <si>
    <t>ODKONTROLOVÁNO DLE FIŠE KAMKV Z 2.2.2021
PONECHÁNO V UŽŠÍM VÝBĚRU IROP PO DOHODĚ S KAMKV A TT ZE DNE 17.2.2021, JE SOUČÁSTÍ "DIVADELNÍHO KORZA"
UPRAVENO PODLE AKTUALIZOVANÉ FIŠE KAMKV Z 12.4.2021</t>
  </si>
  <si>
    <t>Strategie a Manuál koncepčního přístupu k k veřejným prostranstvím města Karlovy Vary
Studie Divadelního korza KAM KV</t>
  </si>
  <si>
    <t>NOVÁ FIŠE ORI MMKV Z 13.4.2021</t>
  </si>
  <si>
    <t>Cyklostezky Karlovy Vary, úsek B4, Tuhnice</t>
  </si>
  <si>
    <t xml:space="preserve">Plán udržitelné městské mobility, generel dopravy 
Generel cyklodopravy
PD do 31.3.2021
</t>
  </si>
  <si>
    <t>Cyklostezky Karlovy Vary - cyklotrasa E, úsek E1 v k. ú. Rybáře</t>
  </si>
  <si>
    <t>Obsahem projektu je výstavba a zprovoznění nového úseku cyklotrasy resp. cyklostezky: Jedná se o úsek Karlovy Vary, cyklotrasa B, úsek B4, Tuhnice, vč. související úpravy křižovatky Západní ul. a Šumavská ul., délka cca 500 m.
Cílem projektu je postupné dobudování ucelené soustavy cyklotras a cyklostezek na území města Karlovy Vary s návaznostmi na spádovou oblast, umožňující komfortní a bezpečnou cyklodopravu pro každodenní i rekreační účely, včetně posílení bezpečnosti a komfortu pro chodce na dotčených trasách.</t>
  </si>
  <si>
    <t>Obsahem projektu je výstavba a zprovoznění nového úseku cyklotrasy E, úseku E1, v k. ú. Rybáře, při ul. Nejdecké, v délce úseku cca 400 m.
Cílem projektu je postupné dobudování ucelené soustavy cyklotras a cyklostezek na území města Karlovy Vary s návaznostmi na spádovou oblast, umožňující komfortní a bezpečnou cyklodopravu pro každodenní i rekreační účely, včetně posílení bezpečnosti a komfortu pro chodce na dotčených trasách.</t>
  </si>
  <si>
    <t>Plán udržitelné městské mobility, generel dopravy 
Generel cyklodopravy
PD je zpracovaná
Do 30.4.2021 bude podána žádost o SP</t>
  </si>
  <si>
    <t xml:space="preserve">Cyklostezky Karlovy Vary - cyklotrasa A, úsek A6, Karlovy Vary - centrum
</t>
  </si>
  <si>
    <t>Obsahem projektu je výstavba a zprovoznění nového úseku cyklostezky v rámci cyklotrasy A, a to úseku A6, K. Vary centrum, v pravobřežní trase podél řeky Ohře od loděnice u Chebského mostu k Solivárně, cca délka cca 450 m.
Cílem je postupné dobudování ucelené soustavy cyklotras a cyklostezek na území města Karlovy Vary s návaznostmi na spádovou oblast, umožňující komfortní a bezpečnou cyklodopravu pro každodenní i rekreační účely, včetně posílení bezpečnosti a komfortu pro chodce na dotčených trasách.</t>
  </si>
  <si>
    <t>Plán udržitelné městské mobility, generel dopravy 
Generel cyklodopravy
PD bude v letech 2021-2022</t>
  </si>
  <si>
    <t xml:space="preserve">Na základě zpracovaného generelu dopravy v klidu specifikovat městské části s rezidentním parkováním, s obslužným krátkodobým parkováním a jejich vzájemné prolínání. Kontrolu parkování zajišťuje vozidlo, na které je instalováno zařízení zařízením pro vyhodnocování a identifikaci neoprávněného parkování. Systém je přenositelný na jiné vozidlo a funguje v režimu on-line. Zajištění systematické průběžné kontroly s maximální efektivností. 
Klíčové aktivity:
Tvorba polygonů pro detekci dopravního značení.  
Instalace a nastavení modulu pro informační systém MP Manager ke správě dat z automatizovaného zařízení (Cam-Car).
Implementace správy dat ze systému MP Manager na přestupkovou agendu MM, včetně nastavení automatických procesů. 
Instalace a nastavení modulu pro informační systém MP Manager pro správu parkovacích karet 
Vytvoření modulu pro informační systém MP Manager pro správu vjezdových karet do LÚ.
Implementace a nastavení platebního portálu města v prostředí MPM Manager. 
Analýza počtu a lokalizace parkovacích automatů s využitím tzv. totemů. 
Nákup speciálního zařízení k instalaci na vozidlo (Cam-Car) pro zajištění dohledu a kontroly parkování. </t>
  </si>
  <si>
    <t>Volnočasový areál Vysoká</t>
  </si>
  <si>
    <t>UPRAVEN ZDROJ DLE JM Z 25.2.2021
ZAJISTIT OD PŘEDKLADATELE PODROBNĚJŠÍ POPIS PROJEKTU!
(EXTRAVILÁN/INTRAVILÁN?)
VIZ SOUBOR JM PODNETY_ZDROJE
UPRAVENO PODLE AKTUALIZOVANÉ FIŠE Z 14.4.2021</t>
  </si>
  <si>
    <t>Cílem projektu je revitalizovat okolí bývalé požární nádrže, vytvořit chybějící místo pro odpočinek v části obce Vysoká, v návaznosti na úpravy bývalé požární nádrže.
Součástí projektu je revitalizace okolí nádrže, obnova zeleně, vybudování zóny pro aktivní odpočinek, vytvoření místa pro setkávání lidí.</t>
  </si>
  <si>
    <t>NOVÁ FIŠE LOKET Z 12.4.2021
(ČÁST ROZTRŽENÉ FIŠE Č. 57)</t>
  </si>
  <si>
    <t xml:space="preserve">Revitalizace městské zeleně – amfiteátr
</t>
  </si>
  <si>
    <t>Mobiliář, cestní síť a zeleň v přírodním amfiteátru Loket a v přilehlých parcích jsou velmi ovlivněné intenzivním využíváním a turistickým ruchem. Je třeba provést rozsáhlou rekonstrukci těchto prvků, tak aby byla přizpůsobena užívání tohoto prostoru.
Cílem projektu je zlepšení stavu cestní sítě, zeleně a mobiliáře a vytvoření místa pro setkávání občanů města a turistů a zvýšení biodiverzity a ekologické funkce městské zeleně.
Převážná část opatření bude spočívat v realizaci cestních sítí, opravách malých opěrných zídek a mobiliáře (lavičky, koše, altány, herní a cvičební prvky), menší část pak spočívá v opatřeních související se zelení provedení bezpečnostních, zdravotních a výchovných řezů dřevin, dosadbě živých plotů, regeneraci trávníků a případné výsadby cibulovin a trvalek.. Předpokládaný poměr nákladů 
Odhadované náklady cca 6 mil. Kč (cca 65 % cestní síť, stavební práce, mobiliář; cca 35 % zeleň)</t>
  </si>
  <si>
    <t>Revitalizace městské zeleně – Nádražní ulice</t>
  </si>
  <si>
    <t>Cílem projektu je zlepšení stavu zeleně,  zeleně a mobiliáře a vytvoření místa pro setkávání občanů města a turistů a zvýšení biodiverzity a ekologické funkce městské zeleněPřevážná část opatření spočívá v provedení bezpečnostních, zdravotních a výchovných řezů dřevin, dosadbě živých plotů, regeneraci trávníků a případné výsadby cibulovin a trvalek. Dále drobné úpravy parkových cest a doplnění mobiliáře v počtu jednotek ks (lavičky, koše).
Převážná část opatření se týká opatření na zeleni (předpoklad 80 % nákladů), zbytek mobiliář a cestní síť – odhadované náklady cca 2 mil Kč</t>
  </si>
  <si>
    <t>DOPLNĚNO PODLE FIŠE ZE 7.12.2020
PROJEDNÁNO ON-LINE 9.3.2021, PROJEKT MÁ NAPOMOCI CESTOVNÍMU RUCHU/VODÁCKÝ TURISMUS, JE TŘEBA DOLOŽIT VÍCE PODKLADŮ-ZACÍLENÍ PROJEKTU
NA ZÁKLADĚ SPECIFIKACE ŽADATELE  UPRAVEN ZDROJ NA IROP2 SC4.4-CR,
ZVÁŽIT PŘÍPADNÉ ZAHRNUTÍ DO UŽŠÍHO VÝBĚRU IROP?!
UPRAVENO PODLE AKTUALIZOVANÉ FIŠE Z 12.4.2021</t>
  </si>
  <si>
    <t xml:space="preserve">Cílem projektu je kompletní rekonstrukce stávající komunikace, vybudování komunikací pro pěší a nového veřejného osvětlení čímž dojde ke zvýšení bezpečnosti v této ulici a výraznému zlepšení stavu veřejných prostranství v této ulici. Dále dojde k vybudování nové dešťové kanalizace. Díky propojení s projektem Sokolovské vodárenské s. r. o., která chce v této ulici vybudovat splaškovou kanalizaci a v části vodovod, dojde k zásadnímu zlepšení stavu životního prostředí a kvality života pro obyvatele nejen této ulice, ale také k zlepšení kvality vypouštěných vod, které jsou dnes pomocí smíšené kanalizace sváděny do řeky Ohře.
Jedná se o ulici, která má v souvislosti se svým umístěním velký význam z hlediska turistického ruchu. Jedná se u významné nástupní místo vodácké turistiky, která v posledních letech významně narůstá na svém významu a ovlivňuje život obyvatel v celém městě, ale v této části ještě výrazněji. 
Tlak turistického ruchu má na tuto část města několik zásadních projevů, které má připravovaná rekonstrukce řešit: 
1) zvýšení bezpečnosti dopravy
2) regulace parkování
3) životní prostředí </t>
  </si>
  <si>
    <t>PROJEDNÁNO ON-LINE 9.3.2021, MĚSTO MÁ PLATNÉ SP NA PŘEDLÁŽDĚNÍ NÁMĚSTÍ (E-MAIL ZE DNE 10.3.2021), ALE NUTNO ZAPOJIT  I DALŠÍ PARAMETRY (ZELENOMODRÁ INFRASTRUKTURA APOD.)
UPRAVENO PODLE AKTUALIZOVANÉ FIŠE Z 12.4.2021</t>
  </si>
  <si>
    <t>Zlepšení stavu místních komunikací, mobilní zeleně, mobiliáře a parkování a vytvoření místa pro setkávání občanů města a turistů a umožnění konání kulturních a společenských akcí na náměstí. 
Realizace projektu úzce navazuje na projekt dopravního terminálu, který bude realizován z IROP a jeho cílem je vymístění parkovacích kapacit pro turisty mimo centrum města a snížení tlaku turismu na obyvatele žijící v historickém centru (městská památková rezervace) a přilehlých částech města.</t>
  </si>
  <si>
    <t>Jednoduchá architektonická studie
PD na předláždění náměstí
Vydané SP na předláždění náměstí a zahájená stavba</t>
  </si>
  <si>
    <t>Vybudování parkovacích kapacit – Sportovní ulice</t>
  </si>
  <si>
    <t>Jedná se o další etapu budování parkovacích ploch v městě Loket, navazující na již zrealizované projekty.
Hlavním cílem budování parkovacích ploch v dochozí vzdálenosti do historického centra a do atraktivních částí města je zajištění komfortu pro návštěvníky města, kteří k návštěvě města využívají osobní dopravy. Sekundárním pozitivním vlivem by pak mělo být zklidnění dopravy ve městě a snížení tlaku souvisejícího s problémy s tzv. overturismem na občany města.
Postupné budování parkovacích ploch je dlouhodobou strategií města a je zaneseno i ve strategických dokumentech města jako je územně plánovací dokumentace a Strategický plán města Lokte.
Cílem projektu je vybudování infrastruktury pro stále se zvyšující počty návštěvníků turisticky atraktivního města a snížení tlaku turistů na obyvatele města - ve Sportovní ulici.</t>
  </si>
  <si>
    <t>Změna ÚP, plocha je vedena dle stavebního úřadu MÚ Sokolov jako parkoviště, není potřeba stavební povolení</t>
  </si>
  <si>
    <t>UPRAVEN ZDROJ DLE JM Z 25.2.2021
(JEN PĚŠÍ, NE CYKLISTÉ)
VIZ SOUBOR JM PODNETY_ZDROJE
PROJEDNÁNO ON-LINE 9.3.2021, MOŽNÁ PODPORA JEN V CR, PRO MĚSTO NENÍ PRIORITA
NA ZÁKLADĚ SDĚLENÍ NOSITELE PROJEKTU Z 12.4.2021 VYŘAZENO Z ITI</t>
  </si>
  <si>
    <t>VYPUŠTĚNO NA ZÁKLADĚ JEDNÁNÍ S BH DNE 19.2.2021-NEPODPOROVATELNÉ
PROJEDNÁNO ON-LINE 9.3.2021, PRO MĚSTO ZÁSADNÍ PROJEKT, POTVRZENO, ŽE Z ITI NENÍ PODPORA MOŽNÁ
NA ZÁKLADĚ SDĚLENÍ NOSITELE PROJEKTU Z 12.4.2021 VYŘAZENO Z ITI</t>
  </si>
  <si>
    <t>NOVÁ FIŠE NEJDEK Z 12.4.2021
(ČÁST ROZTRŽENÉ FIŠE Č. )</t>
  </si>
  <si>
    <t xml:space="preserve">Předmětem řešení projektu je výstavba chodníku podél komunikace II/220 v úseku Nejdek – Pozorka, včetně odvedení povrchových vod, nového a rekonstrukce stávajícího veřejného osvětlení, nově vybudovaných autobusových zastávek a změny dopravního značení. 
Dle výsledků sčítání dopravy z roku 2016 je průměr intenzity vozidel 5106 vozidel/den. V takovém provozu se chodec může pohybovat jen velmi těžko. </t>
  </si>
  <si>
    <t>Chodník Nejdek – Pozorka, podél II/220, I. etapa</t>
  </si>
  <si>
    <t xml:space="preserve">AKTUALIZACE PODLE FIŠE Z 29.1.2020
DLE ON-LINE Z 9.3.2021 REDUKOVAT POUZE NA SNÍŽENÍ ENERGETICKÉ NÁROČNOSTI (OPŽP), ŠKOLNÍ JÍDELNY NELZE PODPOŘIT Z ITI
UPRAVENO DLE AKTUALIZOVANÉ FIŠE Z 12.4.2021
 </t>
  </si>
  <si>
    <t>ZŠ Karlovarská – školní jídelna, družina a knihovna – snížení energetické náročnosti</t>
  </si>
  <si>
    <t>Základní škola Karlovarská spolu se zázemím (tedy i budovou školní jídelny) byla v Nejdku postavena v 60. letech minulého století. Od té doby neprošla zásadnějšími úpravami. Objet má vysokou energetickou náročnost. Nejsou zde také vytvořeny vhodné a dostatečné podmínky pro nucené větrání v souladu se zákonnými požadavky. Umístění knihovny v budově, kde není dobře vyřešené proudění vzduchu a neinvestuje se do udržování stálých klimatických podmínek v budově, je nešťastné. Město však jiné, lepší prostory pro knihovnu nemá.  
Rozsah rekonstrukce – zateplení vnější obálky budovy, výměna dveří, oken, rekonstrukce střechy včetně krovu, výměna systému vytápění včetně otopných těles</t>
  </si>
  <si>
    <t>VYPUŠTĚNO Z DATABÁZE NA ZÁKLADĚ E-MAILOVÉ INFORMACE PŘEDKLADATELE ZE DNE 29.1.2021
ZPĚTNĚ ZAŘAZENO DO DATABÁZE NA ZÁKLADĚ ON-LINE Z 9.3.2021
UPRAVENO DLE AKTUALIZOVANÉ FIŠE Z 12.4.2021</t>
  </si>
  <si>
    <t xml:space="preserve">Revitalizace prostor pro expozice muzea spolu s recepcí. 
Problémem je stávající špatná statika stropů v budově, nevyhovující dispozice, havarijní stav budovy. Současné muzeum není uzpůsobení pro přístup hendikepovaných návštěvníků.  
Cílem je zvýšení kvality péče o kulturní dědictví. Kompletní rekonstrukce nevyhovujícího stavu budovy muzea, uzpůsobení prvků pro hendikepované a vytvoření zázemí pro recepci. </t>
  </si>
  <si>
    <t>ZŠ nám. Karla IV., Nejdek – snížení energetické náročnosti</t>
  </si>
  <si>
    <t>Cílem projektu je snížení energetické náročnosti budov, snížení emisí, snížení finanční náročnosti na vytápění.
Klíčovými aktivitami projektu je snížení energetické náročnosti budov, rekonstrukce střechy na budově I. stupně, rozvody VZT včetně nové jednotky a rekuperace, výměna systému vytápění včetně otopných těles.</t>
  </si>
  <si>
    <t>ZŠ nám. Karla IV., Nejdek – pořízení výtahu, vybudování hudebny pro komunitní aktivity + kompletní rekonstrukce kmenových učeben, zázemí pro pedagogy a společných prostor školy</t>
  </si>
  <si>
    <t>Sloučení ZŠ a ZUŠ, vytvoření komunitního zázemí školy pro setkávání žáků – povede k sociální inkluzi (společné hudebny), zajištění bezbariérovosti (výtah), vybudování kvalitního zázemí pro pedagogy, rekonstrukce vnitřních instalací – elektrika, topení, voda.
Cílem projektu je zlepšení přístupu k inkluzivním a kvalitním službám v oblasti vzdělávání, odborné přípravy a celoživotního učení pomocí rozvoje infrastruktury.
Klíčové aktivity:
vytvoření hudebny pro komunitní aktivity ZŠ (způsobilé výdaje), výtah (způsobilé výdaje)
zázemí pro pedagogy (způsobilé výdaje)
Rozsah rekonstrukce – změna dispozic v kmenových učebnách a společných prostorech (sloučení ZŠ a ZUŠ), kompletní oprava podlah a omítek ve 100 % povrchu, sociální zařízení, měření a regulace, kompletní výměna vnitřních rozvodů ZTI včetně zařizovacích předmětů, rozvodů požární vody, rozvodů plynu, silnoproud, slaboproud. (nezpůsobilé výdaje)</t>
  </si>
  <si>
    <t>MŠ Lipová – snížení energetické náročnosti</t>
  </si>
  <si>
    <t>Cílem projektu je snížení energetické náročnosti budov mateřské školy, snížení emisí, snížení finanční náročnosti na vytápění.
Rozsah rekonstrukce – zateplení vnější obálky budovy, výměna dveří, nová sedlová střecha včetně krovu, výměna systému vytápění včetně otopných těles, rozvody VZT včetně nové jednotky a rekuperace, měření a regulace.</t>
  </si>
  <si>
    <t>MŠ Lipová – rozšíření kapacity školy, rekonstrukce školy</t>
  </si>
  <si>
    <t>Mateřská škola Lipová byla v Nejdku postavena v 60. letech minulého století. Od té doby nebyla rekonstruována. Veškeré stavební konstrukce, střecha, podlahy, a hlavně rozvody jsou vyžilé.
Rozsah rekonstrukce: kompletní oprava podlah a omítek ve 100 % povrchu, celková rekonstrukce kuchyňského provozu (gastro), sociální zařízení, kompletní výměna vnitřních rozvodů ZTI včetně zařizovacích předmětů, rozvodů požární vody, rozvodů plynu, silnoproud, slaboproud.
Pouze ke stavebnímu objektu st.p.č. 1284 – správní budova se vztahuje celková rekonstrukce kuchyňského provozu (gastro)
Stavební objekt pavilonu 1 (st.p.č. 1288) je v havarijním stavu (brownfield). Nutnost kompletní rekonstrukce viz výše včetně výměny všech výplní otvorů, zajištění statiky, popřípadě úprava dispozic.</t>
  </si>
  <si>
    <t>AKTUALIZACE PODLE FIŠE Z 29.1.2021
DLE ON-LINE Z 9.3.2021 MOŽNO UPLATNIT POUZE SNÍŽENÍ ENERGETICKÉ NÁROČNOSTI (OPŽP ITI), REKONSTRUKCE BUDOV PRO ZDRAVOTNICTVÍ JE V ITI NEPODPOROVATELNÁ
ZATÍM NENÍ ANI ZCELA JASNÁ FUNKČNÍ NÁPLŇ OBJEKTU
UPRAVENO DLE AKTUALIZOVANÉ FIŠE Z 12.4.2021 (DŘÍVE BYL NÁZEV POLIKLINIKA)</t>
  </si>
  <si>
    <t>Cílem projektu je snížení energetické náročnosti budovy stávající polikliniky, snížení emisí, snížení finanční náročnosti na provoz budovy, zachování dobrého stavu budovy
Rozsah rekonstrukce – zateplení vnější obálky budovy, výměna dveří, oken, rekonstrukce střechy včetně krovu, výměna systému vytápění včetně otopných těles</t>
  </si>
  <si>
    <t>Rekonstrukce objektu občanské vybavenosti č.p. 636</t>
  </si>
  <si>
    <t>Studie stavební úpravy budovy</t>
  </si>
  <si>
    <t>MOŽNO NAVRÁTIT???
INTEGRAČNÍ POTENCIÁL?
VYŘAZENO Z ITI NA ZÁKLADĚ ON-LINE JEDNÁNÍ ZE DNE 19.4.2021</t>
  </si>
  <si>
    <t>Dokončena PD
Zažádáno o SP</t>
  </si>
  <si>
    <t>VÝZVA : VYTVOŘIT INTEGROVANÉ ŘEŠENÍ V RÁMCI OBCE S NÁVAZNOSTMI
ZŮSTÁVÁ V DATABÁZI JAKO JEDINÝ PROJEKT JENIŠOVA DLE INFO Z 19.11.2020
DOPLNĚNO DLE ON-LINE JEDNÁNÍ Z 14.4.2021</t>
  </si>
  <si>
    <t>Rozpracovaná studie území</t>
  </si>
  <si>
    <t>NA ZÁKLADĚ ON-LINE JEDNÁNÍ Z 14.4.2021 NA NÁVRH PŘEDKLADATELE VYŘAZENO Z ITI</t>
  </si>
  <si>
    <t>NEPODPOROVATELNÉ V ITI
ZAŘAZENO DO RAP, ČEKÁ SE NA POSOUZENÍ
POTVRZENO ON-LINE 16.3.2021
KRAJ ZATÍM NEMÁ JASNO ZDA REKONSTRUKCE NEBO NOVOSTAVBA, JAKÝ DOTAČNÍ TITUL... NEPŘIPRAVENO
VYŘAZENÍ Z ITI POTVRZENO E-MAILEM ARCH. MUSILA Z 19.4.2021</t>
  </si>
  <si>
    <t>NEPODPOROVATELNÉ V ITI
ZAŘAZENO DO RAP, ČEKÁ SE NA POSOUZENÍ
POTVRZENO ON-LINE 16.3.2021
KRAJ ZATÍM NEMÁ JASNO, NEPŘIPRAVENO, NEPOKRAČUJE SE V PŘÍPRAVĚ
VYŘAZENÍ Z ITI POTVRZENO E-MAILEM ARCH. MUSILA Z 19.4.2021</t>
  </si>
  <si>
    <t xml:space="preserve">NEPODPOROVATELNÉ V ITI
POTVRZENO ON-LINE 16.3.2021
KRAJ ZATÍM NEMÁ JASNO, NEPŘIPRAVENO
VYŘAZENÍ Z ITI POTVRZENO E-MAILEM ARCH. MUSILA Z 19.4.2021
</t>
  </si>
  <si>
    <t>UPRAVENO DLE ZASLANÉ FIŠE Z 8.2.2021
PROBLEMATICKÁ PODPORA POKUD NEBUDE PROJEKT UPRAVEN
NA ON-LINE 4.3.2021 PROJEDNÁNO,NEJISTÁ DOTAČNÍ PODPORA
DLE MAILU BH Z 21.4.2021 VYJMUTO  - NEPODPOROVATELNÉ</t>
  </si>
  <si>
    <t>ODKONTROLOVÁNO PODLE AKTUALIZOVANÉ FIŠE Z 29.1.2021
DOPLNĚN TERMÍN DLE MAILU BH Z 21.4.2021</t>
  </si>
  <si>
    <t>AKTUALIZOVÁNO DLE FIŠE Z 22.3.2021
NUTNO ZVÁŽIT "PŘÍLEPEK" KARLOVARSKÉHO ARCHITEKTONICKÉHO MANUÁLU, NENÍ NACENĚN ANI PROMYŠLENÁ VAZBA!
UPRAVEN SPECIFICKÝ CÍL DLE MAILU BH Z 21.4.2021</t>
  </si>
  <si>
    <t>3.1</t>
  </si>
  <si>
    <t>Síť pro rodinu, z.s.</t>
  </si>
  <si>
    <t>Projekt reaguje na dlouhodobě znevýhodněné postavení žen a mužů po MD/RD, žen a mužů 50+  na trhu práce a na předpokládané proměny trhu práce v kontextu  tzv. "Průmyslu 4.0". Aktivity projektu se zaměřují na zvýšení uplatnitelnosti cílové skupiny na trhu práce a na podporu podnikání, a to jak prostřednictvím zvýšení odborné kvalifikace a znalostí potřebných pro začínající podnikatele, kteří vstupují nově do podnikatelského prostředí, tak i nabídkou odborného a praktického vzdělání ve vybraných oborech.
Projekt je logicky rozčleněn do pěti odborných klíčových aktivit, které na sebe navazují:
I. Vstupní vzdělávání
II. Obecné vzdělávání
III. Specifické vzdělávání
IV. Kvalifikační vzdělávání 
V. Zaměstnávání</t>
  </si>
  <si>
    <t>Dlouholeté zkušenosti s realizací projektů z ESF</t>
  </si>
  <si>
    <t>AKTUALIZACE NOSITELE PROJEKTU DLE E-MAILU ZE DNE 4.2.2021
DLE E-MAILU BH Z 23.4.2021 NEPŘIPRAVENO</t>
  </si>
  <si>
    <t>ODKONTROLOVÁNO PODLE FIŠE Z 29.1.2021
DLE ON-LINE 16.3.2021
KRAJ ZATÍM NEMÁ JASNO ANI O UMÍSTĚNÍ BUDOVY - NEPŘIPRAVENO, VYŘAZENO
ZNOVU POTVRZENO VYŘAZENÍ MAILEM ARCH. MUSILA Z 23.4.2021</t>
  </si>
  <si>
    <t>NOVÁ FIŠE Z 23.2.2021
VYŘAZENO Z ITI NA ZÁKLADĚ E-MAILU ARCH. MUSILA Z 23.4.2021</t>
  </si>
  <si>
    <t>NAVRÁCENO 11.2.2021 - ZATEPLENÍ
DLE E-MAILU Z 23.2.2021 ŽADATEL ŽÁDÁ PROJEKT PONECHAT ZA ÚČELEM SNÍŽENÍ ENERGETICKÉ NÁROČNOSTI BUDOVY, FIŠE VŠAK NEUPRAVENA
VYŘAZENO Z ITI NA ZÁKLADĚ ON-LINE JEDNÁNÍ Z 16.4.2021, VYŘAZENÍ
POTVRZENO E-MAILEM Z 22.4.2021</t>
  </si>
  <si>
    <t>Zateplení budovy, střechy, výměna výplní, odvlhčení, napojení na centrální dodávku TUV.</t>
  </si>
  <si>
    <t>NAVRÁCENO 11.2.2021 - ZATEPLENÍ
ÚPRAVA NA ZÁKLADĚ ON-LINE JEDNÁNÍ ZE DNE 19.4.2021
ZPŘESNĚNÍ NA ZÁKLADĚ E-MAILU Z 22.4.2021</t>
  </si>
  <si>
    <t>Zateplení budovy, střechy, výměna výplní, výměna elektrické energie a svítidel. Vybudování zázemní pro zaměstnance, tj. sociální zázemí.</t>
  </si>
  <si>
    <t>NAVRÁCENO 11.2.2021 - ZATEPLENÍ
ZPŘESNĚNÍ NA ZÁKLADĚ E-MAILU Z 22.4.2021</t>
  </si>
  <si>
    <t>Regenerace panelového sídliště mezi ulicí Husova-Okružní v Chodově</t>
  </si>
  <si>
    <t>Postupná regenerace panelového sídliště mezi ulicemi Husova a Okružní v Chodově. Cílem projektu je úprava veřejných prostranství panelových sídlišť. Obnova zeleně, mobiliáře, chodníků, dětských hřišť a herních prvků, dopravy v klidu.
Klíčové aktivity: 
Zjednodušit a specifikovat náplň dětských hřišť,
zvýšit bezpečnost chodců, doplnit pěší trasy chodník, dořešit pohyb cyklistů a navázat na celoměstskou koncepci, vyřešit povrchové úpravy zpevněných ploch, snížit deficit parkovacích míst,
doplnit městský mobiliář, rekonstruovat zeleň, dokončit započatou rekonstrukci veřejného osvětlení.</t>
  </si>
  <si>
    <t>UPRAVEN ZDROJ DLE JM Z 25.2.2021
ZAJISTIT OD PŘEDKLADATELE PODROBNĚJŠÍ POPIS PROJEKTU! (OPŽP/IROP)
VIZ SOUBOR JM PODNETY_ZDROJE
DLE ON-LINE Z 18.3.2021 BUDE PROJEKT KONKRÉTNĚ ZACÍLEN (POUZE 1 SÍDLIŠTĚ)
AKTUALIZOVÁNO DLE FIŠE Z 31.3.2021
ZVÁŽIT, ZDA NEZAPOČÍTAT POUZE 6MIL. KČ (1.ETAPA-PŘIPRAVENÁ)
AKTUALIZOVÁNO DLE FIŠE Z 22.4.2021</t>
  </si>
  <si>
    <t xml:space="preserve">Celková studie na regeneraci sídliště
</t>
  </si>
  <si>
    <t>PROJEDNÁNO ON-LINE 18.3.2021
AKTUALIZOVÁNO PODLE FIŠE Z 31.3.2021
AKTUALIZOVÁNO PODLE FIŠE Z 22.4.2021</t>
  </si>
  <si>
    <t>NOVÁ FIŠE Z 31.3.2021
ODKONTROLOVÁNO DLE AKTUALIZOVANÉ FIŠE Z 22.4.2021</t>
  </si>
  <si>
    <t>NOVÁ FIŠE Z 21.4.2021
PONECHÁN ZDROJ IROP DLE DOHODY S BH Z 26.4.2021</t>
  </si>
  <si>
    <t>Koncentrace zázemí pečovatelské služby do jednoho místa. Rekonstrukce nevyužívaných prostor domu č.p. 1238 pro potřeby sociálně terapeutických dílen. 
Cílem projektu je vybudovat zázemí pečovatelské služby na jednom místě, v jedné budově, komplexně. Rekonstrukce nevyužívaných prostor v přízemí je plánována pro vybudování zázemí a potřeb sociálně terapeutických dílen. Tím by mělo dojít k prohloubení spolupráce s Denním centrem Mateřídouška, o.p.s., které v Chodově působí už 25 le, je rovněž poskytovatelem sociálních služeb pro osoby s mentálním postižením i osoby s poruchou autistického spektra a s ním po celou dobu probíhá v rámci města Chodova neustálá podpora, komunikace a kooperace.</t>
  </si>
  <si>
    <t>Poskytování sociální služby CHB a s tím spojený vznik nových pracovních míst, vzdělávání a supervize pracovníků, příprava klientů, vybavení zázemí, evaluace.
Služba bude mít vzhledem k počtu klientů komunitní charakter</t>
  </si>
  <si>
    <t xml:space="preserve">ODKONTROLOVÁNO DLE FIŠE KAMKV ZE 17.11. 2020
PONECHÁNO V UŽŠÍM VÝBĚRU IROP PO DOHODĚ S KAMKV A TT ZE DNE 17.2.2021, JE SOUČÁSTÍ "DIVADELNÍHO KORZA"
DLE JM Z 25.2.2021 ÚPRAVA POPISU FIŠE
UPRAVENO DLE AKTUALIZOVANÉ FIŠE Z 12.4.2021
UPRAVEN ZDROJ DLE DOHODY S BH A JM ZE DNE 26.4.2021
</t>
  </si>
  <si>
    <t>Realizace první fáze krajinářských úprav v rámci lázeňské kulturní krajiny.</t>
  </si>
  <si>
    <t>DLE JM 25.2.2021 SPÍŠE OPŽP SC1.6 ,ALE TO ENENÍ V ITI. NUTNÁ KONZULTACE S ŘO OPŽP
VIZ SOUBOR JM PODNETY_ZDROJE
21.4.2021 - PROZATÍM PONECHÁNO S DOPORUČENÍM NA PŘEFORMULOVÁNÍ - PRVNÍ ETAPA REALIZACE ÚPRAV PODLE "KONCEPCE KRAJIN KV"
26.4.2021 UPR. TEXT POPISU PROJEKTU VT - "NÁVOD" NA SMĚROVÁNÍ FIŠE</t>
  </si>
  <si>
    <t>Zpracovává se PD a podklady pro SP
Vydáno SP</t>
  </si>
  <si>
    <t>Zadání KAM KV
Ověřovací studie + architektonická studie
Kladné projednání s Národním památkovým ústavem 
Zpracovaná DSP
Projednává se DSP</t>
  </si>
  <si>
    <t>Strategie koncepčního přístupu k veřejným prostranstvím města Karlovy Vary
Manuál koncepčního přístupu k veřejným prostranstvím města Karlovy Vary
Ideový záměr
Architektonická studie KAM KV</t>
  </si>
  <si>
    <t>Jde o vysoce inovační a moderní řešení, které nemá obdobu ve světě. Klíčovým prvkem je nasazení fyzického orientačního systému (infopanely) spojeného s aplikací
pro virtuální a augmentovanou realitu s pokročilými prvky predikce (předpovídání) a budoucí, či okamžitou optimalizací návštěvníků města s úzkým propojením 
na koncept Smart City.</t>
  </si>
  <si>
    <t>Koncept využití moderních technologií – augmentovaná a virtuální realita
Úspěšný pilotní projekt pro Mlýnskou kolonádu s rozsáhlým testováním, zpracovaný Průvodce architekturou Karlových Varů
Zpracovaný návrh informačních stojanů pro 3D aplikaci</t>
  </si>
  <si>
    <t>Strategie koncepčního přístupu k veřejným prostranstvím města Karlovy Vary
Manuál koncepčního přístupu k veřejným prostranstvím města Karlovy Vary
Architektonická studie KAMKV - Divadelní korzo</t>
  </si>
  <si>
    <t>Karlovy Vary, Rozcestí u Koníčka – úpravy komunikací</t>
  </si>
  <si>
    <t>Restart 4.0 Karlovy Vary</t>
  </si>
  <si>
    <t>1.2/2.2</t>
  </si>
  <si>
    <r>
      <t xml:space="preserve">UPRAVEN ZDROJ DLE JM Z 25.2.2021
ZAJISTIT OD PŘEDKLADATELE PODROBNĚJŠÍ POPIS PROJEKTU KDO JE CÍLOVOU SKUPINOU (TURISTÉ-SC4.4, MULTIMOD.-SC2.1)!
VIZ SOUBOR JM PODNETY_ZDROJE
PROJEDNÁNO ON-LINE 9.3.2021, ROZPRACOVAT KAŽDOU PLOCHU ZVLÁŠŤ-DOPRUČENO PLOCHA U NÁDRAŽÍ (IROP4.4) A SPORTOVNÍ (IROP2.1)
FIŠE UPRAVENA PODLE ZASLANÉHO PODKLADU Z 30.3.2021, UPRAVEN TEXT, CENA PROZATÍM PONECHÁNA.
ZVÁŽIT PŘÍPADNÉ ZAHRNUTÍ DO UŽŠÍHO VÝBĚRU IROP?!
UPRAVENO PODLE AKTUALIZOVANÉ FIŠE Z 12.4.2021
</t>
    </r>
    <r>
      <rPr>
        <i/>
        <sz val="10"/>
        <color rgb="FF0070C0"/>
        <rFont val="Calibri"/>
        <family val="2"/>
        <charset val="238"/>
      </rPr>
      <t>Z IROP 2.1 je možné spolufinancovat pouze parkoviště typu P+R a K+R</t>
    </r>
  </si>
  <si>
    <r>
      <t xml:space="preserve">ODKONTROLOVÁNO DLE FIŠE KAMKV Z 2.2.2021
</t>
    </r>
    <r>
      <rPr>
        <i/>
        <sz val="10"/>
        <color rgb="FF0070C0"/>
        <rFont val="Calibri"/>
        <family val="2"/>
        <charset val="238"/>
      </rPr>
      <t>NUTNO DETAILNĚJI PROVĚŘIT, ZDA SVÝM CHARAKTEREM ZÁMĚR SPADÁ DO IROP 2.1</t>
    </r>
  </si>
  <si>
    <r>
      <t xml:space="preserve">DOPLNĚNO DLE FIŠE ORI+KAMKV
 Z 18.11. 2020
UPRAVENO DLE FIŠE Z 26.11.2020
</t>
    </r>
    <r>
      <rPr>
        <i/>
        <sz val="10"/>
        <color rgb="FF0070C0"/>
        <rFont val="Calibri"/>
        <family val="2"/>
        <charset val="238"/>
      </rPr>
      <t>NUTNO DETAILNĚJI PROVĚŘIT, ZDA SVÝM CHARAKTEREM ZÁMĚR SPADÁ DO IROP 2.1</t>
    </r>
  </si>
  <si>
    <r>
      <t xml:space="preserve">DOPLNĚNO DLE FIŠEORI+KAMKV 
Z 18.11. 2020
UPRAVENO DLE FIŠE Z 26.11.2020
</t>
    </r>
    <r>
      <rPr>
        <i/>
        <sz val="10"/>
        <color rgb="FF0070C0"/>
        <rFont val="Calibri"/>
        <family val="2"/>
        <charset val="238"/>
      </rPr>
      <t>NUTNO DETAILNĚJI PROVĚŘIT, ZDA SVÝM CHARAKTEREM ZÁMĚR SPADÁ DO IROP 2.1</t>
    </r>
  </si>
  <si>
    <r>
      <t xml:space="preserve">DOPLNĚNO DLE FIŠEORI+KAMKV 
Z 18.11. 2020
UPRAVENO DLE FIŠE Z 26.11.2020
POZOR! ZDE NUTNO PROMYSLET MOŽNOSTI PŘIPRAVENOSTI PROJEKTU, ABY BYO MOŽNO Z ITI!!!
ČÁSKA REDUKOVÁNA NA 200MIL. KČ (VT 18.2.20221) - PŘEDPOKLAD, ŽE DOTACE NEBUDOU POKRÝVAT CELOU SOUSTAVU MOSTŮ!
</t>
    </r>
    <r>
      <rPr>
        <i/>
        <sz val="10"/>
        <color rgb="FF0070C0"/>
        <rFont val="Calibri"/>
        <family val="2"/>
        <charset val="238"/>
      </rPr>
      <t xml:space="preserve">
NUTNO DETAILNĚJI PROVĚŘIT, ZDA SVÝM CHARAKTEREM ZÁMĚR SPADÁ DO IROP 2.1</t>
    </r>
  </si>
  <si>
    <r>
      <t xml:space="preserve">PONECHÁNA PROZATÍM ČÁSTKA 10MIL. KČ PRO SOCIÁLNÍ FIŠE, PŘIPRAVUJE TT
</t>
    </r>
    <r>
      <rPr>
        <i/>
        <sz val="10"/>
        <color rgb="FF0070C0"/>
        <rFont val="Calibri"/>
        <family val="2"/>
        <charset val="238"/>
      </rPr>
      <t>NUTNO DETAILNĚJI PROVĚŘIT, ZDA SVÝM CHARAKTEREM ZÁMĚR SPADÁ DO IROP 2.1</t>
    </r>
  </si>
  <si>
    <r>
      <t xml:space="preserve">DOPLNĚNO DLE MAILU Z 26.11.2020
CENA ODHADNUTA
</t>
    </r>
    <r>
      <rPr>
        <i/>
        <sz val="10"/>
        <color rgb="FF0070C0"/>
        <rFont val="Calibri"/>
        <family val="2"/>
        <charset val="238"/>
      </rPr>
      <t>NUTNO DETAILNĚJI PROVĚŘIT, ZDA SVÝM CHARAKTEREM ZÁMĚR SPADÁ DO IROP 2.1</t>
    </r>
  </si>
  <si>
    <r>
      <t xml:space="preserve">ODKONTROLOVÁNO DLE FIŠE Z 1.2.2021
DLE JM Z 25.2.2021 NUTNO LÉPE POPSAT/VYSVĚTLIT NÁPLŇ PROJEKTU, DLE TOHO SE PROJEDNÁ S ŘO A OVĚŘÍ PODPOROVATELNOST
VIZ SOUBOR JM PODNETY_ZDROJE 
</t>
    </r>
    <r>
      <rPr>
        <i/>
        <sz val="10"/>
        <color rgb="FF0070C0"/>
        <rFont val="Calibri"/>
        <family val="2"/>
        <charset val="238"/>
      </rPr>
      <t>SOUHLAS</t>
    </r>
    <r>
      <rPr>
        <i/>
        <sz val="10"/>
        <color rgb="FFFF0000"/>
        <rFont val="Calibri"/>
        <family val="2"/>
        <charset val="238"/>
      </rPr>
      <t xml:space="preserve">
PROJEDNÁNO NA ON-LINE 3.3.2021, DOPORUČENO ZAŘADIT DO DOT. PROGR. OPTAK PO5.1 MIMO ITI
VYŘAZENO Z ITI</t>
    </r>
  </si>
  <si>
    <r>
      <t xml:space="preserve">UPRAVEN ZDROJ DLE JM Z 25.2.2021
PROJEDNÁNO NA ON-LINE 18.3.2021, AKTUALIZOVÁNO PODLE FIŠE Z  18.3.2021
</t>
    </r>
    <r>
      <rPr>
        <i/>
        <sz val="10"/>
        <color rgb="FF0070C0"/>
        <rFont val="Calibri"/>
        <family val="2"/>
        <charset val="238"/>
      </rPr>
      <t>POZOR, Z IROP 2.1 POUZE PARKOVIŠTĚ TYPU P+R; NÁDRAŽÍ NEPATŘÍ ĆD, SLE SPRÁVĚ ŽELEZNIC - BYLO BY VHODNÉ UPRAVIT NÁZEV PROJEKTU</t>
    </r>
  </si>
  <si>
    <r>
      <t xml:space="preserve">DOPLNĚNO PODLE FIŠE Z 5.2.2021
DLE MAILU JM Z 5.2.2021 UPRAVEN ZDROJ NA OPD
NA JEDNÁNÍ S HASALEM DNE 16.2.2021 BYLO KONSTSTOVÁNO ŽE V PŮVODNÍ CENĚ 8MIL JE VELKÁ REZERVA, TAK INTUITIVNĚ SNÍŽENO ZATÍM NA 3 MIL., PO DODÁNÍ PODKLADŮ BUDE ZPŘESNĚNO
UPRAVENO PODLE AKTUALIZOVANÉ FIŠE Z 23.3.2021, S OHLEDEM NA POŽADAVKY NA GARANTA PONECHÁNO JAKO NOSITEL I SMKV
UPRAVENO PODLE AKTUALIZOVANÉ FIŠE MPKV Z 1.4.2021
</t>
    </r>
    <r>
      <rPr>
        <i/>
        <sz val="10"/>
        <color rgb="FF0070C0"/>
        <rFont val="Calibri"/>
        <family val="2"/>
        <charset val="238"/>
      </rPr>
      <t>UPOZORŃUJI NA MOŽNÝ PROBLÉM FINANCOVAT TENTO ZÁMĚR Z OPD, DOPORUČUJI PROJEDNAT S ŘO OPD</t>
    </r>
  </si>
  <si>
    <r>
      <t xml:space="preserve">NOVÁ FIŠE KAMKV Z 12.4.2021
</t>
    </r>
    <r>
      <rPr>
        <i/>
        <sz val="10"/>
        <color rgb="FF0070C0"/>
        <rFont val="Calibri"/>
        <family val="2"/>
        <charset val="238"/>
      </rPr>
      <t>NUTNO POJMOUT ZÁMĚR JAKO PARKOVIŠTĚ P+R, JINAK NENÍ MOŽNÉ SPOLUFINANCOVAT Z IROP</t>
    </r>
  </si>
  <si>
    <r>
      <t xml:space="preserve">NOVÁ FIŠE KAMKV Z 12.4.2021
</t>
    </r>
    <r>
      <rPr>
        <i/>
        <sz val="10"/>
        <color rgb="FF0070C0"/>
        <rFont val="Calibri"/>
        <family val="2"/>
        <charset val="238"/>
      </rPr>
      <t xml:space="preserve">
NUTNO POJMOUT ZÁMĚR JAKO PARKOVIŠTĚ P+R, JINAK NENÍ MOŽNÉ SPOLUFINANCOVAT Z IROP</t>
    </r>
  </si>
  <si>
    <r>
      <t xml:space="preserve">ZVÝŠENA CENA O 9 MIL. NA ZÁKLADĚ E-MAILU L. SIŘÍNKA Z 30.11.2020.
DLE MAILU JM Z 6.1.2021 UPRAVEN ZDROJ NA OPD/IROP2
(DVA ZDROJE FINANCOVÁNÍ)
PROJEKT NUTNO ROZTRHNOUT!
NA ZÁKLADĚ JEDNÁNÍ S DPKV Z 16.2.2021 PARKINGY NUTNO ZACHOVAT, ČÁST BUDE ZŘEJMĚ Z OPD, TAKŽE PONECHANÁ ČÁST ODHADEM Z PŮVODNÍCH 69MIL POUZE 50MIL, ZBYTEK POČÍTÁN DO OPD. NUTNO ROZTRHNOUT A ROZPOČÍTAT!
DLE JM Z 25.2.2021 ROZDĚLIT NA 2 FIŠE IROP/OPD
VIZ SOUBOR JM PODNETY_ZDROJE
</t>
    </r>
    <r>
      <rPr>
        <i/>
        <sz val="10"/>
        <color rgb="FF0070C0"/>
        <rFont val="Calibri"/>
        <family val="2"/>
        <charset val="238"/>
      </rPr>
      <t>SOUHLAS, ČÁST IROP DO D21, SYSDTÉM ŘÍZENÍ PARKOVÁNÍ SPADÁ POD OPD</t>
    </r>
    <r>
      <rPr>
        <i/>
        <sz val="10"/>
        <color rgb="FFFF0000"/>
        <rFont val="Calibri"/>
        <family val="2"/>
        <charset val="238"/>
      </rPr>
      <t xml:space="preserve">
UPRAVENO DLE PODKLADU OD DPKV   Z 1.3.2021, CENA DLE DOHODY UVEDENA BEZ DPH!</t>
    </r>
  </si>
  <si>
    <r>
      <t xml:space="preserve">JE VŠE Z TOHO OPRAVDU IROP, NELZE NĚCO DO OPD?
JINAK SAMOZŘEJMĚ PRIORITA </t>
    </r>
    <r>
      <rPr>
        <i/>
        <sz val="10"/>
        <color theme="8" tint="-0.249977111117893"/>
        <rFont val="Calibri"/>
        <family val="2"/>
        <charset val="238"/>
      </rPr>
      <t>VOZIDLA PRO VEŘEJNOU DOPRAVU JSOU VÝHRADNĚ Z IROP</t>
    </r>
    <r>
      <rPr>
        <i/>
        <sz val="10"/>
        <color rgb="FFFF0000"/>
        <rFont val="Calibri"/>
        <family val="2"/>
        <charset val="238"/>
      </rPr>
      <t xml:space="preserve">
UPRAVENO DLE PODKLADU OD DPKV   Z 1.3.2021, CENA DLE DOHODY UVEDENA BEZ DPH!</t>
    </r>
  </si>
  <si>
    <r>
      <t xml:space="preserve">AKTUALIZACE PODLE FIŠE Z 29.1.2020
DLE ON-LINE Z 9.3.2021 NENÍ JASNO, JAKÉ BUDOU PARAMETRY S OHLEDEM NA STÁVAJÍCÍ PROVOZ.
NA ZÁKLADĚ NEJASNOSTÍ S PODPOROU VYŘAZENO Z UŽŠÍHO VÝBĚRU IROP
UPRAVENO DLE AKTUALIZOVANÉ FIŠE Z 12.4.2021
</t>
    </r>
    <r>
      <rPr>
        <i/>
        <sz val="10"/>
        <color theme="8" tint="-0.249977111117893"/>
        <rFont val="Calibri"/>
        <family val="2"/>
        <charset val="238"/>
      </rPr>
      <t>PŘÍPADNĚ PŘEVÉST DO D23</t>
    </r>
  </si>
  <si>
    <r>
      <t xml:space="preserve">PROJEDNÁNO NA ON-LINE 3.3.2021, 
AKTUALIZOVÁNO (REDUKOVÁN) DLE FIŠE ZE 7.4.2021
</t>
    </r>
    <r>
      <rPr>
        <i/>
        <sz val="10"/>
        <color theme="8" tint="-0.249977111117893"/>
        <rFont val="Calibri"/>
        <family val="2"/>
        <charset val="238"/>
      </rPr>
      <t>PŘÍPADNĚ PŘEVÉST DO E11</t>
    </r>
  </si>
  <si>
    <r>
      <t xml:space="preserve">DLE ON-LINE 5.3.2021 DOPLNĚN TERMÍN ZAHÁJENÍ PROJEKTU, POTVRZENO, ŽE JE PROJEKT DŮLEŽITÝ
</t>
    </r>
    <r>
      <rPr>
        <i/>
        <sz val="10"/>
        <color theme="8" tint="-0.249977111117893"/>
        <rFont val="Calibri"/>
        <family val="2"/>
        <charset val="238"/>
      </rPr>
      <t>PŘÍPADNĚ PŘEVÉST DO D23</t>
    </r>
  </si>
  <si>
    <r>
      <t xml:space="preserve">DLE E-MAILU BH Z 23.2.2021 INFO, ŽE TATO CYKLOSTEZKA JE PRO KYSELKU NEJSTĚŽEJNĚJŠÍ
DLE ON-LINE 5.3.2021 POTVRZENO, ŽE JE PROJEKT PŘIPRAVENÝ A DŮLEŽITÝ, Z CYKLOSTEZEK JE TO PRVNÍ PROJEKT K REALIZACI.
</t>
    </r>
    <r>
      <rPr>
        <i/>
        <sz val="10"/>
        <color theme="8" tint="-0.249977111117893"/>
        <rFont val="Calibri"/>
        <family val="2"/>
        <charset val="238"/>
      </rPr>
      <t>PŘÍPADNĚ PŘEVÉST DO E11</t>
    </r>
  </si>
  <si>
    <r>
      <t xml:space="preserve">VE FIŠI NENÍ UVEDEN TERMÍN ZAHÁJENÍ
DLE ON-LINE 5.3.2021 JE CELÝ PROJEKT V ITI DO 2027 NEREÁLNÝ, BUDE VYŇATA JEN REÁLNÁ DÍLČÍ ETAPA, PŘEPRACOVÁN HMG A ROZPOČET
V TUTO CHVÍLI VYŘAZENO Z PRIORIT
OPRAVENA CENA-BYLA CHYBA V DTB
</t>
    </r>
    <r>
      <rPr>
        <i/>
        <sz val="10"/>
        <color theme="8" tint="-0.249977111117893"/>
        <rFont val="Calibri"/>
        <family val="2"/>
        <charset val="238"/>
      </rPr>
      <t>PŘÍPADNĚ PŘEVÉST DO E11</t>
    </r>
  </si>
  <si>
    <r>
      <t xml:space="preserve">NA ON-LINE 5.3.2021 UPOZORNĚNO    NA LIMITY, ZATÍM NENÍ ZŘEJMÉ ZDA BUDE PODPOROVATELNÉ 
VYPUŠTĚNO Z UŽŠÍHO VÝBĚRU IROP
</t>
    </r>
    <r>
      <rPr>
        <i/>
        <sz val="10"/>
        <color theme="8" tint="-0.249977111117893"/>
        <rFont val="Calibri"/>
        <family val="2"/>
        <charset val="238"/>
      </rPr>
      <t>PŘÍPADNĚ PŘEVÉST DO D23</t>
    </r>
  </si>
  <si>
    <r>
      <t xml:space="preserve">NA ON-LINE 5.3.2021 UPOZORNĚNO    NA LIMITY, ZATÍM NENÍ ZŘEJMÉ ZDA BUDE PODPOROVATELNÉ ,
ZATÍM NEPŘIPRAVENO
VYPUŠTĚNO Z UŽŠÍHO VÝBĚRU IROP
</t>
    </r>
    <r>
      <rPr>
        <i/>
        <sz val="10"/>
        <color theme="8" tint="-0.249977111117893"/>
        <rFont val="Calibri"/>
        <family val="2"/>
        <charset val="238"/>
      </rPr>
      <t>PŘÍPADNĚ PŘEVÉST DO D23</t>
    </r>
  </si>
  <si>
    <r>
      <t xml:space="preserve">NA ZÁKLADĚ ON-LINE JEDNÁNÍ Z 19.4. VYPUŠTĚNO Z UŽŠÍHO VÝBĚRU IROP (NEJASNÁ LOKACE)
</t>
    </r>
    <r>
      <rPr>
        <i/>
        <sz val="10"/>
        <color theme="8" tint="-0.249977111117893"/>
        <rFont val="Calibri"/>
        <family val="2"/>
        <charset val="238"/>
      </rPr>
      <t xml:space="preserve">
PŘÍPADNĚ PŘEVÉST DO E11</t>
    </r>
  </si>
  <si>
    <r>
      <t xml:space="preserve">ODKONTROLOVÁNO DLE ZASLANÉ FIŠE Z 8.2.2023
PROJEDNÁNO NA ON-LINE 4.3.2021, NÁVRH NA ROZŠÍŘŠNÍ SÍTĚ ZASTÁVEK, ABY MĚLO VĚTŠÍ DOPAD, ZATÍM BEZ REAKCE ŽADATELE
</t>
    </r>
    <r>
      <rPr>
        <i/>
        <sz val="10"/>
        <color theme="8" tint="-0.249977111117893"/>
        <rFont val="Calibri"/>
        <family val="2"/>
        <charset val="238"/>
      </rPr>
      <t xml:space="preserve">
PŘEVÉST DO D21</t>
    </r>
  </si>
  <si>
    <r>
      <t xml:space="preserve">DOPLNĚNO PODLE FIŠE Z 19.11.2020
DLE ON-LINE 10.3.2021 BUDE MOŽNÁ NOSITELEM KK, DOPORUČENO PŘEPRACOVÁNÍ, PRO OBEC NENÍ PRIORITA
</t>
    </r>
    <r>
      <rPr>
        <i/>
        <sz val="10"/>
        <color theme="8" tint="-0.249977111117893"/>
        <rFont val="Calibri"/>
        <family val="2"/>
        <charset val="238"/>
      </rPr>
      <t xml:space="preserve">
PŘÍPADNĚ PŘEVÉST DO E11</t>
    </r>
    <r>
      <rPr>
        <i/>
        <sz val="10"/>
        <color rgb="FFFF0000"/>
        <rFont val="Calibri"/>
        <family val="2"/>
        <charset val="238"/>
      </rPr>
      <t xml:space="preserve">
</t>
    </r>
  </si>
  <si>
    <r>
      <t xml:space="preserve">NOVÁ FIŠE ZE 7.4.2021
</t>
    </r>
    <r>
      <rPr>
        <i/>
        <sz val="10"/>
        <color theme="8" tint="-0.249977111117893"/>
        <rFont val="Calibri"/>
        <family val="2"/>
        <charset val="238"/>
      </rPr>
      <t>PŘÍPADNĚ PŘEVÉST DO E11</t>
    </r>
  </si>
  <si>
    <r>
      <t xml:space="preserve">NOVÁ FIŠE NEJDEK Z 12.4.2021
(ČÁST ROZTRŽENÉ FIŠE Č. ) </t>
    </r>
    <r>
      <rPr>
        <i/>
        <sz val="10"/>
        <color theme="4"/>
        <rFont val="Calibri"/>
        <family val="2"/>
        <charset val="238"/>
      </rPr>
      <t>Z IROP JE MOŽNÉ PODPOŘIT POUZE ODBORNÉ UČEBNY VÁZANÉ NA ODBORNÉ PŘEDMĚTY NE ZUŠ</t>
    </r>
  </si>
  <si>
    <r>
      <t xml:space="preserve">NOVÁ FIŠE NEJDEK Z 12.4.2021
(ČÁST ROZTRŽENÉ FIŠE Č. ) </t>
    </r>
    <r>
      <rPr>
        <i/>
        <sz val="10"/>
        <color theme="4"/>
        <rFont val="Calibri"/>
        <family val="2"/>
        <charset val="238"/>
      </rPr>
      <t>Z IROP JE MOŽNÉ PODPOŘIT POKUD PŮJDE O NAVYŠOVÁNÍ KAPACIT MŠ, NEBO ZVYŠOVÁNÍ KVALITY PODMÍNEK S OHLEDEM NA ZAJIŠTĚNÍ HYGIENICKÝCH POŽADAVKŮ</t>
    </r>
  </si>
  <si>
    <r>
      <t xml:space="preserve">DOPLNĚNO PODLE FIŠE Z 1.2.2021
ODKONTROLOVÁNO A AKTUALIZOVÁNO PODLE FIŠÍ ZASLANÝCH JM 23.2.2021  </t>
    </r>
    <r>
      <rPr>
        <i/>
        <sz val="10"/>
        <color theme="4"/>
        <rFont val="Calibri"/>
        <family val="2"/>
        <charset val="238"/>
      </rPr>
      <t>SPÍŠE LZE PODPOŘIT Z SC 4.1 VE VAZBĚ NA ZÁJMOVÉ, NEFORMÁLNÍ A CELOŽIVOTNÍ VZDĚLÁVÁNÍ  - ÚPRAVA ODBORNÝCH PROSTOR, POUZE KULTURNÍ HUB MÁ ČÁSTEČNOU SOUVISLOST SE SC 4.4</t>
    </r>
    <r>
      <rPr>
        <i/>
        <sz val="10"/>
        <color rgb="FFFF0000"/>
        <rFont val="Calibri"/>
        <family val="2"/>
        <charset val="238"/>
      </rPr>
      <t xml:space="preserve">
</t>
    </r>
  </si>
  <si>
    <r>
      <t xml:space="preserve">DOPLNĚNO PODLE FIŠE Z 1.12.2020
KONTROLA ROZSAHU A CENY?!
DLE JM Z 25.2.2021 POUZE Z OPŽP (SIÍŽENÍ ENERGETICKÉ NÁROČNOSTI)
VIZ SOUBOR JM PODNETY_ZDROJE
TENTO PROJEKT VYPUŠTĚN Z ITI,
NEBYLA PRO NĚJ ZPRACOVÁNA FIŠE V RÁMCI NOVÝCH FIŠÍ KNIHOVEN Z 23.3.2021, VLASTNICKY KOMPLIKOVANÝ OBJEKT                               </t>
    </r>
    <r>
      <rPr>
        <i/>
        <sz val="10"/>
        <color theme="4"/>
        <rFont val="Calibri"/>
        <family val="2"/>
        <charset val="238"/>
      </rPr>
      <t xml:space="preserve">                    VYŘAZENÉ OPATŘENÍ</t>
    </r>
  </si>
  <si>
    <r>
      <t xml:space="preserve">UPRAVENÝ TEXT A NAVÝŠENA CENA ZE 160MIL NA 280MIL DLE AKTUALIZOVANÉ FIŠE Z 27.1.2021
DLE MAILU BH Z 21.4.2021 VYJMUTO Z ITI - NEPODPOROVATELNÉ                                                  </t>
    </r>
    <r>
      <rPr>
        <i/>
        <sz val="10"/>
        <color theme="4"/>
        <rFont val="Calibri"/>
        <family val="2"/>
        <charset val="238"/>
      </rPr>
      <t>DŘÍVE OPATŘENÍ  A 1.4</t>
    </r>
  </si>
  <si>
    <r>
      <t xml:space="preserve">AKTUALIZOVÁNO PODLE UPRAVENÉ FIŠE Z 1.2.2021
PROJEDNÁNO NA ON-LINE 3.3.2021
AKTUALIZOVÁNO DLE FIŠE ZE 7.4.2021      </t>
    </r>
    <r>
      <rPr>
        <i/>
        <sz val="10"/>
        <color theme="4"/>
        <rFont val="Calibri"/>
        <family val="2"/>
        <charset val="238"/>
      </rPr>
      <t>DŘÍVE OPATŘENÍ  A 1.4</t>
    </r>
  </si>
  <si>
    <r>
      <t xml:space="preserve">NEPODPOROVATELNÉ V ITI
POTVRZENO NA ON-LINE 5.3.2021 VYPUŠTĚNO </t>
    </r>
    <r>
      <rPr>
        <i/>
        <sz val="10"/>
        <color theme="4"/>
        <rFont val="Calibri"/>
        <family val="2"/>
        <charset val="238"/>
      </rPr>
      <t>DŘÍVE OPATŘENÍ  A 1.4</t>
    </r>
  </si>
  <si>
    <r>
      <t>DOPLNĚNO PODLE FIŠE Z 26.11.2020
NEUVEDENÁ PŘIPRAVENOST PROJEKTU
JAKKOLI SI MYSLÍM, ŽE AULA MA SVŮJ VÝZNAM, ZVÁŽIT, ZDA TYTO NEMALÉ PENÍZE SPÍŠE NEINVESTOVAT SPÍŠE DO NĚJAKÉHO VEŘEJNÉHO PROSTRANSTVÍ??!!</t>
    </r>
    <r>
      <rPr>
        <i/>
        <sz val="10"/>
        <color theme="4"/>
        <rFont val="Calibri"/>
        <family val="2"/>
        <charset val="238"/>
      </rPr>
      <t xml:space="preserve"> JE PODPORVATELNÉ JAKO BUDOVÁNÍ ZÁZEMÍ PRO KOMUNITNÍ AKTIVITY PŘI ZŠ, ROZHODNUTÍ O ZAŘAEZNÍ PROJEKTU JE NA PRITORITÁCH ODBRONÉ A PORADNÍ KOMISE DŘÍVE OPATŘENÍ  A 1.4</t>
    </r>
  </si>
  <si>
    <r>
      <t xml:space="preserve">DOPLNĚNO PODLE FIŠE Z 8.2.2021
DLE JM Z 25.2.2021NELZE PODPOŘIT      Z IROP JÍDELNU!
VIZ SOUBOR JM PODNETY_ZDROJE
NA ON-LINE 4.3.2021 POTVRZENO VYPUŠTĚNÍ PROJEKTU                                       </t>
    </r>
    <r>
      <rPr>
        <i/>
        <sz val="10"/>
        <color theme="4"/>
        <rFont val="Calibri"/>
        <family val="2"/>
        <charset val="238"/>
      </rPr>
      <t>JDE O PROJEKT Z PŮVODNÍHO OPATŘENÍ A 1.2</t>
    </r>
  </si>
  <si>
    <r>
      <t xml:space="preserve">DOPLNĚNO PODLE FIŠE Z 8.2.2021
NA ON-LINE 4.3.2021 KONSTATOVÁNA NEPODPOŘITELNOST PROJEKTU, PROJEKT VYPUŠTĚN Z ITI
(DOPORUČENO NPŽP-PŘÍRODNÍ ZAHRADY) </t>
    </r>
    <r>
      <rPr>
        <i/>
        <sz val="10"/>
        <color theme="4"/>
        <rFont val="Calibri"/>
        <family val="2"/>
        <charset val="238"/>
      </rPr>
      <t>JDE O PROJEKT Z PŮVODNÍHO OPATŘENÍ A 1.2</t>
    </r>
  </si>
  <si>
    <r>
      <t xml:space="preserve">DOPLNĚNO PODLE FIŠE Z 8.2.2021
NA ON-LINE 4.3.2021 NAVRŽENO SPOJENÍ S FIŠÍ Č. 393 (SAMOSTATNĚ NEPODPOROVATELNÉ), ŽADATEL NA NÁVRH NEREAGOVAL
KONSTATOVÁNA NEPODPOŘITELNOST SAMOSTATNÉHO PROJEKTU, STEJNÝ PŘÍPAD JAKO FIŠE Č. 292
PROJEKT VYPUŠTĚN Z ITI
(DOPORUČENO NPŽP-PŘÍRODNÍ ZAHRADY) </t>
    </r>
    <r>
      <rPr>
        <i/>
        <sz val="10"/>
        <color theme="4"/>
        <rFont val="Calibri"/>
        <family val="2"/>
        <charset val="238"/>
      </rPr>
      <t>JDE O PROJEKT Z PŮVODNÍHO OPATŘENÍ A 1.2</t>
    </r>
  </si>
  <si>
    <r>
      <t xml:space="preserve">NOVÁ FIŠE  Z 21.4.2021 </t>
    </r>
    <r>
      <rPr>
        <i/>
        <sz val="10"/>
        <color theme="4"/>
        <rFont val="Calibri"/>
        <family val="2"/>
        <charset val="238"/>
      </rPr>
      <t xml:space="preserve">PODPORA OPZ+ SC 1.1, NOVÉ OPATŘENÍ </t>
    </r>
  </si>
  <si>
    <r>
      <t xml:space="preserve">VRÁCENÁ FIŠE, KTERÁ BYLA UŽ VYPUŠTĚNA
DLE JM Z 25.2.2021 ASI NEBUDE PODPOROVATELNÉ Z ITI. OVĚŘIT U ŘP
(INDIVIDUÁLNÍ PROJEKT?)
VIZ SOUBOR JM PODNETY_ZDROJE </t>
    </r>
    <r>
      <rPr>
        <i/>
        <sz val="10"/>
        <color theme="4"/>
        <rFont val="Calibri"/>
        <family val="2"/>
        <charset val="238"/>
      </rPr>
      <t>SOUHLASÍM, ZACÍLENÍM LZE ZAŘADIT DO PODPORY DOSTUPNOSTI A ROVZOJE SOCIÁLNÍCH SLUŽEB, PŘÍPADNĚ PODPORY TRANSFORMACE SYSTÉMU SOCIÁLNÍCH SLUŽEB PRO OSOBY SE ZDRAVOTNÍM POSTIŽENÍM, DOŠLO K PŘEJMENOVÁNÍ OPATŘENÍ A 3.1</t>
    </r>
  </si>
  <si>
    <r>
      <t xml:space="preserve">UPRAVENO NA ZÁKLADĚ ON-LINE JEDNÁNÍ 14.4.2021 </t>
    </r>
    <r>
      <rPr>
        <i/>
        <sz val="10"/>
        <color theme="4"/>
        <rFont val="Calibri"/>
        <family val="2"/>
        <charset val="238"/>
      </rPr>
      <t>DOŠLO K PŘEJMENOVÁNÍ OPATŘENÍ</t>
    </r>
  </si>
  <si>
    <r>
      <t xml:space="preserve">AKTUALIZOVÁNO PODLE UPRAVENÉ FIŠE Z 29.1.2021 
NA ON-LINE 10.3.2021 POTVRZENY PARAMETRY PROJEKTU A VÝZNAM </t>
    </r>
    <r>
      <rPr>
        <i/>
        <sz val="10"/>
        <color theme="4"/>
        <rFont val="Calibri"/>
        <family val="2"/>
        <charset val="238"/>
      </rPr>
      <t>DOŠLO K PŘEJMENOVÁNÍ OPATŘENÍ</t>
    </r>
  </si>
  <si>
    <r>
      <t xml:space="preserve">NOVÁ FIŠE Z 22.3.2021 </t>
    </r>
    <r>
      <rPr>
        <i/>
        <sz val="10"/>
        <color theme="4"/>
        <rFont val="Calibri"/>
        <family val="2"/>
        <charset val="238"/>
      </rPr>
      <t>DOŠLO K PŘEJMENOVÁNÍ OPATŘENÍ</t>
    </r>
  </si>
  <si>
    <r>
      <t>NOVÁ FIŠE Z 22.3.2021</t>
    </r>
    <r>
      <rPr>
        <i/>
        <sz val="10"/>
        <color theme="4"/>
        <rFont val="Calibri"/>
        <family val="2"/>
        <charset val="238"/>
      </rPr>
      <t xml:space="preserve"> DOŠLO K PŘEJMENOVÁNÍ OPATŘENÍ</t>
    </r>
  </si>
  <si>
    <r>
      <t xml:space="preserve">UPRAVENO DLE AKTUALIZOVANÉ FIŠE Z 1.2.2021 </t>
    </r>
    <r>
      <rPr>
        <i/>
        <sz val="10"/>
        <color theme="4"/>
        <rFont val="Calibri"/>
        <family val="2"/>
        <charset val="238"/>
      </rPr>
      <t>DOŠLO K PŘEJMENOVÁNÍ OPATŘENÍ</t>
    </r>
  </si>
  <si>
    <t>A33</t>
  </si>
  <si>
    <r>
      <t xml:space="preserve">UPRAVENO DLE AKTUALIZOVANÉ FIŠE Z 1.2.2021
DLE JM Z 25.2.2021 NEBUDE ZŘEJMĚ PODPOROVATELNÉ V RÁMCI ITI - OVĚŘIT U ŘO, SPÍŠE IDIVIDUÁLNÍ PROJEKT
VIZ SOUBOR JM PODNETY_ZDROJE
</t>
    </r>
    <r>
      <rPr>
        <i/>
        <sz val="10"/>
        <color theme="8" tint="-0.249977111117893"/>
        <rFont val="Calibri"/>
        <family val="2"/>
        <charset val="238"/>
      </rPr>
      <t xml:space="preserve"> PŘEVÉST DO A33</t>
    </r>
  </si>
  <si>
    <r>
      <t xml:space="preserve">UPRAVENO DLE AKTUALIZOVANÉ FIŠE Z 1.2.2021
</t>
    </r>
    <r>
      <rPr>
        <i/>
        <sz val="10"/>
        <color theme="8" tint="-0.249977111117893"/>
        <rFont val="Calibri"/>
        <family val="2"/>
        <charset val="238"/>
      </rPr>
      <t xml:space="preserve"> PŘEVÉST DO A33</t>
    </r>
  </si>
  <si>
    <t>C22</t>
  </si>
  <si>
    <t>A41</t>
  </si>
  <si>
    <t>B22</t>
  </si>
  <si>
    <t>B23</t>
  </si>
  <si>
    <t>A42</t>
  </si>
  <si>
    <t xml:space="preserve">Oprava pláště, střechy a okenních výplní budovy radnice, oprava vnitřních prostor a modernizace úřadu a městské knihovny a expozice knižní vazby. Příprava prostor pro veřejné expozice sbírkových předmětů z movité kulturní památky Loketské sbírky. </t>
  </si>
  <si>
    <t>UPRAVEN ZDROJ DLE JM Z 25.2.2021,
POKUD BUDOU SOUČÁSTÍ IT AKTIVITY, PAK SAMOSTATNÁ FIŠE (IROP), ZDE V OPŽP POUZE SNÍŽENÍ ENEFRGETICKÉ NÁROČNOSTI
VIZ SOUBOR JM PODNETY_ZDROJE
PROJEDNÁNO ON-LINE 9.3.2021, DOPORUČENO ROZDĚLENÍ NA ČASTI: MODERNIZACE IT (IROP SC1.1) A  SNÍŽENÍ ENERGETICKÉ NÁROČNOSTI (OPŽP SC1.1). ÚDAJNĚ SE JEDNÁ O KP, PAK UVÉST DO POPISU A ČERPAT MOŽNO SPÍŠE  Z IROP4.4
UPRAVENO PODLE FIŠE Z 30.4.2021</t>
  </si>
  <si>
    <t>IROP</t>
  </si>
  <si>
    <t>NOVÁ FIŠE Z 21.4.2021
UPRAVENO PODLE E-MAULI JM ZE 3.5.2021</t>
  </si>
  <si>
    <t>UPRAVENO DLE FIŠE Z 28.1.2021
NAVÝŠENA CENA Z 1,7MIL NA 2,5MIL. KČ
UPRAVENO NA ZÁKLADĚ ON-LINE JEDNÁNÍ ZE DNE 19.4.2021
DOPLNĚNO DLE E-MAILU ZE DNE 5.5.2021</t>
  </si>
  <si>
    <r>
      <t xml:space="preserve">Závazné stanovisko orgánů památkové péče
</t>
    </r>
    <r>
      <rPr>
        <i/>
        <sz val="10"/>
        <color rgb="FFFF0000"/>
        <rFont val="Calibri"/>
        <family val="2"/>
        <charset val="238"/>
      </rPr>
      <t>Souhlas stavebního úřadu</t>
    </r>
  </si>
  <si>
    <t>NOVÁ FIŠE Z 22.3.2021, ZAMĚŘENO VÝHRADNĚ NA SNIŽOVÁNÍ ENERGETICKÉ NÁROČNOSTI OBJEKTU
REALIZAČNÍ CENA DOPLNĚNA DLE MAILU ZE DNE 6.5.2021</t>
  </si>
  <si>
    <t>Rekultivace a rekonstrukce kulturního a volnočasového areálu Oáza v extravilánu obce, získání prostoru pro rekreaci a společenské aktivity občanů. Revitalizace veřejného prostranství, městský mobiliář, workout hřiště (jen prvky), zelená infrastruktura.</t>
  </si>
  <si>
    <t xml:space="preserve">DLE MAILU JM Z 6.1.2021 UPRAVEN ZDROJ NA OPD
PO JEDNÁNÍ S DPKV 16.2.2021  PŘEDPOKLÁDÁME, ŽE TO NEBUDE SOUČÁSTÍ IROP
UPRAVENO DLE PODKLADU OD DPKV   Z 1.3.2021, CENA DLE DOHODY UVEDENA BEZ DPH!
UPRAVENO PODLE AKTUALIZOVANÉ FIŠE Z 12.5.2021 </t>
  </si>
  <si>
    <r>
      <rPr>
        <i/>
        <sz val="10"/>
        <color rgb="FF0070C0"/>
        <rFont val="Calibri"/>
        <family val="2"/>
        <charset val="238"/>
      </rPr>
      <t>Projekt rozšíří parkovací plochy v rámci města a jejich zapojení do systému P+R. Celkem bude rekonstruováno 5 parkovacích ploch,</t>
    </r>
    <r>
      <rPr>
        <i/>
        <sz val="10"/>
        <color rgb="FFFF0000"/>
        <rFont val="Calibri"/>
        <family val="2"/>
        <charset val="238"/>
      </rPr>
      <t xml:space="preserve"> zaveden moderní systém pro řízení parkování, všechny parkoviště budou napojeny do (stávajícího) systému pro řízení parkování a dále napojeny do P+R.</t>
    </r>
  </si>
  <si>
    <t xml:space="preserve">PO JENÁNÍ S DPKV Z 16.2. 2021 PROZATÍM PONECHÁNO V PŮVODNÍ VÝŠI
UPRAVENO DLE PODKLADU OD DPKV   Z 1.3.2021, CENA DLE DOHODY UVEDENA BEZ DPH!
UPRAVENO PODLE AKTUALIZOVANÉ FIŠE Z 12.5.2021 </t>
  </si>
  <si>
    <t xml:space="preserve">NAVRÁCENO 11.2.2021 - ZATEPLENÍ
UPRAVENO DLE PODKLADU OD DPKV   Z 1.3.2021, CENA DLE DOHODY UVEDENA BEZ DPH!
UPRAVENO PODLE AKTUALIZOVANÉ FIŠE Z 12.5.2021 </t>
  </si>
  <si>
    <t>Zateplení provozně správní budovy DPKV včetně výměny vrat, zateplení objektu dílen včetně výměny oken a dveří, zateplení haly 10 a 11 (garáže pro autobusy, servis, STK, dispečink) včetně výměny vrat, stávajících otvorových výplní a světlíků, zateplení horní a dolní stanice lanovky Diana včetně výmněny stávajících oken a dveří.</t>
  </si>
  <si>
    <t xml:space="preserve">NAVRÁCENO 11.4.2021 - JE TO MOŽNO? JEDNÁ SE O 
UPRAVENO DLE PODKLADU OD DPKV   Z 1.3.2021, CENA DLE DOHODY UVEDENA BEZ DPH!
UPRAVENO PODLE AKTUALIZOVANÉ FIŠE Z 12.5.2021 </t>
  </si>
  <si>
    <r>
      <t xml:space="preserve">PO JEDNÁNÍ S  DPKV Z 16.2. 2021 PONECHÁNO V UŽŠÍM VÝBĚRU IROP.
DLE JM Z 25.2.2021 BY BYLO DOBRÉ OVĚŘIT FIŠI U ŘO IROP (JEDNÁ SE NEJSPÍŠE O IT ZAJIŠTĚNÍ BEZPEČNOSTI DAT PRO TELEMATIKU VEŘEJNÉ DOPRAVY?)
VIZ SOUBOR JM PODNETY_ZDROJE
UPRAVENO DLE PODKLADU OD DPKV   Z 1.3.2021, CENA DLE DOHODY UVEDENA BEZ DPH!
</t>
    </r>
    <r>
      <rPr>
        <i/>
        <sz val="10"/>
        <color theme="8" tint="-0.249977111117893"/>
        <rFont val="Calibri"/>
        <family val="2"/>
        <charset val="238"/>
      </rPr>
      <t xml:space="preserve">
</t>
    </r>
    <r>
      <rPr>
        <i/>
        <sz val="10"/>
        <color rgb="FFFF0000"/>
        <rFont val="Calibri"/>
        <family val="2"/>
        <charset val="238"/>
      </rPr>
      <t xml:space="preserve">UPRAVENO PODLE AKTUALIZOVANÉ FIŠE Z 12.5.2021 
</t>
    </r>
    <r>
      <rPr>
        <i/>
        <sz val="10"/>
        <color theme="8" tint="-0.249977111117893"/>
        <rFont val="Calibri"/>
        <family val="2"/>
        <charset val="238"/>
      </rPr>
      <t xml:space="preserve">
POZOR, Z IROP JE MOŽNÉ KOFINANCOVAT POUZE PROJEKTY S PŘÍMÝM DOPADEM NA VEŘEJNOU DOPRAVU. TENTO ZÁMĚR KONCEPČNĚ SPADÁ SPÍŠE DO BEZPEČNOSTI A PREVENCE KRIMINALITY, PŘEVÉST DO D31?</t>
    </r>
  </si>
  <si>
    <t>Podstatné zvýšení kybernetické bezpečnosti pro všechny informační systémy DPKV, Implementace technických opatření v souladu se zákonem o kybernetické bezpečnosti. V rámci projektu bude dále realizován systém pro vyčítání dat ze stávajících kamerových systémů tak, aby nebyl nutný manuální zásah ve voze, ale data byla stahována přes zabezpečenou vnitřní síť a uložena na zajištěném diskovém prostoru. PČR pak bude poskytnutý dálkový přístup na vybrané data dle aktuální situace. Pro zajištění bezpečné komunikace s vozidly bude vybudována vysokokapacitní interní wifi síť.</t>
  </si>
  <si>
    <r>
      <t xml:space="preserve">Rekonstrukce kanalizace a </t>
    </r>
    <r>
      <rPr>
        <i/>
        <sz val="10"/>
        <color rgb="FFFF0000"/>
        <rFont val="Calibri"/>
        <family val="2"/>
        <charset val="238"/>
      </rPr>
      <t xml:space="preserve">instalace odlučovače ropných látek </t>
    </r>
    <r>
      <rPr>
        <i/>
        <sz val="10"/>
        <rFont val="Calibri"/>
        <family val="2"/>
        <charset val="238"/>
      </rPr>
      <t>( lapolu) v areálu DPKV</t>
    </r>
  </si>
  <si>
    <t xml:space="preserve">PO JENÁNÍ S HASALEM + VAŇKÁTEM  Z 16.2. 2021 PONECHÁNO V UŽŠÍM VÝBĚRU IROP - TOTO JE PRIORITA
CENA ZŮSTÁVÁ
AKTUALIZOVÁNO DLE E-MAILU ZE DNE 5.3.2021, NUTNO UPRAVIT I TEXT FIŠE
UPRAVENO PODLE AKTUALIZOVANÉ FIŠE Z 12.5.2021 </t>
  </si>
  <si>
    <t xml:space="preserve"> Záměrem projektu je vytvořit robustní prostředí pro poskytování digitálních služeb s výhledem na plnění povinností úřadu dle zák. 12/2020 Sb. o právu na digitální služby (a dalších digitálních služeb vyžadovaných občany), provést integraci klíčových informačních systémů úřadu a zároveň vybudovat komplexní systém elektronického oběhu dokumentů včetně zajištění bezpečné interní digitální komunikace pro případ omezení mobility (včetně práce z domova a dalších míst mimo úřad). 
Jádrem navrhovaného řešení je vybudování portálu občana a využití nových možností elektronické identifikace. Pro řádné a efektivní fungování digitálních služeb bude nutné provést modernizaci agendových systémů včetně spisové služby a provést komplexní integraci portálu občana s agendovými systémy. Elektronický oběh dokumentů bude podpořen systémem elektronického schvalování dokladů. Pro vybrané datové sady bude vybudováno vhodné rozhraní pro poskytování OpenData služeb do centrální databáze dat ČR.
1. Modernizace vybraných agendových systémů 
     včetně integrací,
2. Vybudování portálu občana,
3. Vybudování systému pro poskytování 
     OpenData služeb.</t>
  </si>
  <si>
    <t>NEÚPLNÁ FIŠE, CHYBÍ DOPRACOVAT   A UVÉST NÁKLADY NA REALIZACI
ROZPRACOVANĚJŠÍ NÁVRH PŘEDÁN 29.3.2021, ALE STÁLE NEMÁ FORMU FIŠE ANI POŽADOVANÝ OBSAH
ROZPOČTOVÁ CENA  BYLA ZATÍM CCA NASTAVENA PODLE PŘEDANÝCH PODKLADŮ - VT 11.4.2021
ZRUŠENO - ROZTRŽENO - NAHRAZENO DVĚMA NOVÝMI FIŠEMI Č. 446 A 447</t>
  </si>
  <si>
    <t>Jímání a hospodaření s dešťovou vodou I.	
Srážkové vod ze střech</t>
  </si>
  <si>
    <t xml:space="preserve">Návrh vhodných nových lokalit pro realizaci akumulačních nádrží a povrchových rezervoárů vč. využití stávajících, snížení kulminačních průtoků v dešťové kanalizaci – zpomalení odtoku z povodí, decentralizace zdrojů vody - snížení dojezdů mobilních cisteren ke zdrojům na území města, zadržení vody v krajině.
- Vyhledání vhodných lokalit v majetku města
- Kvantifikace a výpočty objemu využitelných     
   srážkových vod vč. srážkového úhrnu
- Odborné odhady nákladů na PD a realizaci
 </t>
  </si>
  <si>
    <t>1)	Studie - Návrh lokalit pro využití akumulovaných vod na území města K. Vary – část I. Srážkové vody ze střech  - vč. odhadu investičních nákladů a časového harmonogramu
2)	Projektová dokumentace K.Vary – zahradnictví Lidická (areál SLP) – hotová vč.platného stavebního  povolení</t>
  </si>
  <si>
    <t>NOVÁ FIŠE ZE 17.5.2021</t>
  </si>
  <si>
    <t>Návrh lokalit pro využití akumulovaných vod na území města Karlov Vary – část II. 
Vodní plochy, zadržení vody v krajině</t>
  </si>
  <si>
    <t xml:space="preserve">Cílem projektu je zadržení vody v krajině, krajinotvorné prvky – zpomalení odtoku z povodí, následné využívání akumulované vody pro potřeby zálivky městské zeleně a parkových ploch.
Vyhledání vhodných lokalit a revitalizace,  obnova nebo oprava stávajících lokalit 
</t>
  </si>
  <si>
    <t>1)	Studie - Návrh lokalit pro využití akumulovaných vod na území města K. Vary – část II. Vodní plochy, zadržení vody v krajině  - vč. odhadu investičních nákladů a časového harmonogramu
2)	Projektová dokumentace – K.Vary – Tuhnice – louka I – těsně před vyskladněním projektu
3)	Projektová dokumentace – K. Vary – Tuhnice – Vrázova – rozpracovaná dokumentace
4)	Projektová dokumentace K. Vary – Drahovice – louka – tůň</t>
  </si>
  <si>
    <t xml:space="preserve">Cyklostezky Karlovy Vary, alej Bohatice </t>
  </si>
  <si>
    <t>NOVÁ FIŠE Z 25.5.2021</t>
  </si>
  <si>
    <t>Cyklostezky Doubí – 
k Přehradě Březová</t>
  </si>
  <si>
    <t>Výstavba cyklostezky v úseku Kaštanové aleje v Bohaticích cca 600 m, která z obou stran navazuje na cyklostezky – směr Dalovice a směr Drahovice a centrum. 
Cílem je postupné dobudování ucelené soustavy cyklotras a cyklostezek na území města Karlovy Vary s návaznostmi na spádovou oblast v rámci aglomerace ITIKV umožňující komfortní a bezpečnou cyklodopravu pro každodenní i rekreační účely, včetně posílení bezpečnosti a komfortu pro chodce na dotčených trasách.</t>
  </si>
  <si>
    <t>Jde o úsek z Dalovic do Kyselky, v rámci tohoto úseku je již zrealizovaná část z Všeborovic do cca 500 metrů od Šemnického mostu, jde o dobudování části cyklostezky:
1)	Část z Dalovic do Všeborovic (k stávající cyklostezce z Všeborovic do Šemnice) 2,5 km
2)	Dobudování cyklostezky (úsek cca 0,8 km) od konce cyklostezky z Všeborovic k Šemnickému mostu (nyní končí cca 800 m před mostem)
3)	Vybudování nové cyklostezky po levém břehu Ohře z Šemnice do Kyselky cca 4,1 km.
Cílem je postupné dobudování ucelené soustavy cyklotras a cyklostezek na území města Karlovy Vary s návaznostmi na spádovou oblast v rámci aglomerace ITIKV umožňující komfortní a bezpečnou cyklodopravu pro každodenní i rekreační účely, včetně posílení bezpečnosti a komfortu pro chodce na dotčených trasách.</t>
  </si>
  <si>
    <t>Výstavba cyklostezky Teplá – Karlovy Vary, úsek procházející katastrálním územím města Karlovy Vary z Doubí k přehradě Březová, 2 alternativní trasy, viz příloha
Úsek od VaK KV až po zahrádkářskou kolonii (v blízkosti přehrady Březová).
Cílem je postupné dobudování ucelené soustavy cyklotras a cyklostezek na území města Karlovy Vary s návaznostmi na spádovou oblast v rámci aglomerace ITIKV umožňující komfortní a bezpečnou cyklodopravu pro každodenní i rekreační účely, včetně posílení bezpečnosti a komfortu pro chodce na dotčených trasách.</t>
  </si>
  <si>
    <t>DUR</t>
  </si>
  <si>
    <t>Dalovice – chatová osada Všeborovice, konec CS po most v Šemnici a Šemnice – Kyselka (levý břeh)</t>
  </si>
  <si>
    <t>Program rozvoje dobrovolnictví v Karlovarském
kraji v oblasti vzdělávání ve státní správě a
samosprávě</t>
  </si>
  <si>
    <t>INSTAND, institut pro podporu vzdělávání a
rozvoj kvality ve veřejných službách, z.ú.</t>
  </si>
  <si>
    <t>Cílem projektu je koncepční přístup v oblasti
dobrovolnictví ve veřejné správě,vznik a zavedení dobrovolnických programů cílených na veřejnou správu, vypracování a uvedení do praxe
uceleného strategického dokumentu, jak v této oblasti postupovat, zavedení a uvedení do praxe
systematické podpory v oblasti dobrovolnictví,
posílení spolupráce mezi veřejnou správou a partnery, dobrovolnická centra as  tím související vytvoření komunitního a mezigeneračního centra
jako centrálního bodu nabídky a poptávky
dobrovolnictví v regionu, propagace a rozšíření povědomí o dobrovolnictví a jeho významu.
Klíčové aktivity:
Kontaktování zaměstnanců a
zaměstnavatelů, seznámení s problematikou,
s nabídkou projektu, příprava dobrovolnických programů zaměřených na zaměstnavatele a zaměstnance ve veřejné správě, vzdělávací aktivity zaměstnavatelů i zaměstnanců, vytvoření platformy na principu komunitního a mezigeneračního centra
v regionu, zpracování strategického dokumentu
Dobrovolnictví ve veřejné správě a jeho
uvedení do praxe pro dané území, osvětová činnost, přenos zkušeností, výměny dobré praxe, síťování, vyhodnocení projektu (evaluační
šetření - úvodní, průběžné a závěrečné)</t>
  </si>
  <si>
    <t>Náplavka řeky Ohře, Karlovy Vary</t>
  </si>
  <si>
    <t xml:space="preserve">Cílem projektu je urbanistická kultivace potenciálně hodnotného, avšak doposud málo využitého veřejného prostoru při řece Ohři v blízkosti centra města, s nosnou ideou provazby s řekou Ohří, nejen pohledově, ale především  funkčně. Vznikne nové atraktivní a funkční zařízení pro každodenní rekreaci a aktivní využití volného času pro obyvatele a návštěvníky města.Obsahem projektu je výstavba pravobřežní náplavky řeky Ohře v Karlových Varech v pobřežním pásu území při jižním břehu řeky Ohře V Karlových Varech, mezi Chebským mostem a Tuhnickou lávkou. Proměna tohoto prostoru umožní využití pro celou škálu volnočasových rekreačně sportovních a odpočinkových aktivit pro obyvatele a návštěvníky města ve všech věkových kategoriích. Břeh řeky bude plně zpřístupněn a dojde ke kultivaci veškeré zeleně. Stavební program počítá s využitím zpevněných a upravených povrchů, veřejné zeleně, objektů vybavení a městského mobiliáře, osvětlení a doplňujících prvků. Témata jsou hřiště, přístav pro lodičky, mobilní půjčovny sportovního vybavení, mobilní kiosky s občerstvením, břehová mola, písečné pláže, pískoviště a hřiště pro děti, na petanque a zřízení přípojných bodů na inženýrské sítě pro pořádání akcí. Území bude zpřístupněno pěším a cyklo propojením. Bude zde i plocha pro psí agility. Sestava průtočných vodních prvků a odpařovací jezírko bude v podobě regulovaného toku. Budou zde lavičky, odpadkové koše, pítka, venkovní sprchy, stojany na kola apod. </t>
  </si>
  <si>
    <t>Pořízena a kladně veřejnoprávně projednána ideová achitektonická studie, jako podklad pro pořízení dalších stupňů projektové dokumentace.</t>
  </si>
  <si>
    <t>??????</t>
  </si>
  <si>
    <t>NOVÁ FIŠE ZE 7.6.2021</t>
  </si>
  <si>
    <t>Předprostory poboček KV knihoven, Růžový vrch, I.P. Pavlova</t>
  </si>
  <si>
    <t>Strategie koncepčního přístupu k veřejným prostranstvím města Karlovy Vary, Manuál koncepčního přístupu k veřejným prostranstvím města Karlovy Vary
Architektonická studie KAM KV°</t>
  </si>
  <si>
    <t>NOVÁ FIŠE ZE 14.6. 2021</t>
  </si>
  <si>
    <t>Předprostor obřadní síně Růžový vrch</t>
  </si>
  <si>
    <t>Cílem je zatraktivnění veřejných prostranství pro pobytové a volnočasové aktivity a s tím spojené větší využívání místními obyvateli, podpora pozitivní vazby obyvatel k městu, podpora ekonomických aktivit v samotném prostoru i přilehlých objektech, hospodárné a efektivní uspořádání prostoru, zejména parkovacích ploch, komunikací a technické infrastruktury, výsadba stromů, budování prvků pro hospodaření s dešťovou vodou a dalších prvků pro přípravu na změny klimatu.  
Revitalizace stávající neutěšené asfaltové plochy využívané pouze jako parkoviště na kultivovaný předprostor se vzrostlými stromy odpovídající charakteru a potřebám provozu obřadní síně. Koncepce výsadby stromů v kombinaci s propustnými povrchy a travnatými pásy pro zabránění přehřívání prostoru a lepší hospodaření s dešťovou vodou.</t>
  </si>
  <si>
    <t xml:space="preserve">Cílem je zatraktivnění veřejných prostranství , hospodárné a efektivní uspořádání prostoru, zejména parkovacích ploch, komunikací a technické infrastruktury, výsadba stromů, budování prvků pro hospodaření s dešťovou vodou a dalších prvků pro přípravu na změny klimatu.  
Revitalizace stávající neutěšené asfaltové plochy využívané pouze jako parkoviště na kultivovaný předprostor se vzrostlými stromy odpovídající charakteru a potřebám provozu obřadní síně. Koncepce výsadby stromů v kombinaci s propustnými povrchy a travnatými pásy pro zabránění přehřívání prostoru a lepší hospodaření s dešťovou vodou.
Konkrétní kroky, které projekt obsahuje:
- nové zahradní úpravy v předzahrádce objektu, zpřístupnění prostoru mezi budovami veřejnosti (revitalizace zpevněných povrchů, dílčí úpravy),
vymezení vstupu do areálu novou dlažbou, stromořadím a mobiliářem, nový vstupní prostor pro smuteční hosty, obřadní zahrada pro obřady pod širým nebem, organizované parkoviště se vzrostlými stromy a systémem pro zasakování dešťových vod, nový přístupový koridor s jednotnou dlažbou.
</t>
  </si>
  <si>
    <t xml:space="preserve">Cílem je vytvořit strategický dokument, který bude mít charakter územně-analytického podkladu pro budoucí plánování rozvoje města. Koncepční přístup je při správě veřejné zeleně žádoucí jak z hlediska tvorby propracované funkční sítě městské zeleně tak příměstských parků a krajin. S jasnou vizí lze úspěšně navázat na již začleněné prvky ÚSES, NATURA 2000 apod. Nově vybudované zelené plochy by tak přirozeně navázaly na stávající a vytvořily by stabilní síť přírodních společenstev s ohledem na faunu, flóru, ale i s ohledem na aktuální téma změny klimatu (např. retence vody v krajině). Aktuální přístup neoperuje s databází jednotlivých odvětví, které určují dané podmínky lokalit a hrozí tak marné investice při zakládání či při revitalizaci zelených ploch na místech s nízkým potenciálem. Kvalitní podklad by usnadnil plánování a rozhodování rozvoje městské a příměstské krajiny v řadě odvětví (plánování zeleně, revitalizace zeleně, tvorba sítě cyklostezek, vybudování informačního systému města včetně značení-směrových tabulí, ochranu významných památek aj.) </t>
  </si>
  <si>
    <t xml:space="preserve">V souvislosti s rekonstrukcí objektu Císařských lázní je záměr města zatraktivnit také přímé okolí samotného objektu včetně rekonstruovaného Rašelinového pavilonu, který má potenciál v této lokalitě poskytnout širší nabídku vyžití obyvatelům města i návštěvníkům. Zvýšením pobytové kvality prostoru je záměr podpořit nejen jeho každodenní využívání, ale i řadu kulturních a společenských akcí a s tím spojenou ekonomickou aktivitu a posílení brandu města v povědomí široké veřejnosti. Park – Sady Karla IV. před objektem vyžaduje revitalizaci, dendrologický průzkum a ošetření vzrostlých stromů stejně jako ostatní zeleně. Povrchy v okolí objektu budou koncipovány s ohledem na hospodaření s dešťovou vodou – výsadba nových stromů a jiné zeleně, zasakovací travnaté pásy, vsakovací dlažba, atd.
Cílem úprav v Sadech Karla IV. je revidovat kvalitu již existujících dřevin, pročištění neprostupných křovin, případně výsadba nových, bude-li to vzhledem k nevyhovujícímu zdraví těch stávajících nutné. Zvýšením pobytových kvalit parku vhodným mobiliářem a koncepčním rozvržením travnatých a mlatových ploch je v plánu pozvednout i atraktivit lokality a podpořit atraktivitu vysoce kvalitních objektů v jeho okolí. </t>
  </si>
  <si>
    <r>
      <t xml:space="preserve">Ověřovací studie KAMKV
</t>
    </r>
    <r>
      <rPr>
        <i/>
        <sz val="10"/>
        <color rgb="FFFF0000"/>
        <rFont val="Calibri"/>
        <family val="2"/>
        <charset val="238"/>
      </rPr>
      <t>Architektonická studie</t>
    </r>
  </si>
  <si>
    <t>JM 25.2.2021 NEVÍ JINÝ ZDROJ FINANCOVÁNÍ
VIZ SOUBOR JM PODNETY_ZDROJE
ÚPRAVA DLE AKTUALIZOVANÉ FIŠE Z 12.4.2021
DOPLNĚNO PODLE AKTUALIZOVANÉ FIŠE ZE 14.6.2021</t>
  </si>
  <si>
    <t>DOPLNĚNO PODLE FIŠE KAMKV Z 1.2.2021
PONECHÁNO V UŽŠÍM VÝBĚRU IROP PO DOHODĚ S KAMKV A TT ZE DNE 17.2.2021, AVŠAK V REDUKOVANÉ PODOBĚ, Z PŮVODNÍCH 60MIL JE SNÍŽENO NA 20 MIL. (POUZE STŘED NÁMĚSTÍ).
NUTNO PODLE TOHO PŘEPRACOVAT FIŠI!
UPRAVEN TERMÍN REALIZACE PODLE AKTUALIZOVANÉ FIŠE ZE 14.6.2021</t>
  </si>
  <si>
    <t>Studie (bude se upravovat)</t>
  </si>
  <si>
    <t>UPRAVENO DLE ZASLANÉ FIŠE Z 8.2.2023
NA ON-LINE 4.3.2021 PROJEDNÁNO A ZE STRANY ŽADATELE POTVRZENO VYPUŠTĚNÍ PROJEKTU Z ITI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</si>
</sst>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K_č_-;\-* #,##0.00\ _K_č_-;_-* &quot;-&quot;??\ _K_č_-;_-@_-"/>
    <numFmt numFmtId="164" formatCode="_-* #,##0.00_-;\-* #,##0.00_-;_-* &quot;-&quot;??_-;_-@_-"/>
    <numFmt numFmtId="165" formatCode="_-* #,##0\ _K_č_-;\-* #,##0\ _K_č_-;_-* &quot;-&quot;??\ _K_č_-;_-@_-"/>
    <numFmt numFmtId="166" formatCode="0_ ;\-0\ "/>
    <numFmt numFmtId="167" formatCode="#,##0_ ;\-#,##0\ "/>
    <numFmt numFmtId="168" formatCode="#,##0.00\ _K_č"/>
  </numFmts>
  <fonts count="42" x14ac:knownFonts="1">
    <font>
      <sz val="11"/>
      <color theme="1"/>
      <name val="Calibri"/>
      <family val="2"/>
      <charset val="238"/>
      <scheme val="minor"/>
    </font>
    <font>
      <b/>
      <sz val="11"/>
      <color indexed="8"/>
      <name val="Calibri"/>
      <family val="2"/>
      <charset val="238"/>
    </font>
    <font>
      <b/>
      <sz val="16"/>
      <color indexed="8"/>
      <name val="Calibri"/>
      <family val="2"/>
      <charset val="238"/>
    </font>
    <font>
      <sz val="11"/>
      <color indexed="8"/>
      <name val="Calibri"/>
      <family val="2"/>
      <charset val="238"/>
    </font>
    <font>
      <sz val="9"/>
      <color indexed="81"/>
      <name val="Tahoma"/>
      <family val="2"/>
      <charset val="238"/>
    </font>
    <font>
      <b/>
      <sz val="9"/>
      <color indexed="81"/>
      <name val="Tahoma"/>
      <family val="2"/>
      <charset val="238"/>
    </font>
    <font>
      <sz val="10"/>
      <color indexed="8"/>
      <name val="Calibri"/>
      <family val="2"/>
      <charset val="238"/>
    </font>
    <font>
      <sz val="10"/>
      <name val="Calibri"/>
      <family val="2"/>
      <charset val="238"/>
    </font>
    <font>
      <sz val="11"/>
      <color indexed="8"/>
      <name val="Calibri"/>
      <family val="2"/>
      <charset val="238"/>
    </font>
    <font>
      <sz val="11"/>
      <color theme="1"/>
      <name val="Calibri"/>
      <family val="2"/>
      <scheme val="minor"/>
    </font>
    <font>
      <sz val="10"/>
      <color theme="1"/>
      <name val="Calibri"/>
      <family val="2"/>
      <charset val="238"/>
      <scheme val="minor"/>
    </font>
    <font>
      <b/>
      <sz val="11"/>
      <color theme="1"/>
      <name val="Calibri"/>
      <family val="2"/>
      <charset val="238"/>
      <scheme val="minor"/>
    </font>
    <font>
      <sz val="10"/>
      <color indexed="8"/>
      <name val="Calibri"/>
      <family val="2"/>
      <charset val="238"/>
      <scheme val="minor"/>
    </font>
    <font>
      <b/>
      <sz val="10"/>
      <color indexed="8"/>
      <name val="Calibri"/>
      <family val="2"/>
      <charset val="238"/>
      <scheme val="minor"/>
    </font>
    <font>
      <b/>
      <sz val="10"/>
      <color theme="1"/>
      <name val="Calibri"/>
      <family val="2"/>
      <charset val="238"/>
      <scheme val="minor"/>
    </font>
    <font>
      <sz val="9"/>
      <color indexed="8"/>
      <name val="Calibri"/>
      <family val="2"/>
      <charset val="238"/>
      <scheme val="minor"/>
    </font>
    <font>
      <sz val="9"/>
      <color theme="1"/>
      <name val="Calibri"/>
      <family val="2"/>
      <charset val="238"/>
      <scheme val="minor"/>
    </font>
    <font>
      <sz val="10"/>
      <color rgb="FFFF0000"/>
      <name val="Calibri"/>
      <family val="2"/>
      <charset val="238"/>
      <scheme val="minor"/>
    </font>
    <font>
      <sz val="10"/>
      <color rgb="FF0070C0"/>
      <name val="Calibri"/>
      <family val="2"/>
      <charset val="238"/>
      <scheme val="minor"/>
    </font>
    <font>
      <sz val="10"/>
      <color rgb="FF00B050"/>
      <name val="Calibri"/>
      <family val="2"/>
      <charset val="238"/>
      <scheme val="minor"/>
    </font>
    <font>
      <sz val="11"/>
      <color theme="1"/>
      <name val="Calibri"/>
      <family val="2"/>
      <charset val="238"/>
      <scheme val="minor"/>
    </font>
    <font>
      <i/>
      <sz val="10"/>
      <color indexed="8"/>
      <name val="Calibri"/>
      <family val="2"/>
      <charset val="238"/>
    </font>
    <font>
      <i/>
      <sz val="10"/>
      <color rgb="FFFF0000"/>
      <name val="Calibri"/>
      <family val="2"/>
      <charset val="238"/>
    </font>
    <font>
      <i/>
      <sz val="10"/>
      <color rgb="FF0070C0"/>
      <name val="Calibri"/>
      <family val="2"/>
      <charset val="238"/>
    </font>
    <font>
      <i/>
      <sz val="10"/>
      <color theme="1"/>
      <name val="Calibri"/>
      <family val="2"/>
      <charset val="238"/>
      <scheme val="minor"/>
    </font>
    <font>
      <i/>
      <sz val="10"/>
      <name val="Calibri"/>
      <family val="2"/>
      <charset val="238"/>
    </font>
    <font>
      <i/>
      <sz val="10"/>
      <name val="Calibri"/>
      <family val="2"/>
      <charset val="238"/>
      <scheme val="minor"/>
    </font>
    <font>
      <b/>
      <sz val="9"/>
      <color rgb="FF000000"/>
      <name val="Calibri"/>
      <family val="2"/>
      <charset val="238"/>
    </font>
    <font>
      <b/>
      <sz val="36"/>
      <color rgb="FF000000"/>
      <name val="Calibri"/>
      <family val="2"/>
      <charset val="238"/>
    </font>
    <font>
      <i/>
      <sz val="10"/>
      <color rgb="FFFF0000"/>
      <name val="Calibri"/>
      <family val="2"/>
      <charset val="238"/>
      <scheme val="minor"/>
    </font>
    <font>
      <i/>
      <sz val="10"/>
      <color rgb="FF0070C0"/>
      <name val="Calibri"/>
      <family val="2"/>
      <charset val="238"/>
      <scheme val="minor"/>
    </font>
    <font>
      <i/>
      <strike/>
      <sz val="10"/>
      <color rgb="FFFF0000"/>
      <name val="Calibri"/>
      <family val="2"/>
      <charset val="238"/>
      <scheme val="minor"/>
    </font>
    <font>
      <i/>
      <strike/>
      <sz val="10"/>
      <color rgb="FFFF0000"/>
      <name val="Calibri"/>
      <family val="2"/>
      <charset val="238"/>
    </font>
    <font>
      <i/>
      <strike/>
      <sz val="10"/>
      <color indexed="8"/>
      <name val="Calibri"/>
      <family val="2"/>
      <charset val="238"/>
    </font>
    <font>
      <i/>
      <strike/>
      <sz val="10"/>
      <name val="Calibri"/>
      <family val="2"/>
      <charset val="238"/>
    </font>
    <font>
      <i/>
      <sz val="9"/>
      <name val="Calibri"/>
      <family val="2"/>
      <charset val="238"/>
      <scheme val="minor"/>
    </font>
    <font>
      <i/>
      <strike/>
      <sz val="10"/>
      <name val="Calibri"/>
      <family val="2"/>
      <charset val="238"/>
      <scheme val="minor"/>
    </font>
    <font>
      <i/>
      <sz val="10"/>
      <color theme="8" tint="-0.249977111117893"/>
      <name val="Calibri"/>
      <family val="2"/>
      <charset val="238"/>
    </font>
    <font>
      <i/>
      <sz val="10"/>
      <color theme="4"/>
      <name val="Calibri"/>
      <family val="2"/>
      <charset val="238"/>
    </font>
    <font>
      <sz val="10"/>
      <color theme="4"/>
      <name val="Calibri"/>
      <family val="2"/>
      <charset val="238"/>
    </font>
    <font>
      <sz val="10"/>
      <color rgb="FFFF0000"/>
      <name val="Calibri"/>
      <family val="2"/>
      <charset val="238"/>
    </font>
    <font>
      <sz val="10"/>
      <color rgb="FF0070C0"/>
      <name val="Calibri"/>
      <family val="2"/>
      <charset val="238"/>
    </font>
  </fonts>
  <fills count="8">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29"/>
        <bgColor indexed="64"/>
      </patternFill>
    </fill>
    <fill>
      <patternFill patternType="solid">
        <fgColor indexed="49"/>
        <bgColor indexed="64"/>
      </patternFill>
    </fill>
    <fill>
      <patternFill patternType="solid">
        <fgColor theme="7" tint="0.79998168889431442"/>
        <bgColor indexed="64"/>
      </patternFill>
    </fill>
    <fill>
      <patternFill patternType="solid">
        <fgColor theme="4"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indexed="64"/>
      </right>
      <top/>
      <bottom style="thin">
        <color indexed="64"/>
      </bottom>
      <diagonal/>
    </border>
    <border>
      <left/>
      <right/>
      <top style="medium">
        <color indexed="64"/>
      </top>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auto="1"/>
      </bottom>
      <diagonal/>
    </border>
    <border>
      <left style="thin">
        <color auto="1"/>
      </left>
      <right style="medium">
        <color auto="1"/>
      </right>
      <top style="thin">
        <color auto="1"/>
      </top>
      <bottom/>
      <diagonal/>
    </border>
    <border>
      <left style="thin">
        <color indexed="64"/>
      </left>
      <right style="thin">
        <color indexed="64"/>
      </right>
      <top/>
      <bottom/>
      <diagonal/>
    </border>
  </borders>
  <cellStyleXfs count="9">
    <xf numFmtId="0" fontId="0" fillId="0" borderId="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0" fontId="9" fillId="0" borderId="0"/>
    <xf numFmtId="164"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228">
    <xf numFmtId="0" fontId="0" fillId="0" borderId="0" xfId="0"/>
    <xf numFmtId="0" fontId="2" fillId="0" borderId="0" xfId="0" applyFont="1"/>
    <xf numFmtId="0" fontId="0" fillId="0" borderId="0" xfId="0" applyAlignment="1">
      <alignment wrapText="1"/>
    </xf>
    <xf numFmtId="0" fontId="0" fillId="0" borderId="1" xfId="0" applyBorder="1" applyAlignment="1">
      <alignment wrapText="1"/>
    </xf>
    <xf numFmtId="0" fontId="1" fillId="2" borderId="1" xfId="0" applyFont="1" applyFill="1" applyBorder="1" applyAlignment="1">
      <alignment wrapText="1"/>
    </xf>
    <xf numFmtId="165" fontId="0" fillId="0" borderId="1" xfId="3" applyNumberFormat="1" applyFont="1" applyBorder="1" applyAlignment="1">
      <alignment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165" fontId="0" fillId="0" borderId="1" xfId="3" applyNumberFormat="1" applyFont="1" applyBorder="1" applyAlignment="1">
      <alignment horizontal="center" vertical="center" wrapText="1"/>
    </xf>
    <xf numFmtId="165" fontId="0" fillId="3" borderId="1" xfId="3" applyNumberFormat="1" applyFont="1" applyFill="1" applyBorder="1" applyAlignment="1">
      <alignment horizontal="center" vertical="center" wrapText="1"/>
    </xf>
    <xf numFmtId="0" fontId="0" fillId="0" borderId="1" xfId="0" applyBorder="1" applyAlignment="1">
      <alignment horizontal="center" vertical="center" wrapText="1"/>
    </xf>
    <xf numFmtId="165" fontId="0" fillId="0" borderId="0" xfId="3" applyNumberFormat="1" applyFont="1" applyAlignment="1">
      <alignment horizontal="center" vertical="center"/>
    </xf>
    <xf numFmtId="165" fontId="0" fillId="4" borderId="1" xfId="3" applyNumberFormat="1" applyFont="1" applyFill="1" applyBorder="1" applyAlignment="1">
      <alignment horizontal="center" vertical="center" wrapText="1"/>
    </xf>
    <xf numFmtId="165" fontId="0" fillId="5" borderId="1" xfId="3" applyNumberFormat="1" applyFont="1" applyFill="1" applyBorder="1" applyAlignment="1">
      <alignment horizontal="center" vertical="center" wrapText="1"/>
    </xf>
    <xf numFmtId="3" fontId="0" fillId="5" borderId="1" xfId="0" applyNumberFormat="1" applyFont="1" applyFill="1" applyBorder="1" applyAlignment="1">
      <alignment horizontal="justify" vertical="center" wrapText="1"/>
    </xf>
    <xf numFmtId="0" fontId="0" fillId="0" borderId="1" xfId="0" applyBorder="1" applyAlignment="1">
      <alignment vertical="center" wrapText="1"/>
    </xf>
    <xf numFmtId="0" fontId="0" fillId="4" borderId="1" xfId="0" applyFill="1" applyBorder="1" applyAlignment="1">
      <alignment vertical="center" wrapText="1"/>
    </xf>
    <xf numFmtId="0" fontId="2"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0" fillId="3" borderId="1" xfId="0" applyFill="1" applyBorder="1" applyAlignment="1">
      <alignment vertical="center" wrapText="1"/>
    </xf>
    <xf numFmtId="0" fontId="0" fillId="4" borderId="1" xfId="0" applyFill="1" applyBorder="1" applyAlignment="1">
      <alignment horizontal="center" vertical="center" wrapText="1"/>
    </xf>
    <xf numFmtId="0" fontId="0" fillId="5" borderId="1" xfId="0" applyFill="1" applyBorder="1" applyAlignment="1">
      <alignment vertical="center" wrapText="1"/>
    </xf>
    <xf numFmtId="0" fontId="0" fillId="5" borderId="1" xfId="0" applyFill="1" applyBorder="1" applyAlignment="1">
      <alignment horizontal="center" vertical="center" wrapText="1"/>
    </xf>
    <xf numFmtId="0" fontId="0" fillId="5" borderId="1" xfId="0" applyFont="1" applyFill="1" applyBorder="1" applyAlignment="1">
      <alignment vertical="center" wrapText="1"/>
    </xf>
    <xf numFmtId="0" fontId="0" fillId="4" borderId="2" xfId="0" applyFill="1" applyBorder="1" applyAlignment="1">
      <alignment vertical="center" wrapText="1"/>
    </xf>
    <xf numFmtId="0" fontId="0" fillId="4" borderId="3" xfId="0" applyFill="1" applyBorder="1" applyAlignment="1">
      <alignment vertical="center" wrapText="1"/>
    </xf>
    <xf numFmtId="3" fontId="0" fillId="5" borderId="1" xfId="0" applyNumberFormat="1" applyFont="1" applyFill="1" applyBorder="1" applyAlignment="1">
      <alignment horizontal="center" vertical="center"/>
    </xf>
    <xf numFmtId="0" fontId="0" fillId="4" borderId="2" xfId="0" applyFill="1" applyBorder="1" applyAlignment="1">
      <alignment horizontal="center" vertical="center" wrapText="1"/>
    </xf>
    <xf numFmtId="3" fontId="0" fillId="4" borderId="2" xfId="0" applyNumberFormat="1" applyFont="1" applyFill="1" applyBorder="1" applyAlignment="1">
      <alignment horizontal="center" vertical="center"/>
    </xf>
    <xf numFmtId="3" fontId="0" fillId="4" borderId="1" xfId="0" applyNumberFormat="1" applyFont="1" applyFill="1" applyBorder="1" applyAlignment="1">
      <alignment horizontal="center" vertical="center"/>
    </xf>
    <xf numFmtId="3" fontId="0" fillId="0" borderId="1" xfId="0" applyNumberFormat="1" applyFont="1" applyBorder="1" applyAlignment="1">
      <alignment horizontal="center" vertical="center"/>
    </xf>
    <xf numFmtId="0" fontId="0" fillId="4" borderId="3" xfId="0" applyFill="1" applyBorder="1" applyAlignment="1">
      <alignment horizontal="center" vertical="center" wrapText="1"/>
    </xf>
    <xf numFmtId="3" fontId="0" fillId="4" borderId="3" xfId="0" applyNumberFormat="1" applyFont="1" applyFill="1" applyBorder="1" applyAlignment="1">
      <alignment horizontal="center" vertical="center"/>
    </xf>
    <xf numFmtId="3" fontId="0" fillId="3" borderId="1" xfId="0" applyNumberFormat="1" applyFont="1" applyFill="1" applyBorder="1" applyAlignment="1">
      <alignment horizontal="center" vertical="center"/>
    </xf>
    <xf numFmtId="0" fontId="0" fillId="3" borderId="1" xfId="0" applyFont="1" applyFill="1" applyBorder="1" applyAlignment="1">
      <alignment horizontal="center" vertical="center" wrapText="1"/>
    </xf>
    <xf numFmtId="0" fontId="6" fillId="0" borderId="0" xfId="0" applyFont="1"/>
    <xf numFmtId="166" fontId="6" fillId="0" borderId="0" xfId="3" applyNumberFormat="1" applyFont="1" applyAlignment="1">
      <alignment horizontal="center" vertical="center"/>
    </xf>
    <xf numFmtId="0" fontId="6" fillId="0" borderId="0" xfId="0" applyFont="1" applyAlignment="1">
      <alignment horizontal="left" vertical="center"/>
    </xf>
    <xf numFmtId="0" fontId="6" fillId="0" borderId="0" xfId="0" applyNumberFormat="1" applyFont="1" applyAlignment="1">
      <alignment horizontal="center" vertical="center"/>
    </xf>
    <xf numFmtId="167" fontId="6" fillId="0" borderId="0" xfId="3" applyNumberFormat="1" applyFont="1" applyAlignment="1">
      <alignment horizontal="center" vertical="center"/>
    </xf>
    <xf numFmtId="0" fontId="6" fillId="0" borderId="0" xfId="0" applyFont="1" applyAlignment="1">
      <alignment horizontal="left" wrapText="1"/>
    </xf>
    <xf numFmtId="0" fontId="12" fillId="0" borderId="5" xfId="0" applyFont="1" applyBorder="1" applyAlignment="1">
      <alignment vertical="center" wrapText="1"/>
    </xf>
    <xf numFmtId="3" fontId="12" fillId="0" borderId="11" xfId="0" applyNumberFormat="1" applyFont="1" applyBorder="1" applyAlignment="1">
      <alignment vertical="center"/>
    </xf>
    <xf numFmtId="0" fontId="13" fillId="0" borderId="6" xfId="0" applyFont="1" applyBorder="1" applyAlignment="1">
      <alignment vertical="center" wrapText="1"/>
    </xf>
    <xf numFmtId="3" fontId="14" fillId="0" borderId="12" xfId="0" applyNumberFormat="1" applyFont="1" applyBorder="1" applyAlignment="1">
      <alignment vertical="center"/>
    </xf>
    <xf numFmtId="0" fontId="13" fillId="0" borderId="9" xfId="0" applyFont="1" applyBorder="1" applyAlignment="1">
      <alignment vertical="center" wrapText="1"/>
    </xf>
    <xf numFmtId="0" fontId="13" fillId="0" borderId="10" xfId="0" applyFont="1" applyBorder="1" applyAlignment="1">
      <alignment vertical="center" wrapText="1"/>
    </xf>
    <xf numFmtId="0" fontId="12" fillId="6" borderId="5" xfId="0" applyFont="1" applyFill="1" applyBorder="1" applyAlignment="1">
      <alignment vertical="center" wrapText="1"/>
    </xf>
    <xf numFmtId="3" fontId="12" fillId="6" borderId="11" xfId="0" applyNumberFormat="1" applyFont="1" applyFill="1" applyBorder="1" applyAlignment="1">
      <alignment vertical="center"/>
    </xf>
    <xf numFmtId="0" fontId="14" fillId="7" borderId="9" xfId="0" applyFont="1" applyFill="1" applyBorder="1"/>
    <xf numFmtId="0" fontId="14" fillId="7" borderId="8" xfId="0" applyFont="1" applyFill="1" applyBorder="1"/>
    <xf numFmtId="0" fontId="14" fillId="7" borderId="10" xfId="0" applyFont="1" applyFill="1" applyBorder="1"/>
    <xf numFmtId="0" fontId="15" fillId="0" borderId="5" xfId="0" applyFont="1" applyBorder="1"/>
    <xf numFmtId="0" fontId="15" fillId="0" borderId="1" xfId="0" applyFont="1" applyBorder="1"/>
    <xf numFmtId="0" fontId="16" fillId="0" borderId="11" xfId="0" applyFont="1" applyBorder="1"/>
    <xf numFmtId="0" fontId="15" fillId="0" borderId="5" xfId="0" applyFont="1" applyBorder="1" applyAlignment="1">
      <alignment wrapText="1"/>
    </xf>
    <xf numFmtId="0" fontId="15" fillId="0" borderId="1" xfId="0" applyFont="1" applyBorder="1" applyAlignment="1">
      <alignment wrapText="1"/>
    </xf>
    <xf numFmtId="0" fontId="15" fillId="0" borderId="6" xfId="0" applyFont="1" applyBorder="1"/>
    <xf numFmtId="0" fontId="15" fillId="0" borderId="7" xfId="0" applyFont="1" applyBorder="1"/>
    <xf numFmtId="0" fontId="16" fillId="0" borderId="12" xfId="0" applyFont="1" applyBorder="1"/>
    <xf numFmtId="0" fontId="12" fillId="0" borderId="0" xfId="0" applyFont="1" applyBorder="1"/>
    <xf numFmtId="0" fontId="10" fillId="0" borderId="0" xfId="0" applyFont="1" applyBorder="1"/>
    <xf numFmtId="0" fontId="6" fillId="0" borderId="0" xfId="0" applyFont="1" applyBorder="1"/>
    <xf numFmtId="0" fontId="10" fillId="0" borderId="0" xfId="0" applyFont="1"/>
    <xf numFmtId="0" fontId="6" fillId="0" borderId="0" xfId="0" applyNumberFormat="1" applyFont="1" applyFill="1" applyAlignment="1">
      <alignment horizontal="center" vertical="center"/>
    </xf>
    <xf numFmtId="0" fontId="24" fillId="0" borderId="1" xfId="0" applyNumberFormat="1"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6" xfId="0" applyFont="1" applyFill="1" applyBorder="1" applyAlignment="1">
      <alignment horizontal="left" vertical="center" wrapText="1"/>
    </xf>
    <xf numFmtId="0" fontId="24" fillId="0" borderId="2" xfId="0" applyNumberFormat="1" applyFont="1" applyFill="1" applyBorder="1" applyAlignment="1">
      <alignment horizontal="center" vertical="center" wrapText="1"/>
    </xf>
    <xf numFmtId="168" fontId="26" fillId="0" borderId="1" xfId="3" applyNumberFormat="1" applyFont="1" applyFill="1" applyBorder="1" applyAlignment="1">
      <alignment vertical="center" wrapText="1"/>
    </xf>
    <xf numFmtId="1" fontId="25" fillId="0" borderId="1" xfId="0" applyNumberFormat="1" applyFont="1" applyFill="1" applyBorder="1" applyAlignment="1">
      <alignment horizontal="center" vertical="center"/>
    </xf>
    <xf numFmtId="0" fontId="25" fillId="0" borderId="1"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1" xfId="3"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3" fontId="21" fillId="0" borderId="1" xfId="1" applyNumberFormat="1" applyFont="1" applyFill="1" applyBorder="1" applyAlignment="1">
      <alignment horizontal="center" vertical="center" wrapText="1"/>
    </xf>
    <xf numFmtId="49" fontId="21" fillId="0" borderId="1" xfId="1" applyNumberFormat="1" applyFont="1" applyFill="1" applyBorder="1" applyAlignment="1">
      <alignment horizontal="center" vertical="center" wrapText="1"/>
    </xf>
    <xf numFmtId="49" fontId="6" fillId="0" borderId="0" xfId="0" applyNumberFormat="1" applyFont="1" applyAlignment="1">
      <alignment horizontal="center" vertical="center"/>
    </xf>
    <xf numFmtId="0" fontId="26" fillId="0" borderId="3" xfId="0" applyFont="1" applyFill="1" applyBorder="1" applyAlignment="1">
      <alignment horizontal="left" vertical="center" wrapText="1"/>
    </xf>
    <xf numFmtId="3" fontId="21" fillId="0" borderId="3" xfId="1" applyNumberFormat="1" applyFont="1" applyFill="1" applyBorder="1" applyAlignment="1">
      <alignment horizontal="center" vertical="center" wrapText="1"/>
    </xf>
    <xf numFmtId="49" fontId="21" fillId="0" borderId="3" xfId="1" applyNumberFormat="1" applyFont="1" applyFill="1" applyBorder="1" applyAlignment="1">
      <alignment horizontal="center" vertical="center" wrapText="1"/>
    </xf>
    <xf numFmtId="168" fontId="26" fillId="0" borderId="2" xfId="3" applyNumberFormat="1" applyFont="1" applyFill="1" applyBorder="1" applyAlignment="1">
      <alignment vertical="center" wrapText="1"/>
    </xf>
    <xf numFmtId="0" fontId="26" fillId="0" borderId="1" xfId="0" applyNumberFormat="1" applyFont="1" applyFill="1" applyBorder="1" applyAlignment="1">
      <alignment horizontal="center" vertical="center" wrapText="1"/>
    </xf>
    <xf numFmtId="168" fontId="26" fillId="0" borderId="1" xfId="5" applyNumberFormat="1" applyFont="1" applyFill="1" applyBorder="1" applyAlignment="1">
      <alignment vertical="center" wrapText="1"/>
    </xf>
    <xf numFmtId="0" fontId="6" fillId="0" borderId="0" xfId="0" applyFont="1" applyFill="1" applyAlignment="1">
      <alignment horizontal="left" vertical="center"/>
    </xf>
    <xf numFmtId="167" fontId="6" fillId="0" borderId="0" xfId="3" applyNumberFormat="1" applyFont="1" applyFill="1" applyAlignment="1">
      <alignment horizontal="center" vertical="center"/>
    </xf>
    <xf numFmtId="166" fontId="6" fillId="0" borderId="0" xfId="3" applyNumberFormat="1" applyFont="1" applyFill="1" applyAlignment="1">
      <alignment horizontal="center" vertical="center"/>
    </xf>
    <xf numFmtId="0" fontId="25" fillId="0" borderId="1" xfId="0" applyFont="1" applyFill="1" applyBorder="1" applyAlignment="1">
      <alignment horizontal="center" vertical="center" wrapText="1"/>
    </xf>
    <xf numFmtId="0" fontId="25" fillId="0" borderId="21" xfId="0" applyFont="1" applyFill="1" applyBorder="1" applyAlignment="1">
      <alignment horizontal="left" vertical="center" wrapText="1"/>
    </xf>
    <xf numFmtId="49" fontId="22" fillId="0" borderId="1" xfId="0" applyNumberFormat="1" applyFont="1" applyFill="1" applyBorder="1" applyAlignment="1">
      <alignment horizontal="center" vertical="center" wrapText="1"/>
    </xf>
    <xf numFmtId="0" fontId="25" fillId="0" borderId="3" xfId="0" applyFont="1" applyFill="1" applyBorder="1" applyAlignment="1">
      <alignment horizontal="left" vertical="center" wrapText="1"/>
    </xf>
    <xf numFmtId="0" fontId="25" fillId="0" borderId="3" xfId="0" applyFont="1" applyFill="1" applyBorder="1" applyAlignment="1">
      <alignment horizontal="center" vertical="center" wrapText="1"/>
    </xf>
    <xf numFmtId="168" fontId="26" fillId="0" borderId="3" xfId="3" applyNumberFormat="1" applyFont="1" applyFill="1" applyBorder="1" applyAlignment="1">
      <alignment vertical="center" wrapText="1"/>
    </xf>
    <xf numFmtId="0" fontId="25" fillId="0" borderId="3" xfId="3" applyNumberFormat="1" applyFont="1" applyFill="1" applyBorder="1" applyAlignment="1">
      <alignment horizontal="center" vertical="center" wrapText="1"/>
    </xf>
    <xf numFmtId="0" fontId="26" fillId="0" borderId="2" xfId="0" applyNumberFormat="1" applyFont="1" applyFill="1" applyBorder="1" applyAlignment="1">
      <alignment horizontal="center" vertical="center" wrapText="1"/>
    </xf>
    <xf numFmtId="0" fontId="26" fillId="0" borderId="15"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2" xfId="0" applyFont="1" applyFill="1" applyBorder="1" applyAlignment="1">
      <alignment horizontal="left" vertical="center" wrapText="1"/>
    </xf>
    <xf numFmtId="1" fontId="25" fillId="0" borderId="4" xfId="0" applyNumberFormat="1" applyFont="1" applyFill="1" applyBorder="1" applyAlignment="1">
      <alignment horizontal="center" vertical="center"/>
    </xf>
    <xf numFmtId="0" fontId="25" fillId="0" borderId="2" xfId="0" applyFont="1" applyFill="1" applyBorder="1" applyAlignment="1">
      <alignment horizontal="left" vertical="center" wrapText="1"/>
    </xf>
    <xf numFmtId="0" fontId="25" fillId="0" borderId="3" xfId="0" applyNumberFormat="1"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6" fillId="0" borderId="1" xfId="0" applyFont="1" applyFill="1" applyBorder="1" applyAlignment="1">
      <alignment horizontal="left" vertical="center"/>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3" fontId="25" fillId="0" borderId="1" xfId="1" applyNumberFormat="1" applyFont="1" applyFill="1" applyBorder="1" applyAlignment="1">
      <alignment horizontal="center" vertical="center" wrapText="1"/>
    </xf>
    <xf numFmtId="3" fontId="25" fillId="0" borderId="1" xfId="1" applyNumberFormat="1" applyFont="1" applyFill="1" applyBorder="1" applyAlignment="1">
      <alignment horizontal="left" vertical="center" wrapText="1"/>
    </xf>
    <xf numFmtId="3" fontId="25" fillId="0" borderId="3" xfId="1" applyNumberFormat="1" applyFont="1" applyFill="1" applyBorder="1" applyAlignment="1">
      <alignment horizontal="center" vertical="center" wrapText="1"/>
    </xf>
    <xf numFmtId="3" fontId="25" fillId="0" borderId="3" xfId="1" applyNumberFormat="1" applyFont="1" applyFill="1" applyBorder="1" applyAlignment="1">
      <alignment horizontal="left" vertical="center" wrapText="1"/>
    </xf>
    <xf numFmtId="49" fontId="25" fillId="0" borderId="3" xfId="1" applyNumberFormat="1" applyFont="1" applyFill="1" applyBorder="1" applyAlignment="1">
      <alignment horizontal="center" vertical="center" wrapText="1"/>
    </xf>
    <xf numFmtId="49" fontId="25" fillId="0" borderId="3" xfId="0" applyNumberFormat="1" applyFont="1" applyFill="1" applyBorder="1" applyAlignment="1">
      <alignment horizontal="center" vertical="center" wrapText="1"/>
    </xf>
    <xf numFmtId="1" fontId="25" fillId="0" borderId="3" xfId="0" applyNumberFormat="1" applyFont="1" applyFill="1" applyBorder="1" applyAlignment="1">
      <alignment horizontal="center" vertical="center"/>
    </xf>
    <xf numFmtId="1" fontId="25" fillId="0" borderId="7" xfId="0" applyNumberFormat="1" applyFont="1" applyFill="1" applyBorder="1" applyAlignment="1">
      <alignment horizontal="center" vertical="center"/>
    </xf>
    <xf numFmtId="0" fontId="25" fillId="0" borderId="7" xfId="0" applyFont="1" applyFill="1" applyBorder="1" applyAlignment="1">
      <alignment horizontal="left" vertical="center" wrapText="1"/>
    </xf>
    <xf numFmtId="0" fontId="25" fillId="0" borderId="7" xfId="0" applyNumberFormat="1" applyFont="1" applyFill="1" applyBorder="1" applyAlignment="1">
      <alignment horizontal="center" vertical="center" wrapText="1"/>
    </xf>
    <xf numFmtId="168" fontId="26" fillId="0" borderId="7" xfId="3" applyNumberFormat="1" applyFont="1" applyFill="1" applyBorder="1" applyAlignment="1">
      <alignment vertical="center" wrapText="1"/>
    </xf>
    <xf numFmtId="0" fontId="25" fillId="0" borderId="7" xfId="3" applyNumberFormat="1" applyFont="1" applyFill="1" applyBorder="1" applyAlignment="1">
      <alignment horizontal="center" vertical="center" wrapText="1"/>
    </xf>
    <xf numFmtId="0" fontId="26" fillId="0" borderId="7" xfId="0" applyNumberFormat="1" applyFont="1" applyFill="1" applyBorder="1" applyAlignment="1">
      <alignment horizontal="center" vertical="center" wrapText="1"/>
    </xf>
    <xf numFmtId="49" fontId="25" fillId="0" borderId="7" xfId="0" applyNumberFormat="1" applyFont="1" applyFill="1" applyBorder="1" applyAlignment="1">
      <alignment horizontal="center" vertical="center" wrapText="1"/>
    </xf>
    <xf numFmtId="0" fontId="25" fillId="0" borderId="7" xfId="0" applyFont="1" applyFill="1" applyBorder="1" applyAlignment="1">
      <alignment horizontal="center" vertical="center" wrapText="1"/>
    </xf>
    <xf numFmtId="1" fontId="7" fillId="0" borderId="5"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25" fillId="0" borderId="7" xfId="0" applyFont="1" applyFill="1" applyBorder="1" applyAlignment="1">
      <alignment horizontal="center" vertical="center"/>
    </xf>
    <xf numFmtId="0" fontId="26" fillId="0" borderId="7" xfId="0" applyFont="1" applyFill="1" applyBorder="1" applyAlignment="1">
      <alignment horizontal="left" vertical="center" wrapText="1"/>
    </xf>
    <xf numFmtId="3" fontId="25" fillId="0" borderId="7" xfId="1" applyNumberFormat="1" applyFont="1" applyFill="1" applyBorder="1" applyAlignment="1">
      <alignment horizontal="center" vertical="center" wrapText="1"/>
    </xf>
    <xf numFmtId="49" fontId="25" fillId="0" borderId="7" xfId="1" applyNumberFormat="1" applyFont="1" applyFill="1" applyBorder="1" applyAlignment="1">
      <alignment horizontal="center" vertical="center" wrapText="1"/>
    </xf>
    <xf numFmtId="3" fontId="25" fillId="0" borderId="7" xfId="1" applyNumberFormat="1" applyFont="1" applyFill="1" applyBorder="1" applyAlignment="1">
      <alignment horizontal="left" vertical="center" wrapText="1"/>
    </xf>
    <xf numFmtId="0" fontId="25" fillId="0" borderId="17"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24" fillId="0" borderId="0" xfId="0" applyFont="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12" fillId="0" borderId="0" xfId="0" applyFont="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165" fontId="1" fillId="2" borderId="1" xfId="3" applyNumberFormat="1" applyFont="1" applyFill="1" applyBorder="1" applyAlignment="1">
      <alignment horizontal="center" vertical="center" wrapText="1"/>
    </xf>
    <xf numFmtId="0" fontId="28" fillId="0" borderId="23" xfId="0" applyFont="1" applyFill="1" applyBorder="1" applyAlignment="1">
      <alignment horizontal="center"/>
    </xf>
    <xf numFmtId="0" fontId="28" fillId="0" borderId="14" xfId="0" applyFont="1" applyFill="1" applyBorder="1" applyAlignment="1">
      <alignment horizontal="center"/>
    </xf>
    <xf numFmtId="0" fontId="28" fillId="0" borderId="24" xfId="0" applyFont="1" applyFill="1" applyBorder="1" applyAlignment="1">
      <alignment horizontal="center"/>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1" fillId="0" borderId="27" xfId="0" applyFont="1" applyFill="1" applyBorder="1" applyAlignment="1">
      <alignment horizontal="center" vertical="center" wrapText="1"/>
    </xf>
    <xf numFmtId="0" fontId="1" fillId="0" borderId="27" xfId="0" applyNumberFormat="1" applyFont="1" applyFill="1" applyBorder="1" applyAlignment="1">
      <alignment horizontal="center" vertical="center" textRotation="90" wrapText="1"/>
    </xf>
    <xf numFmtId="0" fontId="1" fillId="0" borderId="27" xfId="0" applyNumberFormat="1"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1" fontId="7" fillId="0" borderId="9" xfId="0" applyNumberFormat="1" applyFont="1" applyFill="1" applyBorder="1" applyAlignment="1">
      <alignment horizontal="center" vertical="center"/>
    </xf>
    <xf numFmtId="1" fontId="25" fillId="0" borderId="8" xfId="0" applyNumberFormat="1" applyFont="1" applyFill="1" applyBorder="1" applyAlignment="1">
      <alignment horizontal="center" vertical="center"/>
    </xf>
    <xf numFmtId="0" fontId="26" fillId="0" borderId="29"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5" fillId="0" borderId="8" xfId="0" applyNumberFormat="1" applyFont="1" applyFill="1" applyBorder="1" applyAlignment="1">
      <alignment horizontal="center" vertical="center" wrapText="1"/>
    </xf>
    <xf numFmtId="168" fontId="26" fillId="0" borderId="8" xfId="3" applyNumberFormat="1" applyFont="1" applyFill="1" applyBorder="1" applyAlignment="1">
      <alignment vertical="center" wrapText="1"/>
    </xf>
    <xf numFmtId="0" fontId="26" fillId="0" borderId="8" xfId="0" applyNumberFormat="1" applyFont="1" applyFill="1" applyBorder="1" applyAlignment="1">
      <alignment horizontal="center" vertical="center" wrapText="1"/>
    </xf>
    <xf numFmtId="0" fontId="24" fillId="0" borderId="8" xfId="0" applyNumberFormat="1" applyFont="1" applyFill="1" applyBorder="1" applyAlignment="1">
      <alignment horizontal="center" vertical="center" wrapText="1"/>
    </xf>
    <xf numFmtId="49" fontId="21" fillId="0" borderId="8" xfId="0" applyNumberFormat="1"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30" xfId="0" applyFont="1" applyFill="1" applyBorder="1" applyAlignment="1">
      <alignment horizontal="left" vertical="center" wrapText="1"/>
    </xf>
    <xf numFmtId="0" fontId="7" fillId="0" borderId="8" xfId="0" applyFont="1" applyFill="1" applyBorder="1" applyAlignment="1">
      <alignment horizontal="left" wrapText="1"/>
    </xf>
    <xf numFmtId="0" fontId="22" fillId="0" borderId="31" xfId="0" applyFont="1" applyFill="1" applyBorder="1" applyAlignment="1">
      <alignment vertical="center" wrapText="1"/>
    </xf>
    <xf numFmtId="0" fontId="22" fillId="0" borderId="11" xfId="0" applyFont="1" applyFill="1" applyBorder="1" applyAlignment="1">
      <alignment vertical="center" wrapText="1"/>
    </xf>
    <xf numFmtId="168" fontId="26" fillId="0" borderId="2" xfId="5" applyNumberFormat="1" applyFont="1" applyFill="1" applyBorder="1" applyAlignment="1">
      <alignment vertical="center" wrapText="1"/>
    </xf>
    <xf numFmtId="1" fontId="39" fillId="0" borderId="5" xfId="0" applyNumberFormat="1" applyFont="1" applyFill="1" applyBorder="1" applyAlignment="1">
      <alignment horizontal="center" vertical="center"/>
    </xf>
    <xf numFmtId="1" fontId="41" fillId="0" borderId="5" xfId="0" applyNumberFormat="1" applyFont="1" applyFill="1" applyBorder="1" applyAlignment="1">
      <alignment horizontal="center" vertical="center"/>
    </xf>
    <xf numFmtId="0" fontId="22" fillId="0" borderId="1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9"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49" fontId="33" fillId="0" borderId="1" xfId="0" applyNumberFormat="1" applyFont="1" applyFill="1" applyBorder="1" applyAlignment="1">
      <alignment horizontal="center" vertical="center" wrapText="1"/>
    </xf>
    <xf numFmtId="1" fontId="7" fillId="0" borderId="18" xfId="0" applyNumberFormat="1" applyFont="1" applyFill="1" applyBorder="1" applyAlignment="1">
      <alignment horizontal="center" vertical="center"/>
    </xf>
    <xf numFmtId="1" fontId="25" fillId="0" borderId="2" xfId="0" applyNumberFormat="1"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2" xfId="3" applyNumberFormat="1" applyFont="1" applyFill="1" applyBorder="1" applyAlignment="1">
      <alignment horizontal="center" vertical="center" wrapText="1"/>
    </xf>
    <xf numFmtId="49" fontId="21" fillId="0" borderId="2" xfId="0" applyNumberFormat="1" applyFont="1" applyFill="1" applyBorder="1" applyAlignment="1">
      <alignment horizontal="center" vertical="center" wrapText="1"/>
    </xf>
    <xf numFmtId="1" fontId="41" fillId="0" borderId="19" xfId="0" applyNumberFormat="1" applyFont="1" applyFill="1" applyBorder="1" applyAlignment="1">
      <alignment horizontal="center" vertical="center"/>
    </xf>
    <xf numFmtId="168" fontId="29" fillId="0" borderId="1" xfId="3" applyNumberFormat="1" applyFont="1" applyFill="1" applyBorder="1" applyAlignment="1">
      <alignment vertical="center" wrapText="1"/>
    </xf>
    <xf numFmtId="0" fontId="22" fillId="0" borderId="1" xfId="3"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21" xfId="0" applyFont="1" applyFill="1" applyBorder="1" applyAlignment="1">
      <alignment horizontal="left" vertical="center" wrapText="1"/>
    </xf>
    <xf numFmtId="0" fontId="25" fillId="0" borderId="1" xfId="3" applyNumberFormat="1" applyFont="1" applyFill="1" applyBorder="1" applyAlignment="1">
      <alignment horizontal="left" vertical="center" wrapText="1"/>
    </xf>
    <xf numFmtId="0" fontId="36" fillId="0" borderId="1" xfId="0" applyNumberFormat="1" applyFont="1" applyFill="1" applyBorder="1" applyAlignment="1">
      <alignment horizontal="center" vertical="center" wrapText="1"/>
    </xf>
    <xf numFmtId="49" fontId="34" fillId="0" borderId="1" xfId="0" applyNumberFormat="1" applyFont="1" applyFill="1" applyBorder="1" applyAlignment="1">
      <alignment horizontal="center" vertical="center" wrapText="1"/>
    </xf>
    <xf numFmtId="0" fontId="25" fillId="0" borderId="1" xfId="0" applyFont="1" applyFill="1" applyBorder="1" applyAlignment="1">
      <alignment horizontal="left" vertical="top" wrapText="1"/>
    </xf>
    <xf numFmtId="0" fontId="21" fillId="0" borderId="1" xfId="3"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5" fillId="0" borderId="20" xfId="0" applyFont="1" applyFill="1" applyBorder="1" applyAlignment="1">
      <alignment horizontal="left" vertical="center" wrapText="1"/>
    </xf>
    <xf numFmtId="0" fontId="25" fillId="0" borderId="22" xfId="0" applyFont="1" applyFill="1" applyBorder="1" applyAlignment="1">
      <alignment horizontal="center" vertical="center" wrapText="1"/>
    </xf>
    <xf numFmtId="49" fontId="25" fillId="0" borderId="1" xfId="1" applyNumberFormat="1" applyFont="1" applyFill="1" applyBorder="1" applyAlignment="1">
      <alignment horizontal="center" vertical="center" wrapText="1"/>
    </xf>
    <xf numFmtId="0" fontId="22" fillId="0" borderId="32" xfId="0" applyFont="1" applyFill="1" applyBorder="1" applyAlignment="1">
      <alignment vertical="center" wrapText="1"/>
    </xf>
    <xf numFmtId="1" fontId="7" fillId="0" borderId="19" xfId="0" applyNumberFormat="1" applyFont="1" applyFill="1" applyBorder="1" applyAlignment="1">
      <alignment horizontal="center" vertical="center"/>
    </xf>
    <xf numFmtId="1" fontId="39" fillId="0" borderId="19" xfId="0" applyNumberFormat="1" applyFont="1" applyFill="1" applyBorder="1" applyAlignment="1">
      <alignment horizontal="center" vertical="center"/>
    </xf>
    <xf numFmtId="49" fontId="34" fillId="0" borderId="3" xfId="1" applyNumberFormat="1" applyFont="1" applyFill="1" applyBorder="1" applyAlignment="1">
      <alignment horizontal="center" vertical="center" wrapText="1"/>
    </xf>
    <xf numFmtId="1" fontId="40" fillId="0" borderId="19" xfId="0" applyNumberFormat="1" applyFont="1" applyFill="1" applyBorder="1" applyAlignment="1">
      <alignment horizontal="center" vertical="center"/>
    </xf>
    <xf numFmtId="49" fontId="33" fillId="0" borderId="3" xfId="1" applyNumberFormat="1" applyFont="1" applyFill="1" applyBorder="1" applyAlignment="1">
      <alignment horizontal="center" vertical="center" wrapText="1"/>
    </xf>
    <xf numFmtId="0" fontId="22" fillId="0" borderId="12" xfId="0" applyFont="1" applyFill="1" applyBorder="1" applyAlignment="1">
      <alignment vertical="center" wrapText="1"/>
    </xf>
    <xf numFmtId="1" fontId="7" fillId="0" borderId="6" xfId="0" applyNumberFormat="1" applyFont="1" applyFill="1" applyBorder="1" applyAlignment="1">
      <alignment horizontal="center" vertical="center"/>
    </xf>
    <xf numFmtId="49" fontId="22" fillId="0" borderId="3" xfId="1" applyNumberFormat="1" applyFont="1" applyFill="1" applyBorder="1" applyAlignment="1">
      <alignment horizontal="center" vertical="center" wrapText="1"/>
    </xf>
    <xf numFmtId="168" fontId="29" fillId="0" borderId="3" xfId="3" applyNumberFormat="1" applyFont="1" applyFill="1" applyBorder="1" applyAlignment="1">
      <alignment vertical="center" wrapText="1"/>
    </xf>
    <xf numFmtId="1" fontId="39" fillId="0" borderId="6" xfId="0" applyNumberFormat="1" applyFont="1" applyFill="1" applyBorder="1" applyAlignment="1">
      <alignment horizontal="center" vertical="center"/>
    </xf>
    <xf numFmtId="1" fontId="22" fillId="0" borderId="3" xfId="0" applyNumberFormat="1" applyFont="1" applyFill="1" applyBorder="1" applyAlignment="1">
      <alignment horizontal="center" vertical="center"/>
    </xf>
    <xf numFmtId="0" fontId="22" fillId="0" borderId="3" xfId="0" applyFont="1" applyFill="1" applyBorder="1" applyAlignment="1">
      <alignment horizontal="left" vertical="center" wrapText="1"/>
    </xf>
    <xf numFmtId="0" fontId="22" fillId="0" borderId="3" xfId="0" applyNumberFormat="1" applyFont="1" applyFill="1" applyBorder="1" applyAlignment="1">
      <alignment horizontal="center" vertical="center" wrapText="1"/>
    </xf>
    <xf numFmtId="0" fontId="22" fillId="0" borderId="3" xfId="3" applyNumberFormat="1" applyFont="1" applyFill="1" applyBorder="1" applyAlignment="1">
      <alignment horizontal="center" vertical="center" wrapText="1"/>
    </xf>
    <xf numFmtId="0" fontId="29" fillId="0" borderId="33" xfId="0" applyNumberFormat="1" applyFont="1" applyFill="1" applyBorder="1" applyAlignment="1">
      <alignment horizontal="center" vertical="center" wrapText="1"/>
    </xf>
    <xf numFmtId="49" fontId="22"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1" fontId="22" fillId="0" borderId="1" xfId="0" applyNumberFormat="1" applyFont="1" applyFill="1" applyBorder="1" applyAlignment="1">
      <alignment horizontal="center" vertical="center"/>
    </xf>
    <xf numFmtId="0" fontId="29" fillId="0" borderId="1" xfId="0" applyFont="1" applyFill="1" applyBorder="1" applyAlignment="1">
      <alignment vertical="center" wrapText="1"/>
    </xf>
    <xf numFmtId="0" fontId="22" fillId="0" borderId="1" xfId="0" applyNumberFormat="1" applyFont="1" applyFill="1" applyBorder="1" applyAlignment="1">
      <alignment horizontal="center" vertical="center" wrapText="1"/>
    </xf>
    <xf numFmtId="1" fontId="22" fillId="0" borderId="7" xfId="0" applyNumberFormat="1" applyFont="1" applyFill="1" applyBorder="1" applyAlignment="1">
      <alignment horizontal="center" vertical="center"/>
    </xf>
    <xf numFmtId="0" fontId="22" fillId="0" borderId="7" xfId="0" applyFont="1" applyFill="1" applyBorder="1" applyAlignment="1">
      <alignment horizontal="left" vertical="center" wrapText="1"/>
    </xf>
    <xf numFmtId="0" fontId="29" fillId="0" borderId="7" xfId="0" applyFont="1" applyFill="1" applyBorder="1" applyAlignment="1">
      <alignment vertical="center" wrapText="1"/>
    </xf>
    <xf numFmtId="0" fontId="22" fillId="0" borderId="7" xfId="0" applyNumberFormat="1" applyFont="1" applyFill="1" applyBorder="1" applyAlignment="1">
      <alignment horizontal="center" vertical="center" wrapText="1"/>
    </xf>
    <xf numFmtId="168" fontId="29" fillId="0" borderId="7" xfId="3" applyNumberFormat="1" applyFont="1" applyFill="1" applyBorder="1" applyAlignment="1">
      <alignment vertical="center" wrapText="1"/>
    </xf>
    <xf numFmtId="0" fontId="22" fillId="0" borderId="7" xfId="3" applyNumberFormat="1" applyFont="1" applyFill="1" applyBorder="1" applyAlignment="1">
      <alignment horizontal="center" vertical="center" wrapText="1"/>
    </xf>
    <xf numFmtId="0" fontId="29" fillId="0" borderId="7" xfId="0" applyNumberFormat="1" applyFont="1" applyFill="1" applyBorder="1" applyAlignment="1">
      <alignment horizontal="center" vertical="center" wrapText="1"/>
    </xf>
    <xf numFmtId="49" fontId="22" fillId="0" borderId="7" xfId="0" applyNumberFormat="1" applyFont="1" applyFill="1" applyBorder="1" applyAlignment="1">
      <alignment horizontal="center" vertical="center" wrapText="1"/>
    </xf>
    <xf numFmtId="0" fontId="22" fillId="0" borderId="7" xfId="0" applyFont="1" applyFill="1" applyBorder="1" applyAlignment="1">
      <alignment horizontal="center" vertical="center" wrapText="1"/>
    </xf>
  </cellXfs>
  <cellStyles count="9">
    <cellStyle name="Čárka" xfId="3" builtinId="3"/>
    <cellStyle name="Čárka 2" xfId="1"/>
    <cellStyle name="Čárka 2 2" xfId="7"/>
    <cellStyle name="Čárka 3" xfId="2"/>
    <cellStyle name="Čárka 3 2" xfId="8"/>
    <cellStyle name="Čárka 4" xfId="5"/>
    <cellStyle name="Čárka 5" xfId="6"/>
    <cellStyle name="Normální" xfId="0" builtinId="0"/>
    <cellStyle name="Normální 2" xfId="4"/>
  </cellStyles>
  <dxfs count="1">
    <dxf>
      <font>
        <color rgb="FFFF0000"/>
      </font>
    </dxf>
  </dxfs>
  <tableStyles count="0" defaultTableStyle="TableStyleMedium2" defaultPivotStyle="PivotStyleLight16"/>
  <colors>
    <mruColors>
      <color rgb="FFFF7453"/>
      <color rgb="FFFFCCFF"/>
      <color rgb="FFFF99FF"/>
      <color rgb="FFE8EBF0"/>
      <color rgb="FFD9DEE7"/>
      <color rgb="FF758A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C10" sqref="C10"/>
    </sheetView>
  </sheetViews>
  <sheetFormatPr defaultRowHeight="14.4" x14ac:dyDescent="0.3"/>
  <cols>
    <col min="1" max="1" width="12" customWidth="1"/>
    <col min="2" max="2" width="20.5546875" customWidth="1"/>
    <col min="3" max="3" width="39.33203125" customWidth="1"/>
    <col min="4" max="4" width="17.33203125" customWidth="1"/>
    <col min="5" max="5" width="15.44140625" customWidth="1"/>
    <col min="6" max="6" width="15.5546875" customWidth="1"/>
    <col min="7" max="14" width="13.44140625" customWidth="1"/>
    <col min="15" max="15" width="12.5546875" customWidth="1"/>
    <col min="16" max="16" width="11.44140625" customWidth="1"/>
    <col min="17" max="17" width="15.88671875" customWidth="1"/>
  </cols>
  <sheetData>
    <row r="1" spans="1:19" ht="21" x14ac:dyDescent="0.4">
      <c r="A1" s="1" t="s">
        <v>47</v>
      </c>
    </row>
    <row r="2" spans="1:19" ht="21" customHeight="1" x14ac:dyDescent="0.3">
      <c r="A2" s="137" t="s">
        <v>48</v>
      </c>
      <c r="B2" s="138" t="s">
        <v>49</v>
      </c>
      <c r="C2" s="138" t="s">
        <v>51</v>
      </c>
      <c r="D2" s="138" t="s">
        <v>52</v>
      </c>
      <c r="E2" s="138" t="s">
        <v>50</v>
      </c>
      <c r="F2" s="138" t="s">
        <v>67</v>
      </c>
      <c r="G2" s="137" t="s">
        <v>53</v>
      </c>
      <c r="H2" s="137"/>
      <c r="I2" s="137"/>
      <c r="J2" s="137"/>
      <c r="K2" s="137"/>
      <c r="L2" s="137"/>
      <c r="M2" s="137"/>
      <c r="N2" s="137"/>
      <c r="O2" s="137"/>
      <c r="P2" s="138" t="s">
        <v>69</v>
      </c>
      <c r="Q2" s="138" t="s">
        <v>54</v>
      </c>
    </row>
    <row r="3" spans="1:19" ht="55.5" customHeight="1" x14ac:dyDescent="0.3">
      <c r="A3" s="137"/>
      <c r="B3" s="138"/>
      <c r="C3" s="138"/>
      <c r="D3" s="138"/>
      <c r="E3" s="138"/>
      <c r="F3" s="138"/>
      <c r="G3" s="4">
        <v>2021</v>
      </c>
      <c r="H3" s="4">
        <v>2022</v>
      </c>
      <c r="I3" s="4">
        <v>2023</v>
      </c>
      <c r="J3" s="4">
        <v>2024</v>
      </c>
      <c r="K3" s="4">
        <v>2025</v>
      </c>
      <c r="L3" s="4">
        <v>2026</v>
      </c>
      <c r="M3" s="4">
        <v>2027</v>
      </c>
      <c r="N3" s="4">
        <v>2028</v>
      </c>
      <c r="O3" s="4">
        <v>2029</v>
      </c>
      <c r="P3" s="138"/>
      <c r="Q3" s="138"/>
      <c r="R3" s="2"/>
      <c r="S3" s="2"/>
    </row>
    <row r="4" spans="1:19" ht="72" x14ac:dyDescent="0.3">
      <c r="A4" s="3" t="s">
        <v>55</v>
      </c>
      <c r="B4" s="3" t="s">
        <v>56</v>
      </c>
      <c r="C4" s="3" t="s">
        <v>58</v>
      </c>
      <c r="D4" s="3" t="s">
        <v>63</v>
      </c>
      <c r="E4" s="3">
        <v>1</v>
      </c>
      <c r="F4" s="5">
        <f>G4+H4+I4+J4+K4+L4+M4+N4+O4</f>
        <v>365000</v>
      </c>
      <c r="G4" s="5"/>
      <c r="H4" s="5"/>
      <c r="I4" s="5">
        <v>65000</v>
      </c>
      <c r="J4" s="5">
        <v>100000</v>
      </c>
      <c r="K4" s="5">
        <v>100000</v>
      </c>
      <c r="L4" s="5">
        <v>100000</v>
      </c>
      <c r="M4" s="5"/>
      <c r="N4" s="5"/>
      <c r="O4" s="5"/>
      <c r="P4" s="3">
        <v>3</v>
      </c>
      <c r="Q4" s="3" t="s">
        <v>68</v>
      </c>
    </row>
    <row r="5" spans="1:19" ht="104.25" customHeight="1" x14ac:dyDescent="0.3">
      <c r="A5" s="3" t="s">
        <v>55</v>
      </c>
      <c r="B5" s="3" t="s">
        <v>57</v>
      </c>
      <c r="C5" s="3" t="s">
        <v>66</v>
      </c>
      <c r="D5" s="3" t="s">
        <v>64</v>
      </c>
      <c r="E5" s="3">
        <v>2</v>
      </c>
      <c r="F5" s="5">
        <f>G5+H5+I5+J5+K5+L5+M5+N5+O5</f>
        <v>1500000</v>
      </c>
      <c r="G5" s="5"/>
      <c r="H5" s="5">
        <v>150000</v>
      </c>
      <c r="I5" s="5">
        <v>200000</v>
      </c>
      <c r="J5" s="5">
        <v>300000</v>
      </c>
      <c r="K5" s="5">
        <v>400000</v>
      </c>
      <c r="L5" s="5">
        <v>350000</v>
      </c>
      <c r="M5" s="5">
        <v>75000</v>
      </c>
      <c r="N5" s="5">
        <v>25000</v>
      </c>
      <c r="O5" s="5"/>
      <c r="P5" s="3">
        <v>3</v>
      </c>
      <c r="Q5" s="3" t="s">
        <v>65</v>
      </c>
    </row>
    <row r="6" spans="1:19" ht="72" x14ac:dyDescent="0.3">
      <c r="A6" s="3" t="s">
        <v>55</v>
      </c>
      <c r="B6" s="3" t="s">
        <v>59</v>
      </c>
      <c r="C6" s="3" t="s">
        <v>61</v>
      </c>
      <c r="D6" s="3" t="s">
        <v>60</v>
      </c>
      <c r="E6" s="3">
        <v>3</v>
      </c>
      <c r="F6" s="5">
        <f t="shared" ref="F6:F36" si="0">G6+H6+I6+J6+K6+L6+M6+N6+O6</f>
        <v>800000</v>
      </c>
      <c r="G6" s="5"/>
      <c r="H6" s="5">
        <v>100000</v>
      </c>
      <c r="I6" s="5">
        <v>100000</v>
      </c>
      <c r="J6" s="5">
        <v>100000</v>
      </c>
      <c r="K6" s="5">
        <v>100000</v>
      </c>
      <c r="L6" s="5">
        <v>100000</v>
      </c>
      <c r="M6" s="5">
        <v>100000</v>
      </c>
      <c r="N6" s="5">
        <v>100000</v>
      </c>
      <c r="O6" s="5">
        <v>100000</v>
      </c>
      <c r="P6" s="3">
        <v>2</v>
      </c>
      <c r="Q6" s="3" t="s">
        <v>62</v>
      </c>
    </row>
    <row r="7" spans="1:19" x14ac:dyDescent="0.3">
      <c r="A7" s="3"/>
      <c r="B7" s="3"/>
      <c r="C7" s="3"/>
      <c r="D7" s="3"/>
      <c r="E7" s="3"/>
      <c r="F7" s="5">
        <f t="shared" si="0"/>
        <v>0</v>
      </c>
      <c r="G7" s="5"/>
      <c r="H7" s="5"/>
      <c r="I7" s="5"/>
      <c r="J7" s="5"/>
      <c r="K7" s="5"/>
      <c r="L7" s="5"/>
      <c r="M7" s="5"/>
      <c r="N7" s="5"/>
      <c r="O7" s="5"/>
      <c r="P7" s="3"/>
      <c r="Q7" s="3"/>
    </row>
    <row r="8" spans="1:19" x14ac:dyDescent="0.3">
      <c r="A8" s="3"/>
      <c r="B8" s="3"/>
      <c r="C8" s="3"/>
      <c r="D8" s="3"/>
      <c r="E8" s="3"/>
      <c r="F8" s="5">
        <f t="shared" si="0"/>
        <v>0</v>
      </c>
      <c r="G8" s="5"/>
      <c r="H8" s="5"/>
      <c r="I8" s="5"/>
      <c r="J8" s="5"/>
      <c r="K8" s="5"/>
      <c r="L8" s="5"/>
      <c r="M8" s="5"/>
      <c r="N8" s="5"/>
      <c r="O8" s="5"/>
      <c r="P8" s="3"/>
      <c r="Q8" s="3"/>
    </row>
    <row r="9" spans="1:19" x14ac:dyDescent="0.3">
      <c r="A9" s="3"/>
      <c r="B9" s="3"/>
      <c r="C9" s="3"/>
      <c r="D9" s="3"/>
      <c r="E9" s="3"/>
      <c r="F9" s="5">
        <f t="shared" si="0"/>
        <v>0</v>
      </c>
      <c r="G9" s="5"/>
      <c r="H9" s="5"/>
      <c r="I9" s="5"/>
      <c r="J9" s="5"/>
      <c r="K9" s="5"/>
      <c r="L9" s="5"/>
      <c r="M9" s="5"/>
      <c r="N9" s="5"/>
      <c r="O9" s="5"/>
      <c r="P9" s="3"/>
      <c r="Q9" s="3"/>
    </row>
    <row r="10" spans="1:19" x14ac:dyDescent="0.3">
      <c r="A10" s="3"/>
      <c r="B10" s="3"/>
      <c r="C10" s="3"/>
      <c r="D10" s="3"/>
      <c r="E10" s="3"/>
      <c r="F10" s="5">
        <f t="shared" si="0"/>
        <v>0</v>
      </c>
      <c r="G10" s="5"/>
      <c r="H10" s="5"/>
      <c r="I10" s="5"/>
      <c r="J10" s="5"/>
      <c r="K10" s="5"/>
      <c r="L10" s="5"/>
      <c r="M10" s="5"/>
      <c r="N10" s="5"/>
      <c r="O10" s="5"/>
      <c r="P10" s="3"/>
      <c r="Q10" s="3"/>
    </row>
    <row r="11" spans="1:19" x14ac:dyDescent="0.3">
      <c r="A11" s="3"/>
      <c r="B11" s="3"/>
      <c r="C11" s="3"/>
      <c r="D11" s="3"/>
      <c r="E11" s="3"/>
      <c r="F11" s="5">
        <f t="shared" si="0"/>
        <v>0</v>
      </c>
      <c r="G11" s="5"/>
      <c r="H11" s="5"/>
      <c r="I11" s="5"/>
      <c r="J11" s="5"/>
      <c r="K11" s="5"/>
      <c r="L11" s="5"/>
      <c r="M11" s="5"/>
      <c r="N11" s="5"/>
      <c r="O11" s="5"/>
      <c r="P11" s="3"/>
      <c r="Q11" s="3"/>
    </row>
    <row r="12" spans="1:19" x14ac:dyDescent="0.3">
      <c r="A12" s="3"/>
      <c r="B12" s="3"/>
      <c r="C12" s="3"/>
      <c r="D12" s="3"/>
      <c r="E12" s="3"/>
      <c r="F12" s="5">
        <f t="shared" si="0"/>
        <v>0</v>
      </c>
      <c r="G12" s="5"/>
      <c r="H12" s="5"/>
      <c r="I12" s="5"/>
      <c r="J12" s="5"/>
      <c r="K12" s="5"/>
      <c r="L12" s="5"/>
      <c r="M12" s="5"/>
      <c r="N12" s="5"/>
      <c r="O12" s="5"/>
      <c r="P12" s="3"/>
      <c r="Q12" s="3"/>
    </row>
    <row r="13" spans="1:19" x14ac:dyDescent="0.3">
      <c r="A13" s="3"/>
      <c r="B13" s="3"/>
      <c r="C13" s="3"/>
      <c r="D13" s="3"/>
      <c r="E13" s="3"/>
      <c r="F13" s="5">
        <f t="shared" si="0"/>
        <v>0</v>
      </c>
      <c r="G13" s="5"/>
      <c r="H13" s="5"/>
      <c r="I13" s="5"/>
      <c r="J13" s="5"/>
      <c r="K13" s="5"/>
      <c r="L13" s="5"/>
      <c r="M13" s="5"/>
      <c r="N13" s="5"/>
      <c r="O13" s="5"/>
      <c r="P13" s="3"/>
      <c r="Q13" s="3"/>
    </row>
    <row r="14" spans="1:19" x14ac:dyDescent="0.3">
      <c r="A14" s="3"/>
      <c r="B14" s="3"/>
      <c r="C14" s="3"/>
      <c r="D14" s="3"/>
      <c r="E14" s="3"/>
      <c r="F14" s="5">
        <f t="shared" si="0"/>
        <v>0</v>
      </c>
      <c r="G14" s="5"/>
      <c r="H14" s="5"/>
      <c r="I14" s="5"/>
      <c r="J14" s="5"/>
      <c r="K14" s="5"/>
      <c r="L14" s="5"/>
      <c r="M14" s="5"/>
      <c r="N14" s="5"/>
      <c r="O14" s="5"/>
      <c r="P14" s="3"/>
      <c r="Q14" s="3"/>
    </row>
    <row r="15" spans="1:19" x14ac:dyDescent="0.3">
      <c r="A15" s="3"/>
      <c r="B15" s="3"/>
      <c r="C15" s="3"/>
      <c r="D15" s="3"/>
      <c r="E15" s="3"/>
      <c r="F15" s="5">
        <f t="shared" si="0"/>
        <v>0</v>
      </c>
      <c r="G15" s="5"/>
      <c r="H15" s="5"/>
      <c r="I15" s="5"/>
      <c r="J15" s="5"/>
      <c r="K15" s="5"/>
      <c r="L15" s="5"/>
      <c r="M15" s="5"/>
      <c r="N15" s="5"/>
      <c r="O15" s="5"/>
      <c r="P15" s="3"/>
      <c r="Q15" s="3"/>
    </row>
    <row r="16" spans="1:19" x14ac:dyDescent="0.3">
      <c r="A16" s="3"/>
      <c r="B16" s="3"/>
      <c r="C16" s="3"/>
      <c r="D16" s="3"/>
      <c r="E16" s="3"/>
      <c r="F16" s="5">
        <f t="shared" si="0"/>
        <v>0</v>
      </c>
      <c r="G16" s="5"/>
      <c r="H16" s="5"/>
      <c r="I16" s="5"/>
      <c r="J16" s="5"/>
      <c r="K16" s="5"/>
      <c r="L16" s="5"/>
      <c r="M16" s="5"/>
      <c r="N16" s="5"/>
      <c r="O16" s="5"/>
      <c r="P16" s="3"/>
      <c r="Q16" s="3"/>
    </row>
    <row r="17" spans="1:17" x14ac:dyDescent="0.3">
      <c r="A17" s="3"/>
      <c r="B17" s="3"/>
      <c r="C17" s="3"/>
      <c r="D17" s="3"/>
      <c r="E17" s="3"/>
      <c r="F17" s="5">
        <f t="shared" si="0"/>
        <v>0</v>
      </c>
      <c r="G17" s="5"/>
      <c r="H17" s="5"/>
      <c r="I17" s="5"/>
      <c r="J17" s="5"/>
      <c r="K17" s="5"/>
      <c r="L17" s="5"/>
      <c r="M17" s="5"/>
      <c r="N17" s="5"/>
      <c r="O17" s="5"/>
      <c r="P17" s="3"/>
      <c r="Q17" s="3"/>
    </row>
    <row r="18" spans="1:17" x14ac:dyDescent="0.3">
      <c r="A18" s="3"/>
      <c r="B18" s="3"/>
      <c r="C18" s="3"/>
      <c r="D18" s="3"/>
      <c r="E18" s="3"/>
      <c r="F18" s="5">
        <f t="shared" si="0"/>
        <v>0</v>
      </c>
      <c r="G18" s="5"/>
      <c r="H18" s="5"/>
      <c r="I18" s="5"/>
      <c r="J18" s="5"/>
      <c r="K18" s="5"/>
      <c r="L18" s="5"/>
      <c r="M18" s="5"/>
      <c r="N18" s="5"/>
      <c r="O18" s="5"/>
      <c r="P18" s="3"/>
      <c r="Q18" s="3"/>
    </row>
    <row r="19" spans="1:17" x14ac:dyDescent="0.3">
      <c r="A19" s="3"/>
      <c r="B19" s="3"/>
      <c r="C19" s="3"/>
      <c r="D19" s="3"/>
      <c r="E19" s="3"/>
      <c r="F19" s="5">
        <f t="shared" si="0"/>
        <v>0</v>
      </c>
      <c r="G19" s="5"/>
      <c r="H19" s="5"/>
      <c r="I19" s="5"/>
      <c r="J19" s="5"/>
      <c r="K19" s="5"/>
      <c r="L19" s="5"/>
      <c r="M19" s="5"/>
      <c r="N19" s="5"/>
      <c r="O19" s="5"/>
      <c r="P19" s="3"/>
      <c r="Q19" s="3"/>
    </row>
    <row r="20" spans="1:17" x14ac:dyDescent="0.3">
      <c r="A20" s="3"/>
      <c r="B20" s="3"/>
      <c r="C20" s="3"/>
      <c r="D20" s="3"/>
      <c r="E20" s="3"/>
      <c r="F20" s="5">
        <f t="shared" si="0"/>
        <v>0</v>
      </c>
      <c r="G20" s="5"/>
      <c r="H20" s="5"/>
      <c r="I20" s="5"/>
      <c r="J20" s="5"/>
      <c r="K20" s="5"/>
      <c r="L20" s="5"/>
      <c r="M20" s="5"/>
      <c r="N20" s="5"/>
      <c r="O20" s="5"/>
      <c r="P20" s="3"/>
      <c r="Q20" s="3"/>
    </row>
    <row r="21" spans="1:17" x14ac:dyDescent="0.3">
      <c r="A21" s="3"/>
      <c r="B21" s="3"/>
      <c r="C21" s="3"/>
      <c r="D21" s="3"/>
      <c r="E21" s="3"/>
      <c r="F21" s="5">
        <f t="shared" si="0"/>
        <v>0</v>
      </c>
      <c r="G21" s="5"/>
      <c r="H21" s="5"/>
      <c r="I21" s="5"/>
      <c r="J21" s="5"/>
      <c r="K21" s="5"/>
      <c r="L21" s="5"/>
      <c r="M21" s="5"/>
      <c r="N21" s="5"/>
      <c r="O21" s="5"/>
      <c r="P21" s="3"/>
      <c r="Q21" s="3"/>
    </row>
    <row r="22" spans="1:17" x14ac:dyDescent="0.3">
      <c r="A22" s="3"/>
      <c r="B22" s="3"/>
      <c r="C22" s="3"/>
      <c r="D22" s="3"/>
      <c r="E22" s="3"/>
      <c r="F22" s="5">
        <f t="shared" si="0"/>
        <v>0</v>
      </c>
      <c r="G22" s="5"/>
      <c r="H22" s="5"/>
      <c r="I22" s="5"/>
      <c r="J22" s="5"/>
      <c r="K22" s="5"/>
      <c r="L22" s="5"/>
      <c r="M22" s="5"/>
      <c r="N22" s="5"/>
      <c r="O22" s="5"/>
      <c r="P22" s="3"/>
      <c r="Q22" s="3"/>
    </row>
    <row r="23" spans="1:17" x14ac:dyDescent="0.3">
      <c r="A23" s="3"/>
      <c r="B23" s="3"/>
      <c r="C23" s="3"/>
      <c r="D23" s="3"/>
      <c r="E23" s="3"/>
      <c r="F23" s="5">
        <f t="shared" si="0"/>
        <v>0</v>
      </c>
      <c r="G23" s="5"/>
      <c r="H23" s="5"/>
      <c r="I23" s="5"/>
      <c r="J23" s="5"/>
      <c r="K23" s="5"/>
      <c r="L23" s="5"/>
      <c r="M23" s="5"/>
      <c r="N23" s="5"/>
      <c r="O23" s="5"/>
      <c r="P23" s="3"/>
      <c r="Q23" s="3"/>
    </row>
    <row r="24" spans="1:17" x14ac:dyDescent="0.3">
      <c r="A24" s="3"/>
      <c r="B24" s="3"/>
      <c r="C24" s="3"/>
      <c r="D24" s="3"/>
      <c r="E24" s="3"/>
      <c r="F24" s="5">
        <f t="shared" si="0"/>
        <v>0</v>
      </c>
      <c r="G24" s="5"/>
      <c r="H24" s="5"/>
      <c r="I24" s="5"/>
      <c r="J24" s="5"/>
      <c r="K24" s="5"/>
      <c r="L24" s="5"/>
      <c r="M24" s="5"/>
      <c r="N24" s="5"/>
      <c r="O24" s="5"/>
      <c r="P24" s="3"/>
      <c r="Q24" s="3"/>
    </row>
    <row r="25" spans="1:17" x14ac:dyDescent="0.3">
      <c r="A25" s="3"/>
      <c r="B25" s="3"/>
      <c r="C25" s="3"/>
      <c r="D25" s="3"/>
      <c r="E25" s="3"/>
      <c r="F25" s="5">
        <f t="shared" si="0"/>
        <v>0</v>
      </c>
      <c r="G25" s="5"/>
      <c r="H25" s="5"/>
      <c r="I25" s="5"/>
      <c r="J25" s="5"/>
      <c r="K25" s="5"/>
      <c r="L25" s="5"/>
      <c r="M25" s="5"/>
      <c r="N25" s="5"/>
      <c r="O25" s="5"/>
      <c r="P25" s="3"/>
      <c r="Q25" s="3"/>
    </row>
    <row r="26" spans="1:17" x14ac:dyDescent="0.3">
      <c r="A26" s="3"/>
      <c r="B26" s="3"/>
      <c r="C26" s="3"/>
      <c r="D26" s="3"/>
      <c r="E26" s="3"/>
      <c r="F26" s="5">
        <f t="shared" si="0"/>
        <v>0</v>
      </c>
      <c r="G26" s="5"/>
      <c r="H26" s="5"/>
      <c r="I26" s="5"/>
      <c r="J26" s="5"/>
      <c r="K26" s="5"/>
      <c r="L26" s="5"/>
      <c r="M26" s="5"/>
      <c r="N26" s="5"/>
      <c r="O26" s="5"/>
      <c r="P26" s="3"/>
      <c r="Q26" s="3"/>
    </row>
    <row r="27" spans="1:17" x14ac:dyDescent="0.3">
      <c r="A27" s="3"/>
      <c r="B27" s="3"/>
      <c r="C27" s="3"/>
      <c r="D27" s="3"/>
      <c r="E27" s="3"/>
      <c r="F27" s="5">
        <f t="shared" si="0"/>
        <v>0</v>
      </c>
      <c r="G27" s="5"/>
      <c r="H27" s="5"/>
      <c r="I27" s="5"/>
      <c r="J27" s="5"/>
      <c r="K27" s="5"/>
      <c r="L27" s="5"/>
      <c r="M27" s="5"/>
      <c r="N27" s="5"/>
      <c r="O27" s="5"/>
      <c r="P27" s="3"/>
      <c r="Q27" s="3"/>
    </row>
    <row r="28" spans="1:17" x14ac:dyDescent="0.3">
      <c r="A28" s="3"/>
      <c r="B28" s="3"/>
      <c r="C28" s="3"/>
      <c r="D28" s="3"/>
      <c r="E28" s="3"/>
      <c r="F28" s="5">
        <f t="shared" si="0"/>
        <v>0</v>
      </c>
      <c r="G28" s="5"/>
      <c r="H28" s="5"/>
      <c r="I28" s="5"/>
      <c r="J28" s="5"/>
      <c r="K28" s="5"/>
      <c r="L28" s="5"/>
      <c r="M28" s="5"/>
      <c r="N28" s="5"/>
      <c r="O28" s="5"/>
      <c r="P28" s="3"/>
      <c r="Q28" s="3"/>
    </row>
    <row r="29" spans="1:17" x14ac:dyDescent="0.3">
      <c r="A29" s="3"/>
      <c r="B29" s="3"/>
      <c r="C29" s="3"/>
      <c r="D29" s="3"/>
      <c r="E29" s="3"/>
      <c r="F29" s="5">
        <f t="shared" si="0"/>
        <v>0</v>
      </c>
      <c r="G29" s="5"/>
      <c r="H29" s="5"/>
      <c r="I29" s="5"/>
      <c r="J29" s="5"/>
      <c r="K29" s="5"/>
      <c r="L29" s="5"/>
      <c r="M29" s="5"/>
      <c r="N29" s="5"/>
      <c r="O29" s="5"/>
      <c r="P29" s="3"/>
      <c r="Q29" s="3"/>
    </row>
    <row r="30" spans="1:17" x14ac:dyDescent="0.3">
      <c r="A30" s="3"/>
      <c r="B30" s="3"/>
      <c r="C30" s="3"/>
      <c r="D30" s="3"/>
      <c r="E30" s="3"/>
      <c r="F30" s="5">
        <f t="shared" si="0"/>
        <v>0</v>
      </c>
      <c r="G30" s="5"/>
      <c r="H30" s="5"/>
      <c r="I30" s="5"/>
      <c r="J30" s="5"/>
      <c r="K30" s="5"/>
      <c r="L30" s="5"/>
      <c r="M30" s="5"/>
      <c r="N30" s="5"/>
      <c r="O30" s="5"/>
      <c r="P30" s="3"/>
      <c r="Q30" s="3"/>
    </row>
    <row r="31" spans="1:17" x14ac:dyDescent="0.3">
      <c r="A31" s="3"/>
      <c r="B31" s="3"/>
      <c r="C31" s="3"/>
      <c r="D31" s="3"/>
      <c r="E31" s="3"/>
      <c r="F31" s="5">
        <f t="shared" si="0"/>
        <v>0</v>
      </c>
      <c r="G31" s="5"/>
      <c r="H31" s="5"/>
      <c r="I31" s="5"/>
      <c r="J31" s="5"/>
      <c r="K31" s="5"/>
      <c r="L31" s="5"/>
      <c r="M31" s="5"/>
      <c r="N31" s="5"/>
      <c r="O31" s="5"/>
      <c r="P31" s="3"/>
      <c r="Q31" s="3"/>
    </row>
    <row r="32" spans="1:17" x14ac:dyDescent="0.3">
      <c r="A32" s="3"/>
      <c r="B32" s="3"/>
      <c r="C32" s="3"/>
      <c r="D32" s="3"/>
      <c r="E32" s="3"/>
      <c r="F32" s="5">
        <f t="shared" si="0"/>
        <v>0</v>
      </c>
      <c r="G32" s="5"/>
      <c r="H32" s="5"/>
      <c r="I32" s="5"/>
      <c r="J32" s="5"/>
      <c r="K32" s="5"/>
      <c r="L32" s="5"/>
      <c r="M32" s="5"/>
      <c r="N32" s="5"/>
      <c r="O32" s="5"/>
      <c r="P32" s="3"/>
      <c r="Q32" s="3"/>
    </row>
    <row r="33" spans="1:17" x14ac:dyDescent="0.3">
      <c r="A33" s="3"/>
      <c r="B33" s="3"/>
      <c r="C33" s="3"/>
      <c r="D33" s="3"/>
      <c r="E33" s="3"/>
      <c r="F33" s="5">
        <f t="shared" si="0"/>
        <v>0</v>
      </c>
      <c r="G33" s="5"/>
      <c r="H33" s="5"/>
      <c r="I33" s="5"/>
      <c r="J33" s="5"/>
      <c r="K33" s="5"/>
      <c r="L33" s="5"/>
      <c r="M33" s="5"/>
      <c r="N33" s="5"/>
      <c r="O33" s="5"/>
      <c r="P33" s="3"/>
      <c r="Q33" s="3"/>
    </row>
    <row r="34" spans="1:17" x14ac:dyDescent="0.3">
      <c r="A34" s="3"/>
      <c r="B34" s="3"/>
      <c r="C34" s="3"/>
      <c r="D34" s="3"/>
      <c r="E34" s="3"/>
      <c r="F34" s="5">
        <f t="shared" si="0"/>
        <v>0</v>
      </c>
      <c r="G34" s="5"/>
      <c r="H34" s="5"/>
      <c r="I34" s="5"/>
      <c r="J34" s="5"/>
      <c r="K34" s="5"/>
      <c r="L34" s="5"/>
      <c r="M34" s="5"/>
      <c r="N34" s="5"/>
      <c r="O34" s="5"/>
      <c r="P34" s="3"/>
      <c r="Q34" s="3"/>
    </row>
    <row r="35" spans="1:17" x14ac:dyDescent="0.3">
      <c r="A35" s="3"/>
      <c r="B35" s="3"/>
      <c r="C35" s="3"/>
      <c r="D35" s="3"/>
      <c r="E35" s="3"/>
      <c r="F35" s="5">
        <f t="shared" si="0"/>
        <v>0</v>
      </c>
      <c r="G35" s="5"/>
      <c r="H35" s="5"/>
      <c r="I35" s="5"/>
      <c r="J35" s="5"/>
      <c r="K35" s="5"/>
      <c r="L35" s="5"/>
      <c r="M35" s="5"/>
      <c r="N35" s="5"/>
      <c r="O35" s="5"/>
      <c r="P35" s="3"/>
      <c r="Q35" s="3"/>
    </row>
    <row r="36" spans="1:17" x14ac:dyDescent="0.3">
      <c r="A36" s="3"/>
      <c r="B36" s="3"/>
      <c r="C36" s="3"/>
      <c r="D36" s="3"/>
      <c r="E36" s="3"/>
      <c r="F36" s="5">
        <f t="shared" si="0"/>
        <v>0</v>
      </c>
      <c r="G36" s="5"/>
      <c r="H36" s="5"/>
      <c r="I36" s="5"/>
      <c r="J36" s="5"/>
      <c r="K36" s="5"/>
      <c r="L36" s="5"/>
      <c r="M36" s="5"/>
      <c r="N36" s="5"/>
      <c r="O36" s="5"/>
      <c r="P36" s="3"/>
      <c r="Q36" s="3"/>
    </row>
  </sheetData>
  <mergeCells count="9">
    <mergeCell ref="G2:O2"/>
    <mergeCell ref="P2:P3"/>
    <mergeCell ref="Q2:Q3"/>
    <mergeCell ref="A2:A3"/>
    <mergeCell ref="B2:B3"/>
    <mergeCell ref="C2:C3"/>
    <mergeCell ref="D2:D3"/>
    <mergeCell ref="E2:E3"/>
    <mergeCell ref="F2:F3"/>
  </mergeCells>
  <phoneticPr fontId="0" type="noConversion"/>
  <dataValidations count="3">
    <dataValidation type="whole" allowBlank="1" showInputMessage="1" showErrorMessage="1" sqref="E4:E36">
      <formula1>1</formula1>
      <formula2>3</formula2>
    </dataValidation>
    <dataValidation type="textLength" operator="lessThanOrEqual" allowBlank="1" showInputMessage="1" showErrorMessage="1" sqref="Q4:Q36">
      <formula1>100</formula1>
    </dataValidation>
    <dataValidation type="textLength" operator="lessThanOrEqual" allowBlank="1" showInputMessage="1" showErrorMessage="1" sqref="C4:C36">
      <formula1>250</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578"/>
  <sheetViews>
    <sheetView tabSelected="1" view="pageBreakPreview" zoomScale="80" zoomScaleNormal="70" zoomScaleSheetLayoutView="80" zoomScalePageLayoutView="10" workbookViewId="0">
      <pane ySplit="2" topLeftCell="A6" activePane="bottomLeft" state="frozen"/>
      <selection pane="bottomLeft" activeCell="Q55" sqref="Q55"/>
    </sheetView>
  </sheetViews>
  <sheetFormatPr defaultColWidth="9.109375" defaultRowHeight="13.8" x14ac:dyDescent="0.3"/>
  <cols>
    <col min="1" max="2" width="9.109375" style="37"/>
    <col min="3" max="3" width="23" style="39" customWidth="1"/>
    <col min="4" max="4" width="43" style="39" customWidth="1"/>
    <col min="5" max="5" width="17.33203125" style="39" customWidth="1"/>
    <col min="6" max="6" width="12.6640625" style="40" customWidth="1"/>
    <col min="7" max="7" width="18.5546875" style="41" bestFit="1" customWidth="1"/>
    <col min="8" max="8" width="14.44140625" style="38" customWidth="1"/>
    <col min="9" max="9" width="17.6640625" style="38" customWidth="1"/>
    <col min="10" max="11" width="13.6640625" style="40" customWidth="1"/>
    <col min="12" max="12" width="20.5546875" style="39" customWidth="1"/>
    <col min="13" max="13" width="21.109375" style="39" customWidth="1"/>
    <col min="14" max="14" width="23.44140625" style="42" customWidth="1"/>
    <col min="15" max="15" width="33.88671875" style="42" customWidth="1"/>
    <col min="16" max="16" width="31.109375" style="42" customWidth="1"/>
    <col min="17" max="16384" width="9.109375" style="37"/>
  </cols>
  <sheetData>
    <row r="1" spans="1:21" ht="46.8" thickBot="1" x14ac:dyDescent="0.9">
      <c r="A1" s="143" t="s">
        <v>195</v>
      </c>
      <c r="B1" s="144"/>
      <c r="C1" s="144"/>
      <c r="D1" s="144"/>
      <c r="E1" s="144"/>
      <c r="F1" s="144"/>
      <c r="G1" s="144"/>
      <c r="H1" s="144"/>
      <c r="I1" s="144"/>
      <c r="J1" s="144"/>
      <c r="K1" s="144"/>
      <c r="L1" s="144"/>
      <c r="M1" s="144"/>
      <c r="N1" s="144"/>
      <c r="O1" s="144"/>
      <c r="P1" s="145"/>
    </row>
    <row r="2" spans="1:21" ht="106.5" customHeight="1" thickBot="1" x14ac:dyDescent="0.35">
      <c r="A2" s="146" t="s">
        <v>220</v>
      </c>
      <c r="B2" s="147" t="s">
        <v>193</v>
      </c>
      <c r="C2" s="148" t="s">
        <v>192</v>
      </c>
      <c r="D2" s="148" t="s">
        <v>344</v>
      </c>
      <c r="E2" s="148" t="s">
        <v>194</v>
      </c>
      <c r="F2" s="149" t="s">
        <v>472</v>
      </c>
      <c r="G2" s="150" t="s">
        <v>209</v>
      </c>
      <c r="H2" s="150" t="s">
        <v>221</v>
      </c>
      <c r="I2" s="150" t="s">
        <v>399</v>
      </c>
      <c r="J2" s="149" t="s">
        <v>400</v>
      </c>
      <c r="K2" s="149" t="s">
        <v>683</v>
      </c>
      <c r="L2" s="150" t="s">
        <v>345</v>
      </c>
      <c r="M2" s="148" t="s">
        <v>346</v>
      </c>
      <c r="N2" s="151" t="s">
        <v>401</v>
      </c>
      <c r="O2" s="151" t="s">
        <v>402</v>
      </c>
      <c r="P2" s="152" t="s">
        <v>403</v>
      </c>
      <c r="Q2" s="65"/>
      <c r="R2" s="65"/>
      <c r="S2" s="65"/>
      <c r="T2" s="65"/>
      <c r="U2" s="65"/>
    </row>
    <row r="3" spans="1:21" ht="137.25" customHeight="1" x14ac:dyDescent="0.3">
      <c r="A3" s="153" t="s">
        <v>558</v>
      </c>
      <c r="B3" s="154">
        <v>1</v>
      </c>
      <c r="C3" s="155" t="s">
        <v>159</v>
      </c>
      <c r="D3" s="156" t="s">
        <v>376</v>
      </c>
      <c r="E3" s="156" t="s">
        <v>156</v>
      </c>
      <c r="F3" s="157"/>
      <c r="G3" s="158">
        <v>650000000</v>
      </c>
      <c r="H3" s="159">
        <v>2021</v>
      </c>
      <c r="I3" s="160" t="s">
        <v>108</v>
      </c>
      <c r="J3" s="161" t="s">
        <v>459</v>
      </c>
      <c r="K3" s="161"/>
      <c r="L3" s="156" t="s">
        <v>377</v>
      </c>
      <c r="M3" s="162"/>
      <c r="N3" s="163"/>
      <c r="O3" s="164"/>
      <c r="P3" s="165" t="s">
        <v>620</v>
      </c>
    </row>
    <row r="4" spans="1:21" ht="168" customHeight="1" x14ac:dyDescent="0.3">
      <c r="A4" s="127" t="s">
        <v>556</v>
      </c>
      <c r="B4" s="72">
        <v>10</v>
      </c>
      <c r="C4" s="69" t="s">
        <v>244</v>
      </c>
      <c r="D4" s="68" t="s">
        <v>404</v>
      </c>
      <c r="E4" s="68" t="s">
        <v>155</v>
      </c>
      <c r="F4" s="73"/>
      <c r="G4" s="87">
        <v>350000000</v>
      </c>
      <c r="H4" s="88">
        <v>2022</v>
      </c>
      <c r="I4" s="67" t="s">
        <v>107</v>
      </c>
      <c r="J4" s="78" t="s">
        <v>453</v>
      </c>
      <c r="K4" s="78" t="s">
        <v>686</v>
      </c>
      <c r="L4" s="68" t="s">
        <v>178</v>
      </c>
      <c r="M4" s="93"/>
      <c r="N4" s="94"/>
      <c r="O4" s="135" t="s">
        <v>460</v>
      </c>
      <c r="P4" s="166" t="s">
        <v>1022</v>
      </c>
    </row>
    <row r="5" spans="1:21" ht="168.75" customHeight="1" x14ac:dyDescent="0.3">
      <c r="A5" s="127" t="s">
        <v>557</v>
      </c>
      <c r="B5" s="72">
        <v>11</v>
      </c>
      <c r="C5" s="69" t="s">
        <v>158</v>
      </c>
      <c r="D5" s="68" t="s">
        <v>222</v>
      </c>
      <c r="E5" s="68" t="s">
        <v>155</v>
      </c>
      <c r="F5" s="73"/>
      <c r="G5" s="87">
        <v>55000000</v>
      </c>
      <c r="H5" s="88">
        <v>2022</v>
      </c>
      <c r="I5" s="88" t="s">
        <v>107</v>
      </c>
      <c r="J5" s="79" t="s">
        <v>453</v>
      </c>
      <c r="K5" s="79" t="s">
        <v>686</v>
      </c>
      <c r="L5" s="68" t="s">
        <v>369</v>
      </c>
      <c r="M5" s="93"/>
      <c r="N5" s="94"/>
      <c r="O5" s="135" t="s">
        <v>460</v>
      </c>
      <c r="P5" s="166" t="s">
        <v>1023</v>
      </c>
    </row>
    <row r="6" spans="1:21" ht="123.75" customHeight="1" x14ac:dyDescent="0.3">
      <c r="A6" s="127" t="s">
        <v>555</v>
      </c>
      <c r="B6" s="72">
        <v>12</v>
      </c>
      <c r="C6" s="69" t="s">
        <v>157</v>
      </c>
      <c r="D6" s="68" t="s">
        <v>223</v>
      </c>
      <c r="E6" s="68" t="s">
        <v>155</v>
      </c>
      <c r="F6" s="73"/>
      <c r="G6" s="87">
        <v>2000000000</v>
      </c>
      <c r="H6" s="88">
        <v>2021</v>
      </c>
      <c r="I6" s="67" t="s">
        <v>107</v>
      </c>
      <c r="J6" s="78" t="s">
        <v>453</v>
      </c>
      <c r="K6" s="78"/>
      <c r="L6" s="68" t="s">
        <v>368</v>
      </c>
      <c r="M6" s="93"/>
      <c r="N6" s="94"/>
      <c r="O6" s="135" t="s">
        <v>726</v>
      </c>
      <c r="P6" s="166" t="s">
        <v>1024</v>
      </c>
    </row>
    <row r="7" spans="1:21" ht="180" customHeight="1" x14ac:dyDescent="0.3">
      <c r="A7" s="127" t="s">
        <v>1109</v>
      </c>
      <c r="B7" s="72">
        <v>16</v>
      </c>
      <c r="C7" s="76" t="s">
        <v>196</v>
      </c>
      <c r="D7" s="103" t="s">
        <v>197</v>
      </c>
      <c r="E7" s="103" t="s">
        <v>155</v>
      </c>
      <c r="F7" s="73"/>
      <c r="G7" s="167">
        <v>600000000</v>
      </c>
      <c r="H7" s="100">
        <v>2021</v>
      </c>
      <c r="I7" s="88" t="s">
        <v>108</v>
      </c>
      <c r="J7" s="79" t="s">
        <v>457</v>
      </c>
      <c r="K7" s="79"/>
      <c r="L7" s="68" t="s">
        <v>355</v>
      </c>
      <c r="M7" s="93"/>
      <c r="N7" s="94"/>
      <c r="O7" s="135"/>
      <c r="P7" s="166" t="s">
        <v>921</v>
      </c>
    </row>
    <row r="8" spans="1:21" ht="59.25" customHeight="1" x14ac:dyDescent="0.3">
      <c r="A8" s="168" t="s">
        <v>552</v>
      </c>
      <c r="B8" s="72">
        <v>18</v>
      </c>
      <c r="C8" s="69" t="s">
        <v>239</v>
      </c>
      <c r="D8" s="68" t="s">
        <v>473</v>
      </c>
      <c r="E8" s="68" t="s">
        <v>198</v>
      </c>
      <c r="F8" s="73"/>
      <c r="G8" s="167">
        <v>450000000</v>
      </c>
      <c r="H8" s="88" t="s">
        <v>245</v>
      </c>
      <c r="I8" s="67" t="s">
        <v>107</v>
      </c>
      <c r="J8" s="78" t="s">
        <v>455</v>
      </c>
      <c r="K8" s="78"/>
      <c r="L8" s="68" t="s">
        <v>356</v>
      </c>
      <c r="M8" s="93"/>
      <c r="N8" s="94"/>
      <c r="O8" s="135" t="s">
        <v>460</v>
      </c>
      <c r="P8" s="166" t="s">
        <v>682</v>
      </c>
    </row>
    <row r="9" spans="1:21" ht="73.5" customHeight="1" x14ac:dyDescent="0.3">
      <c r="A9" s="168" t="s">
        <v>552</v>
      </c>
      <c r="B9" s="72">
        <v>19</v>
      </c>
      <c r="C9" s="69" t="s">
        <v>199</v>
      </c>
      <c r="D9" s="68" t="s">
        <v>201</v>
      </c>
      <c r="E9" s="68" t="s">
        <v>200</v>
      </c>
      <c r="F9" s="73"/>
      <c r="G9" s="167">
        <v>90000000</v>
      </c>
      <c r="H9" s="88" t="s">
        <v>245</v>
      </c>
      <c r="I9" s="67" t="s">
        <v>107</v>
      </c>
      <c r="J9" s="78" t="s">
        <v>455</v>
      </c>
      <c r="K9" s="78"/>
      <c r="L9" s="68" t="s">
        <v>357</v>
      </c>
      <c r="M9" s="93"/>
      <c r="N9" s="94"/>
      <c r="O9" s="135" t="s">
        <v>460</v>
      </c>
      <c r="P9" s="166" t="s">
        <v>682</v>
      </c>
    </row>
    <row r="10" spans="1:21" ht="90.75" customHeight="1" x14ac:dyDescent="0.3">
      <c r="A10" s="127" t="s">
        <v>569</v>
      </c>
      <c r="B10" s="72">
        <v>31</v>
      </c>
      <c r="C10" s="69" t="s">
        <v>710</v>
      </c>
      <c r="D10" s="68" t="s">
        <v>660</v>
      </c>
      <c r="E10" s="101" t="s">
        <v>621</v>
      </c>
      <c r="F10" s="73"/>
      <c r="G10" s="89">
        <v>40000000</v>
      </c>
      <c r="H10" s="88">
        <v>2025</v>
      </c>
      <c r="I10" s="67" t="s">
        <v>107</v>
      </c>
      <c r="J10" s="78" t="s">
        <v>458</v>
      </c>
      <c r="K10" s="78" t="s">
        <v>684</v>
      </c>
      <c r="L10" s="68" t="s">
        <v>661</v>
      </c>
      <c r="M10" s="93"/>
      <c r="N10" s="94"/>
      <c r="O10" s="135"/>
      <c r="P10" s="166" t="s">
        <v>1032</v>
      </c>
    </row>
    <row r="11" spans="1:21" ht="53.25" customHeight="1" x14ac:dyDescent="0.3">
      <c r="A11" s="127" t="s">
        <v>560</v>
      </c>
      <c r="B11" s="72">
        <v>33</v>
      </c>
      <c r="C11" s="69" t="s">
        <v>172</v>
      </c>
      <c r="D11" s="68" t="s">
        <v>204</v>
      </c>
      <c r="E11" s="101" t="s">
        <v>171</v>
      </c>
      <c r="F11" s="73"/>
      <c r="G11" s="89">
        <v>20000000</v>
      </c>
      <c r="H11" s="88">
        <v>2021</v>
      </c>
      <c r="I11" s="70" t="s">
        <v>108</v>
      </c>
      <c r="J11" s="78" t="s">
        <v>457</v>
      </c>
      <c r="K11" s="78"/>
      <c r="L11" s="68" t="s">
        <v>358</v>
      </c>
      <c r="M11" s="93"/>
      <c r="N11" s="94"/>
      <c r="O11" s="135" t="s">
        <v>726</v>
      </c>
      <c r="P11" s="166" t="s">
        <v>622</v>
      </c>
    </row>
    <row r="12" spans="1:21" ht="241.5" customHeight="1" x14ac:dyDescent="0.3">
      <c r="A12" s="169" t="s">
        <v>559</v>
      </c>
      <c r="B12" s="72">
        <v>36</v>
      </c>
      <c r="C12" s="69" t="s">
        <v>1040</v>
      </c>
      <c r="D12" s="68" t="s">
        <v>1041</v>
      </c>
      <c r="E12" s="68" t="s">
        <v>171</v>
      </c>
      <c r="F12" s="73"/>
      <c r="G12" s="89">
        <v>32500000</v>
      </c>
      <c r="H12" s="88">
        <v>2022</v>
      </c>
      <c r="I12" s="88" t="s">
        <v>107</v>
      </c>
      <c r="J12" s="79" t="s">
        <v>456</v>
      </c>
      <c r="K12" s="79"/>
      <c r="L12" s="68" t="s">
        <v>1043</v>
      </c>
      <c r="M12" s="93"/>
      <c r="N12" s="94"/>
      <c r="O12" s="135"/>
      <c r="P12" s="166" t="s">
        <v>1042</v>
      </c>
    </row>
    <row r="13" spans="1:21" ht="140.25" customHeight="1" x14ac:dyDescent="0.3">
      <c r="A13" s="169" t="s">
        <v>565</v>
      </c>
      <c r="B13" s="72">
        <v>38</v>
      </c>
      <c r="C13" s="69" t="s">
        <v>211</v>
      </c>
      <c r="D13" s="68" t="s">
        <v>1119</v>
      </c>
      <c r="E13" s="68" t="s">
        <v>177</v>
      </c>
      <c r="F13" s="73"/>
      <c r="G13" s="89">
        <v>3000000</v>
      </c>
      <c r="H13" s="88">
        <v>2021</v>
      </c>
      <c r="I13" s="88" t="s">
        <v>108</v>
      </c>
      <c r="J13" s="79" t="s">
        <v>459</v>
      </c>
      <c r="K13" s="79"/>
      <c r="L13" s="68" t="s">
        <v>1020</v>
      </c>
      <c r="M13" s="93"/>
      <c r="N13" s="94"/>
      <c r="O13" s="135"/>
      <c r="P13" s="166" t="s">
        <v>1019</v>
      </c>
    </row>
    <row r="14" spans="1:21" ht="162" customHeight="1" x14ac:dyDescent="0.3">
      <c r="A14" s="127" t="s">
        <v>569</v>
      </c>
      <c r="B14" s="72">
        <v>55</v>
      </c>
      <c r="C14" s="69" t="s">
        <v>206</v>
      </c>
      <c r="D14" s="68" t="s">
        <v>207</v>
      </c>
      <c r="E14" s="68" t="s">
        <v>165</v>
      </c>
      <c r="F14" s="73"/>
      <c r="G14" s="71">
        <v>10000000</v>
      </c>
      <c r="H14" s="88">
        <v>2022</v>
      </c>
      <c r="I14" s="88" t="s">
        <v>107</v>
      </c>
      <c r="J14" s="79" t="s">
        <v>458</v>
      </c>
      <c r="K14" s="79" t="s">
        <v>707</v>
      </c>
      <c r="L14" s="68" t="s">
        <v>367</v>
      </c>
      <c r="M14" s="93"/>
      <c r="N14" s="94"/>
      <c r="O14" s="135"/>
      <c r="P14" s="170" t="s">
        <v>995</v>
      </c>
    </row>
    <row r="15" spans="1:21" ht="177.75" customHeight="1" x14ac:dyDescent="0.3">
      <c r="A15" s="127" t="s">
        <v>557</v>
      </c>
      <c r="B15" s="72">
        <v>56</v>
      </c>
      <c r="C15" s="69" t="s">
        <v>163</v>
      </c>
      <c r="D15" s="68" t="s">
        <v>208</v>
      </c>
      <c r="E15" s="68" t="s">
        <v>165</v>
      </c>
      <c r="F15" s="73"/>
      <c r="G15" s="71">
        <v>40000000</v>
      </c>
      <c r="H15" s="88">
        <v>2021</v>
      </c>
      <c r="I15" s="67" t="s">
        <v>107</v>
      </c>
      <c r="J15" s="78" t="s">
        <v>453</v>
      </c>
      <c r="K15" s="78" t="s">
        <v>686</v>
      </c>
      <c r="L15" s="68" t="s">
        <v>182</v>
      </c>
      <c r="M15" s="93"/>
      <c r="N15" s="94"/>
      <c r="O15" s="135"/>
      <c r="P15" s="166" t="s">
        <v>996</v>
      </c>
    </row>
    <row r="16" spans="1:21" ht="273.75" customHeight="1" x14ac:dyDescent="0.3">
      <c r="A16" s="127" t="s">
        <v>564</v>
      </c>
      <c r="B16" s="72">
        <v>58</v>
      </c>
      <c r="C16" s="69" t="s">
        <v>162</v>
      </c>
      <c r="D16" s="171" t="s">
        <v>1112</v>
      </c>
      <c r="E16" s="68" t="s">
        <v>165</v>
      </c>
      <c r="F16" s="73"/>
      <c r="G16" s="71">
        <v>30000000</v>
      </c>
      <c r="H16" s="172">
        <v>2024</v>
      </c>
      <c r="I16" s="88" t="s">
        <v>107</v>
      </c>
      <c r="J16" s="79" t="s">
        <v>454</v>
      </c>
      <c r="K16" s="79" t="s">
        <v>688</v>
      </c>
      <c r="L16" s="68" t="s">
        <v>382</v>
      </c>
      <c r="M16" s="93"/>
      <c r="N16" s="94"/>
      <c r="O16" s="135"/>
      <c r="P16" s="166" t="s">
        <v>1113</v>
      </c>
    </row>
    <row r="17" spans="1:16" ht="314.25" customHeight="1" x14ac:dyDescent="0.3">
      <c r="A17" s="127" t="s">
        <v>566</v>
      </c>
      <c r="B17" s="72">
        <v>59</v>
      </c>
      <c r="C17" s="69" t="s">
        <v>992</v>
      </c>
      <c r="D17" s="68" t="s">
        <v>993</v>
      </c>
      <c r="E17" s="68" t="s">
        <v>165</v>
      </c>
      <c r="F17" s="73"/>
      <c r="G17" s="71">
        <v>13000000</v>
      </c>
      <c r="H17" s="88">
        <v>2024</v>
      </c>
      <c r="I17" s="88" t="s">
        <v>107</v>
      </c>
      <c r="J17" s="79" t="s">
        <v>454</v>
      </c>
      <c r="K17" s="79" t="s">
        <v>707</v>
      </c>
      <c r="L17" s="68" t="s">
        <v>994</v>
      </c>
      <c r="M17" s="93"/>
      <c r="N17" s="94"/>
      <c r="O17" s="135"/>
      <c r="P17" s="166" t="s">
        <v>1061</v>
      </c>
    </row>
    <row r="18" spans="1:16" ht="144.75" customHeight="1" x14ac:dyDescent="0.3">
      <c r="A18" s="127" t="s">
        <v>562</v>
      </c>
      <c r="B18" s="72">
        <v>60</v>
      </c>
      <c r="C18" s="102" t="s">
        <v>161</v>
      </c>
      <c r="D18" s="103" t="s">
        <v>607</v>
      </c>
      <c r="E18" s="68" t="s">
        <v>257</v>
      </c>
      <c r="F18" s="73"/>
      <c r="G18" s="71">
        <v>5000000</v>
      </c>
      <c r="H18" s="100">
        <v>2022</v>
      </c>
      <c r="I18" s="88" t="s">
        <v>107</v>
      </c>
      <c r="J18" s="79" t="s">
        <v>454</v>
      </c>
      <c r="K18" s="79" t="s">
        <v>686</v>
      </c>
      <c r="L18" s="68" t="s">
        <v>608</v>
      </c>
      <c r="M18" s="93"/>
      <c r="N18" s="94"/>
      <c r="O18" s="135"/>
      <c r="P18" s="166" t="s">
        <v>766</v>
      </c>
    </row>
    <row r="19" spans="1:16" ht="165" customHeight="1" x14ac:dyDescent="0.3">
      <c r="A19" s="127" t="s">
        <v>559</v>
      </c>
      <c r="B19" s="72">
        <v>61</v>
      </c>
      <c r="C19" s="69" t="s">
        <v>160</v>
      </c>
      <c r="D19" s="68" t="s">
        <v>990</v>
      </c>
      <c r="E19" s="68" t="s">
        <v>165</v>
      </c>
      <c r="F19" s="73"/>
      <c r="G19" s="71">
        <v>50000000</v>
      </c>
      <c r="H19" s="88">
        <v>2025</v>
      </c>
      <c r="I19" s="88" t="s">
        <v>107</v>
      </c>
      <c r="J19" s="79" t="s">
        <v>456</v>
      </c>
      <c r="K19" s="79"/>
      <c r="L19" s="68" t="s">
        <v>991</v>
      </c>
      <c r="M19" s="93"/>
      <c r="N19" s="94"/>
      <c r="O19" s="135"/>
      <c r="P19" s="166" t="s">
        <v>989</v>
      </c>
    </row>
    <row r="20" spans="1:16" ht="84" customHeight="1" x14ac:dyDescent="0.3">
      <c r="A20" s="127" t="s">
        <v>1109</v>
      </c>
      <c r="B20" s="72">
        <v>68</v>
      </c>
      <c r="C20" s="102" t="s">
        <v>183</v>
      </c>
      <c r="D20" s="103" t="s">
        <v>1036</v>
      </c>
      <c r="E20" s="103" t="s">
        <v>181</v>
      </c>
      <c r="F20" s="73"/>
      <c r="G20" s="89">
        <v>6000000</v>
      </c>
      <c r="H20" s="100">
        <v>2022</v>
      </c>
      <c r="I20" s="100" t="s">
        <v>108</v>
      </c>
      <c r="J20" s="79" t="s">
        <v>457</v>
      </c>
      <c r="K20" s="79"/>
      <c r="L20" s="68" t="s">
        <v>1052</v>
      </c>
      <c r="M20" s="93"/>
      <c r="N20" s="94"/>
      <c r="O20" s="135"/>
      <c r="P20" s="166" t="s">
        <v>1037</v>
      </c>
    </row>
    <row r="21" spans="1:16" ht="31.5" customHeight="1" x14ac:dyDescent="0.3">
      <c r="A21" s="127" t="s">
        <v>1109</v>
      </c>
      <c r="B21" s="72">
        <v>69</v>
      </c>
      <c r="C21" s="69" t="s">
        <v>184</v>
      </c>
      <c r="D21" s="103" t="s">
        <v>224</v>
      </c>
      <c r="E21" s="103" t="s">
        <v>181</v>
      </c>
      <c r="F21" s="73"/>
      <c r="G21" s="89">
        <v>7000000</v>
      </c>
      <c r="H21" s="100">
        <v>2024</v>
      </c>
      <c r="I21" s="100" t="s">
        <v>108</v>
      </c>
      <c r="J21" s="79" t="s">
        <v>457</v>
      </c>
      <c r="K21" s="79"/>
      <c r="L21" s="68" t="s">
        <v>359</v>
      </c>
      <c r="M21" s="93"/>
      <c r="N21" s="94"/>
      <c r="O21" s="135"/>
      <c r="P21" s="166" t="s">
        <v>586</v>
      </c>
    </row>
    <row r="22" spans="1:16" ht="42.75" customHeight="1" x14ac:dyDescent="0.3">
      <c r="A22" s="127" t="s">
        <v>1109</v>
      </c>
      <c r="B22" s="72">
        <v>70</v>
      </c>
      <c r="C22" s="102" t="s">
        <v>180</v>
      </c>
      <c r="D22" s="103" t="s">
        <v>1038</v>
      </c>
      <c r="E22" s="103" t="s">
        <v>181</v>
      </c>
      <c r="F22" s="73"/>
      <c r="G22" s="89">
        <v>7000000</v>
      </c>
      <c r="H22" s="100">
        <v>2021</v>
      </c>
      <c r="I22" s="100" t="s">
        <v>108</v>
      </c>
      <c r="J22" s="79" t="s">
        <v>457</v>
      </c>
      <c r="K22" s="79"/>
      <c r="L22" s="109" t="s">
        <v>182</v>
      </c>
      <c r="M22" s="93"/>
      <c r="N22" s="94"/>
      <c r="O22" s="135"/>
      <c r="P22" s="166" t="s">
        <v>1039</v>
      </c>
    </row>
    <row r="23" spans="1:16" ht="31.5" customHeight="1" x14ac:dyDescent="0.3">
      <c r="A23" s="127" t="s">
        <v>1109</v>
      </c>
      <c r="B23" s="72">
        <v>71</v>
      </c>
      <c r="C23" s="69" t="s">
        <v>185</v>
      </c>
      <c r="D23" s="68" t="s">
        <v>225</v>
      </c>
      <c r="E23" s="68" t="s">
        <v>181</v>
      </c>
      <c r="F23" s="73"/>
      <c r="G23" s="89">
        <v>18000000</v>
      </c>
      <c r="H23" s="88">
        <v>2024</v>
      </c>
      <c r="I23" s="100" t="s">
        <v>108</v>
      </c>
      <c r="J23" s="79" t="s">
        <v>457</v>
      </c>
      <c r="K23" s="79"/>
      <c r="L23" s="109" t="s">
        <v>182</v>
      </c>
      <c r="M23" s="93"/>
      <c r="N23" s="94"/>
      <c r="O23" s="135"/>
      <c r="P23" s="166" t="s">
        <v>586</v>
      </c>
    </row>
    <row r="24" spans="1:16" ht="93" customHeight="1" x14ac:dyDescent="0.3">
      <c r="A24" s="127" t="s">
        <v>569</v>
      </c>
      <c r="B24" s="72">
        <v>72</v>
      </c>
      <c r="C24" s="69" t="s">
        <v>210</v>
      </c>
      <c r="D24" s="68" t="s">
        <v>694</v>
      </c>
      <c r="E24" s="68" t="s">
        <v>170</v>
      </c>
      <c r="F24" s="93"/>
      <c r="G24" s="71">
        <v>19200000</v>
      </c>
      <c r="H24" s="173">
        <v>2024</v>
      </c>
      <c r="I24" s="174" t="s">
        <v>107</v>
      </c>
      <c r="J24" s="79" t="s">
        <v>458</v>
      </c>
      <c r="K24" s="79" t="s">
        <v>684</v>
      </c>
      <c r="L24" s="68" t="s">
        <v>182</v>
      </c>
      <c r="M24" s="93"/>
      <c r="N24" s="94"/>
      <c r="O24" s="135"/>
      <c r="P24" s="166" t="s">
        <v>778</v>
      </c>
    </row>
    <row r="25" spans="1:16" ht="90.75" customHeight="1" x14ac:dyDescent="0.3">
      <c r="A25" s="127" t="s">
        <v>564</v>
      </c>
      <c r="B25" s="72">
        <v>75</v>
      </c>
      <c r="C25" s="69" t="s">
        <v>212</v>
      </c>
      <c r="D25" s="68" t="s">
        <v>711</v>
      </c>
      <c r="E25" s="68" t="s">
        <v>170</v>
      </c>
      <c r="F25" s="73"/>
      <c r="G25" s="71">
        <v>12000000</v>
      </c>
      <c r="H25" s="88">
        <v>2024</v>
      </c>
      <c r="I25" s="88" t="s">
        <v>107</v>
      </c>
      <c r="J25" s="79" t="s">
        <v>454</v>
      </c>
      <c r="K25" s="79" t="s">
        <v>688</v>
      </c>
      <c r="L25" s="68" t="s">
        <v>372</v>
      </c>
      <c r="M25" s="93"/>
      <c r="N25" s="94"/>
      <c r="O25" s="135"/>
      <c r="P25" s="166" t="s">
        <v>779</v>
      </c>
    </row>
    <row r="26" spans="1:16" ht="160.5" customHeight="1" x14ac:dyDescent="0.3">
      <c r="A26" s="127" t="s">
        <v>564</v>
      </c>
      <c r="B26" s="72">
        <v>76</v>
      </c>
      <c r="C26" s="69" t="s">
        <v>213</v>
      </c>
      <c r="D26" s="68" t="s">
        <v>712</v>
      </c>
      <c r="E26" s="68" t="s">
        <v>170</v>
      </c>
      <c r="F26" s="73"/>
      <c r="G26" s="71">
        <v>40000000</v>
      </c>
      <c r="H26" s="88">
        <v>2024</v>
      </c>
      <c r="I26" s="88" t="s">
        <v>107</v>
      </c>
      <c r="J26" s="79" t="s">
        <v>454</v>
      </c>
      <c r="K26" s="79" t="s">
        <v>688</v>
      </c>
      <c r="L26" s="68" t="s">
        <v>372</v>
      </c>
      <c r="M26" s="93"/>
      <c r="N26" s="94"/>
      <c r="O26" s="135"/>
      <c r="P26" s="166" t="s">
        <v>1025</v>
      </c>
    </row>
    <row r="27" spans="1:16" ht="151.5" customHeight="1" x14ac:dyDescent="0.3">
      <c r="A27" s="127" t="s">
        <v>566</v>
      </c>
      <c r="B27" s="104">
        <v>83</v>
      </c>
      <c r="C27" s="68" t="s">
        <v>167</v>
      </c>
      <c r="D27" s="68" t="s">
        <v>713</v>
      </c>
      <c r="E27" s="68" t="s">
        <v>170</v>
      </c>
      <c r="F27" s="73"/>
      <c r="G27" s="71">
        <v>8000000</v>
      </c>
      <c r="H27" s="88">
        <v>2025</v>
      </c>
      <c r="I27" s="67" t="s">
        <v>107</v>
      </c>
      <c r="J27" s="78" t="s">
        <v>458</v>
      </c>
      <c r="K27" s="78" t="s">
        <v>687</v>
      </c>
      <c r="L27" s="68" t="s">
        <v>363</v>
      </c>
      <c r="M27" s="93"/>
      <c r="N27" s="94"/>
      <c r="O27" s="135"/>
      <c r="P27" s="166" t="s">
        <v>780</v>
      </c>
    </row>
    <row r="28" spans="1:16" ht="162" customHeight="1" x14ac:dyDescent="0.3">
      <c r="A28" s="169" t="s">
        <v>559</v>
      </c>
      <c r="B28" s="104">
        <v>85</v>
      </c>
      <c r="C28" s="68" t="s">
        <v>169</v>
      </c>
      <c r="D28" s="68" t="s">
        <v>714</v>
      </c>
      <c r="E28" s="68" t="s">
        <v>170</v>
      </c>
      <c r="F28" s="73"/>
      <c r="G28" s="71">
        <v>66000000</v>
      </c>
      <c r="H28" s="88">
        <v>2025</v>
      </c>
      <c r="I28" s="67" t="s">
        <v>107</v>
      </c>
      <c r="J28" s="78" t="s">
        <v>456</v>
      </c>
      <c r="K28" s="78"/>
      <c r="L28" s="68" t="s">
        <v>884</v>
      </c>
      <c r="M28" s="93"/>
      <c r="N28" s="94"/>
      <c r="O28" s="135"/>
      <c r="P28" s="166" t="s">
        <v>781</v>
      </c>
    </row>
    <row r="29" spans="1:16" ht="95.25" customHeight="1" x14ac:dyDescent="0.3">
      <c r="A29" s="127" t="s">
        <v>559</v>
      </c>
      <c r="B29" s="104">
        <v>87</v>
      </c>
      <c r="C29" s="68" t="s">
        <v>168</v>
      </c>
      <c r="D29" s="68" t="s">
        <v>715</v>
      </c>
      <c r="E29" s="68" t="s">
        <v>170</v>
      </c>
      <c r="F29" s="73"/>
      <c r="G29" s="71">
        <v>1440000</v>
      </c>
      <c r="H29" s="88">
        <v>2022</v>
      </c>
      <c r="I29" s="88" t="s">
        <v>107</v>
      </c>
      <c r="J29" s="79" t="s">
        <v>456</v>
      </c>
      <c r="K29" s="79"/>
      <c r="L29" s="68" t="s">
        <v>719</v>
      </c>
      <c r="M29" s="93"/>
      <c r="N29" s="94"/>
      <c r="O29" s="135"/>
      <c r="P29" s="166" t="s">
        <v>1167</v>
      </c>
    </row>
    <row r="30" spans="1:16" ht="57.75" customHeight="1" x14ac:dyDescent="0.3">
      <c r="A30" s="169" t="s">
        <v>565</v>
      </c>
      <c r="B30" s="72">
        <v>90</v>
      </c>
      <c r="C30" s="102" t="s">
        <v>174</v>
      </c>
      <c r="D30" s="103" t="s">
        <v>175</v>
      </c>
      <c r="E30" s="103" t="s">
        <v>205</v>
      </c>
      <c r="F30" s="73"/>
      <c r="G30" s="167">
        <v>16000000</v>
      </c>
      <c r="H30" s="100">
        <v>2022</v>
      </c>
      <c r="I30" s="70" t="s">
        <v>108</v>
      </c>
      <c r="J30" s="79" t="s">
        <v>461</v>
      </c>
      <c r="K30" s="78"/>
      <c r="L30" s="68" t="s">
        <v>361</v>
      </c>
      <c r="M30" s="93"/>
      <c r="N30" s="94"/>
      <c r="O30" s="135"/>
      <c r="P30" s="166" t="s">
        <v>772</v>
      </c>
    </row>
    <row r="31" spans="1:16" ht="60.75" customHeight="1" x14ac:dyDescent="0.3">
      <c r="A31" s="127" t="s">
        <v>569</v>
      </c>
      <c r="B31" s="72">
        <v>91</v>
      </c>
      <c r="C31" s="69" t="s">
        <v>549</v>
      </c>
      <c r="D31" s="68" t="s">
        <v>176</v>
      </c>
      <c r="E31" s="68" t="s">
        <v>205</v>
      </c>
      <c r="F31" s="73"/>
      <c r="G31" s="89">
        <v>5000000</v>
      </c>
      <c r="H31" s="88">
        <v>2022</v>
      </c>
      <c r="I31" s="67" t="s">
        <v>107</v>
      </c>
      <c r="J31" s="78" t="s">
        <v>458</v>
      </c>
      <c r="K31" s="78" t="s">
        <v>684</v>
      </c>
      <c r="L31" s="68" t="s">
        <v>364</v>
      </c>
      <c r="M31" s="93"/>
      <c r="N31" s="94"/>
      <c r="O31" s="135"/>
      <c r="P31" s="166" t="s">
        <v>773</v>
      </c>
    </row>
    <row r="32" spans="1:16" ht="87.75" customHeight="1" x14ac:dyDescent="0.3">
      <c r="A32" s="127" t="s">
        <v>564</v>
      </c>
      <c r="B32" s="72">
        <v>93</v>
      </c>
      <c r="C32" s="69" t="s">
        <v>440</v>
      </c>
      <c r="D32" s="68" t="s">
        <v>441</v>
      </c>
      <c r="E32" s="68" t="s">
        <v>439</v>
      </c>
      <c r="F32" s="73"/>
      <c r="G32" s="71">
        <v>2000000</v>
      </c>
      <c r="H32" s="88">
        <v>2021</v>
      </c>
      <c r="I32" s="88" t="s">
        <v>107</v>
      </c>
      <c r="J32" s="79" t="s">
        <v>454</v>
      </c>
      <c r="K32" s="79" t="s">
        <v>688</v>
      </c>
      <c r="L32" s="68" t="s">
        <v>442</v>
      </c>
      <c r="M32" s="93"/>
      <c r="N32" s="94"/>
      <c r="O32" s="135"/>
      <c r="P32" s="166" t="s">
        <v>1026</v>
      </c>
    </row>
    <row r="33" spans="1:16" ht="87.75" customHeight="1" x14ac:dyDescent="0.3">
      <c r="A33" s="127" t="s">
        <v>564</v>
      </c>
      <c r="B33" s="72">
        <v>94</v>
      </c>
      <c r="C33" s="69" t="s">
        <v>443</v>
      </c>
      <c r="D33" s="68" t="s">
        <v>444</v>
      </c>
      <c r="E33" s="68" t="s">
        <v>445</v>
      </c>
      <c r="F33" s="73"/>
      <c r="G33" s="71">
        <v>3450000</v>
      </c>
      <c r="H33" s="88">
        <v>2021</v>
      </c>
      <c r="I33" s="88" t="s">
        <v>107</v>
      </c>
      <c r="J33" s="79" t="s">
        <v>454</v>
      </c>
      <c r="K33" s="79" t="s">
        <v>688</v>
      </c>
      <c r="L33" s="68" t="s">
        <v>446</v>
      </c>
      <c r="M33" s="93"/>
      <c r="N33" s="94"/>
      <c r="O33" s="135"/>
      <c r="P33" s="166" t="s">
        <v>1026</v>
      </c>
    </row>
    <row r="34" spans="1:16" ht="241.5" customHeight="1" x14ac:dyDescent="0.3">
      <c r="A34" s="127" t="s">
        <v>557</v>
      </c>
      <c r="B34" s="72">
        <v>131</v>
      </c>
      <c r="C34" s="69" t="s">
        <v>173</v>
      </c>
      <c r="D34" s="68" t="s">
        <v>1047</v>
      </c>
      <c r="E34" s="68" t="s">
        <v>171</v>
      </c>
      <c r="F34" s="73"/>
      <c r="G34" s="89">
        <v>21600000</v>
      </c>
      <c r="H34" s="88">
        <v>2022</v>
      </c>
      <c r="I34" s="88" t="s">
        <v>107</v>
      </c>
      <c r="J34" s="79" t="s">
        <v>453</v>
      </c>
      <c r="K34" s="79" t="s">
        <v>686</v>
      </c>
      <c r="L34" s="68" t="s">
        <v>885</v>
      </c>
      <c r="M34" s="93"/>
      <c r="N34" s="94"/>
      <c r="O34" s="135"/>
      <c r="P34" s="166" t="s">
        <v>1044</v>
      </c>
    </row>
    <row r="35" spans="1:16" ht="409.5" customHeight="1" x14ac:dyDescent="0.3">
      <c r="A35" s="127" t="s">
        <v>564</v>
      </c>
      <c r="B35" s="72">
        <v>132</v>
      </c>
      <c r="C35" s="69" t="s">
        <v>164</v>
      </c>
      <c r="D35" s="68" t="s">
        <v>768</v>
      </c>
      <c r="E35" s="68" t="s">
        <v>165</v>
      </c>
      <c r="F35" s="73"/>
      <c r="G35" s="71">
        <v>50000000</v>
      </c>
      <c r="H35" s="88">
        <v>2022</v>
      </c>
      <c r="I35" s="88" t="s">
        <v>107</v>
      </c>
      <c r="J35" s="79" t="s">
        <v>454</v>
      </c>
      <c r="K35" s="79" t="s">
        <v>688</v>
      </c>
      <c r="L35" s="68" t="s">
        <v>609</v>
      </c>
      <c r="M35" s="93"/>
      <c r="N35" s="94"/>
      <c r="O35" s="135"/>
      <c r="P35" s="166" t="s">
        <v>769</v>
      </c>
    </row>
    <row r="36" spans="1:16" ht="88.5" customHeight="1" x14ac:dyDescent="0.3">
      <c r="A36" s="127" t="s">
        <v>556</v>
      </c>
      <c r="B36" s="72">
        <v>133</v>
      </c>
      <c r="C36" s="69" t="s">
        <v>240</v>
      </c>
      <c r="D36" s="68" t="s">
        <v>381</v>
      </c>
      <c r="E36" s="68" t="s">
        <v>214</v>
      </c>
      <c r="F36" s="73"/>
      <c r="G36" s="89">
        <v>56000000</v>
      </c>
      <c r="H36" s="88">
        <v>2022</v>
      </c>
      <c r="I36" s="67" t="s">
        <v>107</v>
      </c>
      <c r="J36" s="79" t="s">
        <v>453</v>
      </c>
      <c r="K36" s="79" t="s">
        <v>686</v>
      </c>
      <c r="L36" s="68" t="s">
        <v>349</v>
      </c>
      <c r="M36" s="93"/>
      <c r="N36" s="94"/>
      <c r="O36" s="135"/>
      <c r="P36" s="166" t="s">
        <v>751</v>
      </c>
    </row>
    <row r="37" spans="1:16" ht="90.75" customHeight="1" x14ac:dyDescent="0.3">
      <c r="A37" s="127" t="s">
        <v>559</v>
      </c>
      <c r="B37" s="72">
        <v>136</v>
      </c>
      <c r="C37" s="69" t="s">
        <v>147</v>
      </c>
      <c r="D37" s="68" t="s">
        <v>484</v>
      </c>
      <c r="E37" s="68" t="s">
        <v>146</v>
      </c>
      <c r="F37" s="73"/>
      <c r="G37" s="71">
        <v>15500000</v>
      </c>
      <c r="H37" s="88">
        <v>2022</v>
      </c>
      <c r="I37" s="88" t="s">
        <v>107</v>
      </c>
      <c r="J37" s="79" t="s">
        <v>456</v>
      </c>
      <c r="K37" s="79"/>
      <c r="L37" s="68" t="s">
        <v>485</v>
      </c>
      <c r="M37" s="93"/>
      <c r="N37" s="94"/>
      <c r="O37" s="135"/>
      <c r="P37" s="166" t="s">
        <v>752</v>
      </c>
    </row>
    <row r="38" spans="1:16" ht="86.25" customHeight="1" x14ac:dyDescent="0.3">
      <c r="A38" s="169" t="s">
        <v>565</v>
      </c>
      <c r="B38" s="72">
        <v>141</v>
      </c>
      <c r="C38" s="69" t="s">
        <v>149</v>
      </c>
      <c r="D38" s="68" t="s">
        <v>151</v>
      </c>
      <c r="E38" s="68" t="s">
        <v>148</v>
      </c>
      <c r="F38" s="73"/>
      <c r="G38" s="71">
        <v>5000000</v>
      </c>
      <c r="H38" s="88">
        <v>2021</v>
      </c>
      <c r="I38" s="70" t="s">
        <v>108</v>
      </c>
      <c r="J38" s="78" t="s">
        <v>461</v>
      </c>
      <c r="K38" s="78"/>
      <c r="L38" s="68" t="s">
        <v>154</v>
      </c>
      <c r="M38" s="93"/>
      <c r="N38" s="94"/>
      <c r="O38" s="135"/>
      <c r="P38" s="166" t="s">
        <v>771</v>
      </c>
    </row>
    <row r="39" spans="1:16" ht="76.5" customHeight="1" x14ac:dyDescent="0.3">
      <c r="A39" s="127" t="s">
        <v>556</v>
      </c>
      <c r="B39" s="72">
        <v>142</v>
      </c>
      <c r="C39" s="69" t="s">
        <v>150</v>
      </c>
      <c r="D39" s="68" t="s">
        <v>152</v>
      </c>
      <c r="E39" s="68" t="s">
        <v>148</v>
      </c>
      <c r="F39" s="73"/>
      <c r="G39" s="71">
        <v>13000000</v>
      </c>
      <c r="H39" s="88">
        <v>2022</v>
      </c>
      <c r="I39" s="67" t="s">
        <v>107</v>
      </c>
      <c r="J39" s="78" t="s">
        <v>453</v>
      </c>
      <c r="K39" s="78" t="s">
        <v>686</v>
      </c>
      <c r="L39" s="68" t="s">
        <v>153</v>
      </c>
      <c r="M39" s="93"/>
      <c r="N39" s="94"/>
      <c r="O39" s="135"/>
      <c r="P39" s="166" t="s">
        <v>702</v>
      </c>
    </row>
    <row r="40" spans="1:16" ht="396.75" customHeight="1" x14ac:dyDescent="0.3">
      <c r="A40" s="168" t="s">
        <v>553</v>
      </c>
      <c r="B40" s="72">
        <v>152</v>
      </c>
      <c r="C40" s="69" t="s">
        <v>203</v>
      </c>
      <c r="D40" s="175" t="s">
        <v>665</v>
      </c>
      <c r="E40" s="68" t="s">
        <v>242</v>
      </c>
      <c r="F40" s="73"/>
      <c r="G40" s="71">
        <v>280000000</v>
      </c>
      <c r="H40" s="88">
        <v>2022</v>
      </c>
      <c r="I40" s="88" t="s">
        <v>107</v>
      </c>
      <c r="J40" s="78" t="s">
        <v>455</v>
      </c>
      <c r="K40" s="78" t="s">
        <v>689</v>
      </c>
      <c r="L40" s="68" t="s">
        <v>591</v>
      </c>
      <c r="M40" s="93"/>
      <c r="N40" s="94"/>
      <c r="O40" s="135" t="s">
        <v>726</v>
      </c>
      <c r="P40" s="166" t="s">
        <v>1090</v>
      </c>
    </row>
    <row r="41" spans="1:16" ht="122.25" customHeight="1" x14ac:dyDescent="0.3">
      <c r="A41" s="127" t="s">
        <v>556</v>
      </c>
      <c r="B41" s="72">
        <v>178</v>
      </c>
      <c r="C41" s="69" t="s">
        <v>186</v>
      </c>
      <c r="D41" s="68" t="s">
        <v>610</v>
      </c>
      <c r="E41" s="74" t="s">
        <v>238</v>
      </c>
      <c r="F41" s="73"/>
      <c r="G41" s="89">
        <v>35000000</v>
      </c>
      <c r="H41" s="88" t="s">
        <v>230</v>
      </c>
      <c r="I41" s="67" t="s">
        <v>107</v>
      </c>
      <c r="J41" s="78" t="s">
        <v>453</v>
      </c>
      <c r="K41" s="78" t="s">
        <v>686</v>
      </c>
      <c r="L41" s="68" t="s">
        <v>370</v>
      </c>
      <c r="M41" s="93"/>
      <c r="N41" s="94"/>
      <c r="O41" s="135"/>
      <c r="P41" s="166" t="s">
        <v>703</v>
      </c>
    </row>
    <row r="42" spans="1:16" ht="82.5" customHeight="1" x14ac:dyDescent="0.3">
      <c r="A42" s="127" t="s">
        <v>556</v>
      </c>
      <c r="B42" s="72">
        <v>181</v>
      </c>
      <c r="C42" s="76" t="s">
        <v>187</v>
      </c>
      <c r="D42" s="105" t="s">
        <v>247</v>
      </c>
      <c r="E42" s="105" t="s">
        <v>188</v>
      </c>
      <c r="F42" s="73"/>
      <c r="G42" s="71">
        <v>35000000</v>
      </c>
      <c r="H42" s="77">
        <v>2022</v>
      </c>
      <c r="I42" s="67" t="s">
        <v>107</v>
      </c>
      <c r="J42" s="78" t="s">
        <v>453</v>
      </c>
      <c r="K42" s="78" t="s">
        <v>686</v>
      </c>
      <c r="L42" s="74" t="s">
        <v>371</v>
      </c>
      <c r="M42" s="93"/>
      <c r="N42" s="94"/>
      <c r="O42" s="135"/>
      <c r="P42" s="166" t="s">
        <v>702</v>
      </c>
    </row>
    <row r="43" spans="1:16" ht="205.5" customHeight="1" x14ac:dyDescent="0.3">
      <c r="A43" s="169" t="s">
        <v>559</v>
      </c>
      <c r="B43" s="72">
        <v>185</v>
      </c>
      <c r="C43" s="75" t="s">
        <v>393</v>
      </c>
      <c r="D43" s="74" t="s">
        <v>663</v>
      </c>
      <c r="E43" s="74" t="s">
        <v>387</v>
      </c>
      <c r="F43" s="73"/>
      <c r="G43" s="71">
        <v>15000000</v>
      </c>
      <c r="H43" s="77">
        <v>2022</v>
      </c>
      <c r="I43" s="88" t="s">
        <v>107</v>
      </c>
      <c r="J43" s="79" t="s">
        <v>456</v>
      </c>
      <c r="K43" s="79"/>
      <c r="L43" s="74" t="s">
        <v>391</v>
      </c>
      <c r="M43" s="93"/>
      <c r="N43" s="94"/>
      <c r="O43" s="135"/>
      <c r="P43" s="166" t="s">
        <v>666</v>
      </c>
    </row>
    <row r="44" spans="1:16" ht="277.5" customHeight="1" x14ac:dyDescent="0.3">
      <c r="A44" s="169" t="s">
        <v>559</v>
      </c>
      <c r="B44" s="72">
        <v>186</v>
      </c>
      <c r="C44" s="75" t="s">
        <v>925</v>
      </c>
      <c r="D44" s="74" t="s">
        <v>924</v>
      </c>
      <c r="E44" s="74" t="s">
        <v>387</v>
      </c>
      <c r="F44" s="73"/>
      <c r="G44" s="71">
        <v>40000000</v>
      </c>
      <c r="H44" s="77">
        <v>2021</v>
      </c>
      <c r="I44" s="88" t="s">
        <v>107</v>
      </c>
      <c r="J44" s="79" t="s">
        <v>456</v>
      </c>
      <c r="K44" s="79"/>
      <c r="L44" s="74" t="s">
        <v>1057</v>
      </c>
      <c r="M44" s="93"/>
      <c r="N44" s="94"/>
      <c r="O44" s="135"/>
      <c r="P44" s="166" t="s">
        <v>926</v>
      </c>
    </row>
    <row r="45" spans="1:16" ht="159.75" customHeight="1" x14ac:dyDescent="0.3">
      <c r="A45" s="127" t="s">
        <v>561</v>
      </c>
      <c r="B45" s="72">
        <v>187</v>
      </c>
      <c r="C45" s="75" t="s">
        <v>388</v>
      </c>
      <c r="D45" s="74" t="s">
        <v>389</v>
      </c>
      <c r="E45" s="74" t="s">
        <v>387</v>
      </c>
      <c r="F45" s="73"/>
      <c r="G45" s="71">
        <v>25000000</v>
      </c>
      <c r="H45" s="77">
        <v>2021</v>
      </c>
      <c r="I45" s="88" t="s">
        <v>107</v>
      </c>
      <c r="J45" s="79" t="s">
        <v>454</v>
      </c>
      <c r="K45" s="79"/>
      <c r="L45" s="74" t="s">
        <v>392</v>
      </c>
      <c r="M45" s="93"/>
      <c r="N45" s="94"/>
      <c r="O45" s="135"/>
      <c r="P45" s="166" t="s">
        <v>696</v>
      </c>
    </row>
    <row r="46" spans="1:16" ht="226.5" customHeight="1" x14ac:dyDescent="0.3">
      <c r="A46" s="169" t="s">
        <v>559</v>
      </c>
      <c r="B46" s="72">
        <v>188</v>
      </c>
      <c r="C46" s="75" t="s">
        <v>390</v>
      </c>
      <c r="D46" s="74" t="s">
        <v>479</v>
      </c>
      <c r="E46" s="74" t="s">
        <v>387</v>
      </c>
      <c r="F46" s="73"/>
      <c r="G46" s="71">
        <v>60000000</v>
      </c>
      <c r="H46" s="77">
        <v>2022</v>
      </c>
      <c r="I46" s="88" t="s">
        <v>107</v>
      </c>
      <c r="J46" s="79" t="s">
        <v>456</v>
      </c>
      <c r="K46" s="79"/>
      <c r="L46" s="74" t="s">
        <v>394</v>
      </c>
      <c r="M46" s="93"/>
      <c r="N46" s="94"/>
      <c r="O46" s="135"/>
      <c r="P46" s="166" t="s">
        <v>695</v>
      </c>
    </row>
    <row r="47" spans="1:16" ht="244.5" customHeight="1" x14ac:dyDescent="0.3">
      <c r="A47" s="127" t="s">
        <v>1109</v>
      </c>
      <c r="B47" s="72">
        <v>196</v>
      </c>
      <c r="C47" s="75" t="s">
        <v>249</v>
      </c>
      <c r="D47" s="74" t="s">
        <v>857</v>
      </c>
      <c r="E47" s="74" t="s">
        <v>202</v>
      </c>
      <c r="F47" s="73"/>
      <c r="G47" s="71">
        <v>505050000</v>
      </c>
      <c r="H47" s="77">
        <v>2021</v>
      </c>
      <c r="I47" s="88" t="s">
        <v>108</v>
      </c>
      <c r="J47" s="79" t="s">
        <v>457</v>
      </c>
      <c r="K47" s="79"/>
      <c r="L47" s="74" t="s">
        <v>856</v>
      </c>
      <c r="M47" s="93"/>
      <c r="N47" s="94"/>
      <c r="O47" s="135"/>
      <c r="P47" s="166" t="s">
        <v>855</v>
      </c>
    </row>
    <row r="48" spans="1:16" ht="227.25" customHeight="1" x14ac:dyDescent="0.3">
      <c r="A48" s="127" t="s">
        <v>561</v>
      </c>
      <c r="B48" s="72">
        <v>197</v>
      </c>
      <c r="C48" s="75" t="s">
        <v>927</v>
      </c>
      <c r="D48" s="74" t="s">
        <v>475</v>
      </c>
      <c r="E48" s="74" t="s">
        <v>387</v>
      </c>
      <c r="F48" s="93"/>
      <c r="G48" s="71">
        <v>121000000</v>
      </c>
      <c r="H48" s="77">
        <v>2022</v>
      </c>
      <c r="I48" s="88" t="s">
        <v>107</v>
      </c>
      <c r="J48" s="79" t="s">
        <v>454</v>
      </c>
      <c r="K48" s="79" t="s">
        <v>688</v>
      </c>
      <c r="L48" s="74" t="s">
        <v>1053</v>
      </c>
      <c r="M48" s="93"/>
      <c r="N48" s="94"/>
      <c r="O48" s="135"/>
      <c r="P48" s="166" t="s">
        <v>928</v>
      </c>
    </row>
    <row r="49" spans="1:16" ht="190.5" customHeight="1" x14ac:dyDescent="0.3">
      <c r="A49" s="169" t="s">
        <v>559</v>
      </c>
      <c r="B49" s="72">
        <v>198</v>
      </c>
      <c r="C49" s="75" t="s">
        <v>929</v>
      </c>
      <c r="D49" s="74" t="s">
        <v>476</v>
      </c>
      <c r="E49" s="74" t="s">
        <v>387</v>
      </c>
      <c r="F49" s="73"/>
      <c r="G49" s="71">
        <v>50000000</v>
      </c>
      <c r="H49" s="77">
        <v>2022</v>
      </c>
      <c r="I49" s="88" t="s">
        <v>107</v>
      </c>
      <c r="J49" s="79" t="s">
        <v>456</v>
      </c>
      <c r="K49" s="79"/>
      <c r="L49" s="74" t="s">
        <v>1163</v>
      </c>
      <c r="M49" s="93"/>
      <c r="N49" s="94"/>
      <c r="O49" s="135"/>
      <c r="P49" s="166" t="s">
        <v>1164</v>
      </c>
    </row>
    <row r="50" spans="1:16" ht="234.75" customHeight="1" x14ac:dyDescent="0.3">
      <c r="A50" s="127" t="s">
        <v>568</v>
      </c>
      <c r="B50" s="72">
        <v>200</v>
      </c>
      <c r="C50" s="76" t="s">
        <v>545</v>
      </c>
      <c r="D50" s="105" t="s">
        <v>494</v>
      </c>
      <c r="E50" s="74" t="s">
        <v>387</v>
      </c>
      <c r="F50" s="73"/>
      <c r="G50" s="87">
        <v>400000000</v>
      </c>
      <c r="H50" s="77">
        <v>2022</v>
      </c>
      <c r="I50" s="67" t="s">
        <v>107</v>
      </c>
      <c r="J50" s="78" t="s">
        <v>458</v>
      </c>
      <c r="K50" s="79" t="s">
        <v>685</v>
      </c>
      <c r="L50" s="74" t="s">
        <v>495</v>
      </c>
      <c r="M50" s="93"/>
      <c r="N50" s="94"/>
      <c r="O50" s="135"/>
      <c r="P50" s="166" t="s">
        <v>1062</v>
      </c>
    </row>
    <row r="51" spans="1:16" ht="145.5" customHeight="1" x14ac:dyDescent="0.3">
      <c r="A51" s="127" t="s">
        <v>568</v>
      </c>
      <c r="B51" s="72">
        <v>201</v>
      </c>
      <c r="C51" s="76" t="s">
        <v>546</v>
      </c>
      <c r="D51" s="105" t="s">
        <v>477</v>
      </c>
      <c r="E51" s="74" t="s">
        <v>387</v>
      </c>
      <c r="F51" s="73"/>
      <c r="G51" s="87">
        <v>120000000</v>
      </c>
      <c r="H51" s="77">
        <v>2022</v>
      </c>
      <c r="I51" s="67" t="s">
        <v>107</v>
      </c>
      <c r="J51" s="78" t="s">
        <v>458</v>
      </c>
      <c r="K51" s="78" t="s">
        <v>685</v>
      </c>
      <c r="L51" s="74" t="s">
        <v>493</v>
      </c>
      <c r="M51" s="93"/>
      <c r="N51" s="94"/>
      <c r="O51" s="135"/>
      <c r="P51" s="166" t="s">
        <v>1063</v>
      </c>
    </row>
    <row r="52" spans="1:16" ht="146.25" customHeight="1" x14ac:dyDescent="0.3">
      <c r="A52" s="127" t="s">
        <v>568</v>
      </c>
      <c r="B52" s="72">
        <v>202</v>
      </c>
      <c r="C52" s="76" t="s">
        <v>547</v>
      </c>
      <c r="D52" s="105" t="s">
        <v>488</v>
      </c>
      <c r="E52" s="74" t="s">
        <v>387</v>
      </c>
      <c r="F52" s="73"/>
      <c r="G52" s="87">
        <v>240000000</v>
      </c>
      <c r="H52" s="77">
        <v>2022</v>
      </c>
      <c r="I52" s="67" t="s">
        <v>107</v>
      </c>
      <c r="J52" s="78" t="s">
        <v>458</v>
      </c>
      <c r="K52" s="78" t="s">
        <v>685</v>
      </c>
      <c r="L52" s="74" t="s">
        <v>492</v>
      </c>
      <c r="M52" s="93"/>
      <c r="N52" s="94"/>
      <c r="O52" s="135"/>
      <c r="P52" s="166" t="s">
        <v>1064</v>
      </c>
    </row>
    <row r="53" spans="1:16" ht="348" customHeight="1" x14ac:dyDescent="0.3">
      <c r="A53" s="127" t="s">
        <v>568</v>
      </c>
      <c r="B53" s="72">
        <v>203</v>
      </c>
      <c r="C53" s="76" t="s">
        <v>548</v>
      </c>
      <c r="D53" s="105" t="s">
        <v>489</v>
      </c>
      <c r="E53" s="74" t="s">
        <v>387</v>
      </c>
      <c r="F53" s="73"/>
      <c r="G53" s="87">
        <v>200000000</v>
      </c>
      <c r="H53" s="77">
        <v>2022</v>
      </c>
      <c r="I53" s="67" t="s">
        <v>107</v>
      </c>
      <c r="J53" s="78" t="s">
        <v>458</v>
      </c>
      <c r="K53" s="78" t="s">
        <v>685</v>
      </c>
      <c r="L53" s="74" t="s">
        <v>491</v>
      </c>
      <c r="M53" s="93"/>
      <c r="N53" s="94"/>
      <c r="O53" s="135"/>
      <c r="P53" s="166" t="s">
        <v>1065</v>
      </c>
    </row>
    <row r="54" spans="1:16" ht="259.5" customHeight="1" x14ac:dyDescent="0.3">
      <c r="A54" s="127" t="s">
        <v>568</v>
      </c>
      <c r="B54" s="72">
        <v>204</v>
      </c>
      <c r="C54" s="76" t="s">
        <v>250</v>
      </c>
      <c r="D54" s="105" t="s">
        <v>478</v>
      </c>
      <c r="E54" s="74" t="s">
        <v>387</v>
      </c>
      <c r="F54" s="73"/>
      <c r="G54" s="87">
        <v>240000000</v>
      </c>
      <c r="H54" s="77">
        <v>2022</v>
      </c>
      <c r="I54" s="67" t="s">
        <v>107</v>
      </c>
      <c r="J54" s="78" t="s">
        <v>458</v>
      </c>
      <c r="K54" s="78" t="s">
        <v>685</v>
      </c>
      <c r="L54" s="74" t="s">
        <v>490</v>
      </c>
      <c r="M54" s="93"/>
      <c r="N54" s="94"/>
      <c r="O54" s="135"/>
      <c r="P54" s="166" t="s">
        <v>1066</v>
      </c>
    </row>
    <row r="55" spans="1:16" ht="197.25" customHeight="1" x14ac:dyDescent="0.3">
      <c r="A55" s="127" t="s">
        <v>568</v>
      </c>
      <c r="B55" s="72">
        <v>205</v>
      </c>
      <c r="C55" s="76" t="s">
        <v>397</v>
      </c>
      <c r="D55" s="105" t="s">
        <v>680</v>
      </c>
      <c r="E55" s="74" t="s">
        <v>387</v>
      </c>
      <c r="F55" s="73"/>
      <c r="G55" s="87">
        <v>100000000</v>
      </c>
      <c r="H55" s="77">
        <v>2022</v>
      </c>
      <c r="I55" s="67" t="s">
        <v>107</v>
      </c>
      <c r="J55" s="78" t="s">
        <v>458</v>
      </c>
      <c r="K55" s="78" t="s">
        <v>685</v>
      </c>
      <c r="L55" s="74" t="s">
        <v>391</v>
      </c>
      <c r="M55" s="93"/>
      <c r="N55" s="94"/>
      <c r="O55" s="135"/>
      <c r="P55" s="166" t="s">
        <v>697</v>
      </c>
    </row>
    <row r="56" spans="1:16" ht="114.75" customHeight="1" x14ac:dyDescent="0.3">
      <c r="A56" s="127" t="s">
        <v>568</v>
      </c>
      <c r="B56" s="72">
        <v>206</v>
      </c>
      <c r="C56" s="76" t="s">
        <v>252</v>
      </c>
      <c r="D56" s="105" t="s">
        <v>537</v>
      </c>
      <c r="E56" s="74" t="s">
        <v>202</v>
      </c>
      <c r="F56" s="73"/>
      <c r="G56" s="87">
        <v>80000000</v>
      </c>
      <c r="H56" s="77">
        <v>2022</v>
      </c>
      <c r="I56" s="67" t="s">
        <v>107</v>
      </c>
      <c r="J56" s="78" t="s">
        <v>458</v>
      </c>
      <c r="K56" s="78" t="s">
        <v>685</v>
      </c>
      <c r="L56" s="74" t="s">
        <v>538</v>
      </c>
      <c r="M56" s="93"/>
      <c r="N56" s="94"/>
      <c r="O56" s="135"/>
      <c r="P56" s="166" t="s">
        <v>1067</v>
      </c>
    </row>
    <row r="57" spans="1:16" ht="199.5" customHeight="1" x14ac:dyDescent="0.3">
      <c r="A57" s="127" t="s">
        <v>558</v>
      </c>
      <c r="B57" s="72">
        <v>210</v>
      </c>
      <c r="C57" s="75" t="s">
        <v>542</v>
      </c>
      <c r="D57" s="176" t="s">
        <v>1050</v>
      </c>
      <c r="E57" s="74" t="s">
        <v>674</v>
      </c>
      <c r="F57" s="73"/>
      <c r="G57" s="71">
        <v>50000000</v>
      </c>
      <c r="H57" s="77">
        <v>2022</v>
      </c>
      <c r="I57" s="70" t="s">
        <v>108</v>
      </c>
      <c r="J57" s="79" t="s">
        <v>459</v>
      </c>
      <c r="K57" s="177"/>
      <c r="L57" s="74" t="s">
        <v>673</v>
      </c>
      <c r="M57" s="93"/>
      <c r="N57" s="94"/>
      <c r="O57" s="135"/>
      <c r="P57" s="166" t="s">
        <v>1051</v>
      </c>
    </row>
    <row r="58" spans="1:16" ht="94.5" customHeight="1" x14ac:dyDescent="0.3">
      <c r="A58" s="127" t="s">
        <v>555</v>
      </c>
      <c r="B58" s="72">
        <v>214</v>
      </c>
      <c r="C58" s="75" t="s">
        <v>251</v>
      </c>
      <c r="D58" s="74" t="s">
        <v>226</v>
      </c>
      <c r="E58" s="74" t="s">
        <v>202</v>
      </c>
      <c r="F58" s="73"/>
      <c r="G58" s="71">
        <v>0</v>
      </c>
      <c r="H58" s="77">
        <v>2021</v>
      </c>
      <c r="I58" s="67" t="s">
        <v>107</v>
      </c>
      <c r="J58" s="78" t="s">
        <v>453</v>
      </c>
      <c r="K58" s="79" t="s">
        <v>705</v>
      </c>
      <c r="L58" s="74" t="s">
        <v>723</v>
      </c>
      <c r="M58" s="93"/>
      <c r="N58" s="94"/>
      <c r="O58" s="135"/>
      <c r="P58" s="166" t="s">
        <v>735</v>
      </c>
    </row>
    <row r="59" spans="1:16" ht="114.75" customHeight="1" x14ac:dyDescent="0.3">
      <c r="A59" s="127" t="s">
        <v>555</v>
      </c>
      <c r="B59" s="72">
        <v>215</v>
      </c>
      <c r="C59" s="75" t="s">
        <v>534</v>
      </c>
      <c r="D59" s="74" t="s">
        <v>535</v>
      </c>
      <c r="E59" s="74" t="s">
        <v>202</v>
      </c>
      <c r="F59" s="73"/>
      <c r="G59" s="71">
        <v>14000000</v>
      </c>
      <c r="H59" s="77">
        <v>2021</v>
      </c>
      <c r="I59" s="67" t="s">
        <v>107</v>
      </c>
      <c r="J59" s="78" t="s">
        <v>453</v>
      </c>
      <c r="K59" s="79" t="s">
        <v>705</v>
      </c>
      <c r="L59" s="74" t="s">
        <v>536</v>
      </c>
      <c r="M59" s="93"/>
      <c r="N59" s="94"/>
      <c r="O59" s="135"/>
      <c r="P59" s="166" t="s">
        <v>736</v>
      </c>
    </row>
    <row r="60" spans="1:16" ht="72.75" customHeight="1" x14ac:dyDescent="0.3">
      <c r="A60" s="178" t="s">
        <v>569</v>
      </c>
      <c r="B60" s="179">
        <v>220</v>
      </c>
      <c r="C60" s="76" t="s">
        <v>246</v>
      </c>
      <c r="D60" s="105" t="s">
        <v>248</v>
      </c>
      <c r="E60" s="105" t="s">
        <v>189</v>
      </c>
      <c r="F60" s="180"/>
      <c r="G60" s="87">
        <v>3500000</v>
      </c>
      <c r="H60" s="181">
        <v>2021</v>
      </c>
      <c r="I60" s="67" t="s">
        <v>107</v>
      </c>
      <c r="J60" s="182" t="s">
        <v>458</v>
      </c>
      <c r="K60" s="182" t="s">
        <v>684</v>
      </c>
      <c r="L60" s="105" t="s">
        <v>365</v>
      </c>
      <c r="M60" s="180"/>
      <c r="N60" s="94"/>
      <c r="O60" s="135"/>
      <c r="P60" s="166" t="s">
        <v>1021</v>
      </c>
    </row>
    <row r="61" spans="1:16" ht="122.25" customHeight="1" x14ac:dyDescent="0.3">
      <c r="A61" s="183" t="s">
        <v>565</v>
      </c>
      <c r="B61" s="118">
        <v>221</v>
      </c>
      <c r="C61" s="134" t="s">
        <v>979</v>
      </c>
      <c r="D61" s="96" t="s">
        <v>981</v>
      </c>
      <c r="E61" s="96" t="s">
        <v>189</v>
      </c>
      <c r="F61" s="97"/>
      <c r="G61" s="98">
        <v>5000000</v>
      </c>
      <c r="H61" s="99">
        <v>2022</v>
      </c>
      <c r="I61" s="100" t="s">
        <v>108</v>
      </c>
      <c r="J61" s="117" t="s">
        <v>459</v>
      </c>
      <c r="K61" s="117"/>
      <c r="L61" s="96" t="s">
        <v>362</v>
      </c>
      <c r="M61" s="97"/>
      <c r="N61" s="94"/>
      <c r="O61" s="135"/>
      <c r="P61" s="166" t="s">
        <v>980</v>
      </c>
    </row>
    <row r="62" spans="1:16" ht="120" customHeight="1" x14ac:dyDescent="0.3">
      <c r="A62" s="127" t="s">
        <v>569</v>
      </c>
      <c r="B62" s="72">
        <v>223</v>
      </c>
      <c r="C62" s="75" t="s">
        <v>190</v>
      </c>
      <c r="D62" s="74" t="s">
        <v>227</v>
      </c>
      <c r="E62" s="74" t="s">
        <v>215</v>
      </c>
      <c r="F62" s="73"/>
      <c r="G62" s="71">
        <v>0</v>
      </c>
      <c r="H62" s="77" t="s">
        <v>231</v>
      </c>
      <c r="I62" s="67" t="s">
        <v>107</v>
      </c>
      <c r="J62" s="78" t="s">
        <v>458</v>
      </c>
      <c r="K62" s="78" t="s">
        <v>684</v>
      </c>
      <c r="L62" s="74" t="s">
        <v>366</v>
      </c>
      <c r="M62" s="93"/>
      <c r="N62" s="94"/>
      <c r="O62" s="135"/>
      <c r="P62" s="166" t="s">
        <v>737</v>
      </c>
    </row>
    <row r="63" spans="1:16" ht="105" customHeight="1" x14ac:dyDescent="0.3">
      <c r="A63" s="169" t="s">
        <v>558</v>
      </c>
      <c r="B63" s="72">
        <v>225</v>
      </c>
      <c r="C63" s="75" t="s">
        <v>216</v>
      </c>
      <c r="D63" s="74" t="s">
        <v>228</v>
      </c>
      <c r="E63" s="74" t="s">
        <v>191</v>
      </c>
      <c r="F63" s="73"/>
      <c r="G63" s="71">
        <v>3000000</v>
      </c>
      <c r="H63" s="77">
        <v>2025</v>
      </c>
      <c r="I63" s="70" t="s">
        <v>108</v>
      </c>
      <c r="J63" s="79" t="s">
        <v>459</v>
      </c>
      <c r="K63" s="95"/>
      <c r="L63" s="74" t="s">
        <v>295</v>
      </c>
      <c r="M63" s="93"/>
      <c r="N63" s="94"/>
      <c r="O63" s="135"/>
      <c r="P63" s="166" t="s">
        <v>1017</v>
      </c>
    </row>
    <row r="64" spans="1:16" ht="149.25" customHeight="1" x14ac:dyDescent="0.3">
      <c r="A64" s="127" t="s">
        <v>564</v>
      </c>
      <c r="B64" s="72">
        <v>226</v>
      </c>
      <c r="C64" s="75" t="s">
        <v>543</v>
      </c>
      <c r="D64" s="74" t="s">
        <v>592</v>
      </c>
      <c r="E64" s="74" t="s">
        <v>191</v>
      </c>
      <c r="F64" s="73"/>
      <c r="G64" s="71">
        <v>2500000</v>
      </c>
      <c r="H64" s="77">
        <v>2022</v>
      </c>
      <c r="I64" s="88" t="s">
        <v>107</v>
      </c>
      <c r="J64" s="79" t="s">
        <v>454</v>
      </c>
      <c r="K64" s="79" t="s">
        <v>688</v>
      </c>
      <c r="L64" s="74" t="s">
        <v>1117</v>
      </c>
      <c r="M64" s="93"/>
      <c r="N64" s="94"/>
      <c r="O64" s="135"/>
      <c r="P64" s="166" t="s">
        <v>1116</v>
      </c>
    </row>
    <row r="65" spans="1:16" ht="88.5" customHeight="1" x14ac:dyDescent="0.3">
      <c r="A65" s="127" t="s">
        <v>1111</v>
      </c>
      <c r="B65" s="72">
        <v>227</v>
      </c>
      <c r="C65" s="75" t="s">
        <v>217</v>
      </c>
      <c r="D65" s="74" t="s">
        <v>229</v>
      </c>
      <c r="E65" s="74" t="s">
        <v>191</v>
      </c>
      <c r="F65" s="73"/>
      <c r="G65" s="71">
        <v>2000000</v>
      </c>
      <c r="H65" s="77" t="s">
        <v>230</v>
      </c>
      <c r="I65" s="67" t="s">
        <v>107</v>
      </c>
      <c r="J65" s="78" t="s">
        <v>456</v>
      </c>
      <c r="K65" s="78"/>
      <c r="L65" s="74" t="s">
        <v>296</v>
      </c>
      <c r="M65" s="93"/>
      <c r="N65" s="94"/>
      <c r="O65" s="135"/>
      <c r="P65" s="166" t="s">
        <v>1017</v>
      </c>
    </row>
    <row r="66" spans="1:16" ht="88.5" customHeight="1" x14ac:dyDescent="0.3">
      <c r="A66" s="127" t="s">
        <v>1107</v>
      </c>
      <c r="B66" s="72">
        <v>228</v>
      </c>
      <c r="C66" s="75" t="s">
        <v>218</v>
      </c>
      <c r="D66" s="74" t="s">
        <v>219</v>
      </c>
      <c r="E66" s="74" t="s">
        <v>191</v>
      </c>
      <c r="F66" s="73"/>
      <c r="G66" s="71">
        <v>2500000</v>
      </c>
      <c r="H66" s="77">
        <v>2024</v>
      </c>
      <c r="I66" s="67" t="s">
        <v>107</v>
      </c>
      <c r="J66" s="78" t="s">
        <v>456</v>
      </c>
      <c r="K66" s="78"/>
      <c r="L66" s="74" t="s">
        <v>297</v>
      </c>
      <c r="M66" s="93"/>
      <c r="N66" s="94"/>
      <c r="O66" s="135"/>
      <c r="P66" s="166" t="s">
        <v>1017</v>
      </c>
    </row>
    <row r="67" spans="1:16" ht="187.5" customHeight="1" x14ac:dyDescent="0.3">
      <c r="A67" s="127" t="s">
        <v>566</v>
      </c>
      <c r="B67" s="72">
        <v>231</v>
      </c>
      <c r="C67" s="74" t="s">
        <v>337</v>
      </c>
      <c r="D67" s="74" t="s">
        <v>462</v>
      </c>
      <c r="E67" s="93" t="s">
        <v>253</v>
      </c>
      <c r="F67" s="73"/>
      <c r="G67" s="184">
        <v>42000000</v>
      </c>
      <c r="H67" s="77">
        <v>2021</v>
      </c>
      <c r="I67" s="88" t="s">
        <v>587</v>
      </c>
      <c r="J67" s="79" t="s">
        <v>452</v>
      </c>
      <c r="K67" s="79" t="s">
        <v>687</v>
      </c>
      <c r="L67" s="74" t="s">
        <v>886</v>
      </c>
      <c r="M67" s="93"/>
      <c r="N67" s="94"/>
      <c r="O67" s="135"/>
      <c r="P67" s="166" t="s">
        <v>1120</v>
      </c>
    </row>
    <row r="68" spans="1:16" ht="362.25" customHeight="1" x14ac:dyDescent="0.3">
      <c r="A68" s="127" t="s">
        <v>566</v>
      </c>
      <c r="B68" s="72">
        <v>233</v>
      </c>
      <c r="C68" s="74" t="s">
        <v>338</v>
      </c>
      <c r="D68" s="74" t="s">
        <v>1121</v>
      </c>
      <c r="E68" s="93" t="s">
        <v>253</v>
      </c>
      <c r="F68" s="73"/>
      <c r="G68" s="71">
        <v>57000000</v>
      </c>
      <c r="H68" s="77">
        <v>2021</v>
      </c>
      <c r="I68" s="67" t="s">
        <v>588</v>
      </c>
      <c r="J68" s="78" t="s">
        <v>589</v>
      </c>
      <c r="K68" s="78"/>
      <c r="L68" s="74" t="s">
        <v>887</v>
      </c>
      <c r="M68" s="93"/>
      <c r="N68" s="94"/>
      <c r="O68" s="135"/>
      <c r="P68" s="166" t="s">
        <v>1073</v>
      </c>
    </row>
    <row r="69" spans="1:16" ht="149.25" customHeight="1" x14ac:dyDescent="0.3">
      <c r="A69" s="127" t="s">
        <v>1109</v>
      </c>
      <c r="B69" s="72">
        <v>234</v>
      </c>
      <c r="C69" s="74" t="s">
        <v>383</v>
      </c>
      <c r="D69" s="74" t="s">
        <v>232</v>
      </c>
      <c r="E69" s="93" t="s">
        <v>253</v>
      </c>
      <c r="F69" s="73"/>
      <c r="G69" s="71">
        <v>70000000</v>
      </c>
      <c r="H69" s="77">
        <v>2022</v>
      </c>
      <c r="I69" s="88" t="s">
        <v>107</v>
      </c>
      <c r="J69" s="79" t="s">
        <v>458</v>
      </c>
      <c r="K69" s="79" t="s">
        <v>687</v>
      </c>
      <c r="L69" s="74" t="s">
        <v>339</v>
      </c>
      <c r="M69" s="93"/>
      <c r="N69" s="94"/>
      <c r="O69" s="135"/>
      <c r="P69" s="166" t="s">
        <v>859</v>
      </c>
    </row>
    <row r="70" spans="1:16" ht="168" customHeight="1" x14ac:dyDescent="0.3">
      <c r="A70" s="127" t="s">
        <v>567</v>
      </c>
      <c r="B70" s="72">
        <v>235</v>
      </c>
      <c r="C70" s="74" t="s">
        <v>340</v>
      </c>
      <c r="D70" s="74" t="s">
        <v>353</v>
      </c>
      <c r="E70" s="93" t="s">
        <v>253</v>
      </c>
      <c r="F70" s="73"/>
      <c r="G70" s="71">
        <v>145000000</v>
      </c>
      <c r="H70" s="77">
        <v>2021</v>
      </c>
      <c r="I70" s="88" t="s">
        <v>107</v>
      </c>
      <c r="J70" s="79" t="s">
        <v>458</v>
      </c>
      <c r="K70" s="79" t="s">
        <v>691</v>
      </c>
      <c r="L70" s="74" t="s">
        <v>888</v>
      </c>
      <c r="M70" s="93"/>
      <c r="N70" s="94"/>
      <c r="O70" s="135"/>
      <c r="P70" s="166" t="s">
        <v>1074</v>
      </c>
    </row>
    <row r="71" spans="1:16" ht="160.5" customHeight="1" x14ac:dyDescent="0.3">
      <c r="A71" s="127" t="s">
        <v>567</v>
      </c>
      <c r="B71" s="72">
        <v>239</v>
      </c>
      <c r="C71" s="74" t="s">
        <v>341</v>
      </c>
      <c r="D71" s="74" t="s">
        <v>342</v>
      </c>
      <c r="E71" s="93" t="s">
        <v>253</v>
      </c>
      <c r="F71" s="73"/>
      <c r="G71" s="184">
        <v>31000000</v>
      </c>
      <c r="H71" s="77">
        <v>2021</v>
      </c>
      <c r="I71" s="88" t="s">
        <v>107</v>
      </c>
      <c r="J71" s="79" t="s">
        <v>458</v>
      </c>
      <c r="K71" s="79" t="s">
        <v>692</v>
      </c>
      <c r="L71" s="74" t="s">
        <v>889</v>
      </c>
      <c r="M71" s="93"/>
      <c r="N71" s="94"/>
      <c r="O71" s="135"/>
      <c r="P71" s="166" t="s">
        <v>1122</v>
      </c>
    </row>
    <row r="72" spans="1:16" ht="265.5" customHeight="1" x14ac:dyDescent="0.3">
      <c r="A72" s="127" t="s">
        <v>567</v>
      </c>
      <c r="B72" s="72">
        <v>242</v>
      </c>
      <c r="C72" s="74" t="s">
        <v>343</v>
      </c>
      <c r="D72" s="74" t="s">
        <v>233</v>
      </c>
      <c r="E72" s="93" t="s">
        <v>253</v>
      </c>
      <c r="F72" s="73"/>
      <c r="G72" s="184">
        <v>24000000</v>
      </c>
      <c r="H72" s="77">
        <v>2021</v>
      </c>
      <c r="I72" s="88" t="s">
        <v>107</v>
      </c>
      <c r="J72" s="79" t="s">
        <v>458</v>
      </c>
      <c r="K72" s="79" t="s">
        <v>692</v>
      </c>
      <c r="L72" s="74" t="s">
        <v>890</v>
      </c>
      <c r="M72" s="93"/>
      <c r="N72" s="94"/>
      <c r="O72" s="135"/>
      <c r="P72" s="166" t="s">
        <v>1122</v>
      </c>
    </row>
    <row r="73" spans="1:16" ht="117.75" customHeight="1" x14ac:dyDescent="0.3">
      <c r="A73" s="127" t="s">
        <v>1109</v>
      </c>
      <c r="B73" s="72">
        <v>243</v>
      </c>
      <c r="C73" s="74" t="s">
        <v>347</v>
      </c>
      <c r="D73" s="176" t="s">
        <v>1124</v>
      </c>
      <c r="E73" s="93" t="s">
        <v>253</v>
      </c>
      <c r="F73" s="73"/>
      <c r="G73" s="184">
        <v>24500000</v>
      </c>
      <c r="H73" s="185">
        <v>2021</v>
      </c>
      <c r="I73" s="100" t="s">
        <v>108</v>
      </c>
      <c r="J73" s="79" t="s">
        <v>457</v>
      </c>
      <c r="K73" s="79"/>
      <c r="L73" s="74" t="s">
        <v>891</v>
      </c>
      <c r="M73" s="93"/>
      <c r="N73" s="94"/>
      <c r="O73" s="135"/>
      <c r="P73" s="166" t="s">
        <v>1123</v>
      </c>
    </row>
    <row r="74" spans="1:16" ht="139.5" customHeight="1" x14ac:dyDescent="0.3">
      <c r="A74" s="127" t="s">
        <v>1110</v>
      </c>
      <c r="B74" s="72">
        <v>245</v>
      </c>
      <c r="C74" s="74" t="s">
        <v>860</v>
      </c>
      <c r="D74" s="74" t="s">
        <v>1128</v>
      </c>
      <c r="E74" s="93" t="s">
        <v>253</v>
      </c>
      <c r="F74" s="73"/>
      <c r="G74" s="184">
        <v>19500000</v>
      </c>
      <c r="H74" s="77">
        <v>2022</v>
      </c>
      <c r="I74" s="100" t="s">
        <v>108</v>
      </c>
      <c r="J74" s="79" t="s">
        <v>457</v>
      </c>
      <c r="K74" s="79"/>
      <c r="L74" s="74" t="s">
        <v>861</v>
      </c>
      <c r="M74" s="186"/>
      <c r="N74" s="187"/>
      <c r="O74" s="135"/>
      <c r="P74" s="166" t="s">
        <v>1125</v>
      </c>
    </row>
    <row r="75" spans="1:16" ht="114" customHeight="1" x14ac:dyDescent="0.3">
      <c r="A75" s="127" t="s">
        <v>1108</v>
      </c>
      <c r="B75" s="72">
        <v>246</v>
      </c>
      <c r="C75" s="74" t="s">
        <v>318</v>
      </c>
      <c r="D75" s="74" t="s">
        <v>676</v>
      </c>
      <c r="E75" s="68" t="s">
        <v>202</v>
      </c>
      <c r="F75" s="73"/>
      <c r="G75" s="71">
        <v>26000000</v>
      </c>
      <c r="H75" s="77">
        <v>2021</v>
      </c>
      <c r="I75" s="67" t="s">
        <v>107</v>
      </c>
      <c r="J75" s="78" t="s">
        <v>457</v>
      </c>
      <c r="K75" s="78"/>
      <c r="L75" s="74" t="s">
        <v>320</v>
      </c>
      <c r="M75" s="93"/>
      <c r="N75" s="94"/>
      <c r="O75" s="135"/>
      <c r="P75" s="166" t="s">
        <v>853</v>
      </c>
    </row>
    <row r="76" spans="1:16" ht="141.75" customHeight="1" x14ac:dyDescent="0.3">
      <c r="A76" s="127" t="s">
        <v>1108</v>
      </c>
      <c r="B76" s="72">
        <v>248</v>
      </c>
      <c r="C76" s="74" t="s">
        <v>319</v>
      </c>
      <c r="D76" s="74" t="s">
        <v>321</v>
      </c>
      <c r="E76" s="68" t="s">
        <v>202</v>
      </c>
      <c r="F76" s="73"/>
      <c r="G76" s="71">
        <v>38000000</v>
      </c>
      <c r="H76" s="77">
        <v>2021</v>
      </c>
      <c r="I76" s="67" t="s">
        <v>107</v>
      </c>
      <c r="J76" s="78" t="s">
        <v>457</v>
      </c>
      <c r="K76" s="78"/>
      <c r="L76" s="74" t="s">
        <v>322</v>
      </c>
      <c r="M76" s="93"/>
      <c r="N76" s="94"/>
      <c r="O76" s="135"/>
      <c r="P76" s="166" t="s">
        <v>853</v>
      </c>
    </row>
    <row r="77" spans="1:16" ht="208.5" customHeight="1" x14ac:dyDescent="0.3">
      <c r="A77" s="169" t="s">
        <v>563</v>
      </c>
      <c r="B77" s="72">
        <v>250</v>
      </c>
      <c r="C77" s="74" t="s">
        <v>398</v>
      </c>
      <c r="D77" s="74" t="s">
        <v>1055</v>
      </c>
      <c r="E77" s="68" t="s">
        <v>480</v>
      </c>
      <c r="F77" s="73"/>
      <c r="G77" s="71">
        <v>25000000</v>
      </c>
      <c r="H77" s="77">
        <v>2021</v>
      </c>
      <c r="I77" s="67" t="s">
        <v>107</v>
      </c>
      <c r="J77" s="79" t="s">
        <v>454</v>
      </c>
      <c r="K77" s="79" t="s">
        <v>707</v>
      </c>
      <c r="L77" s="188" t="s">
        <v>1056</v>
      </c>
      <c r="M77" s="93"/>
      <c r="N77" s="94"/>
      <c r="O77" s="135"/>
      <c r="P77" s="166" t="s">
        <v>1027</v>
      </c>
    </row>
    <row r="78" spans="1:16" ht="261" customHeight="1" x14ac:dyDescent="0.3">
      <c r="A78" s="127" t="s">
        <v>1111</v>
      </c>
      <c r="B78" s="72">
        <v>252</v>
      </c>
      <c r="C78" s="74" t="s">
        <v>324</v>
      </c>
      <c r="D78" s="74" t="s">
        <v>539</v>
      </c>
      <c r="E78" s="68" t="s">
        <v>202</v>
      </c>
      <c r="F78" s="73"/>
      <c r="G78" s="71">
        <v>5000000</v>
      </c>
      <c r="H78" s="77">
        <v>2021</v>
      </c>
      <c r="I78" s="189"/>
      <c r="J78" s="190"/>
      <c r="K78" s="190"/>
      <c r="L78" s="74" t="s">
        <v>326</v>
      </c>
      <c r="M78" s="93"/>
      <c r="N78" s="94"/>
      <c r="O78" s="135"/>
      <c r="P78" s="166" t="s">
        <v>704</v>
      </c>
    </row>
    <row r="79" spans="1:16" ht="141.75" customHeight="1" x14ac:dyDescent="0.3">
      <c r="A79" s="127" t="s">
        <v>1108</v>
      </c>
      <c r="B79" s="72">
        <v>254</v>
      </c>
      <c r="C79" s="74" t="s">
        <v>234</v>
      </c>
      <c r="D79" s="74" t="s">
        <v>325</v>
      </c>
      <c r="E79" s="68" t="s">
        <v>202</v>
      </c>
      <c r="F79" s="73"/>
      <c r="G79" s="71">
        <v>35000000</v>
      </c>
      <c r="H79" s="77">
        <v>2021</v>
      </c>
      <c r="I79" s="67" t="s">
        <v>107</v>
      </c>
      <c r="J79" s="78" t="s">
        <v>457</v>
      </c>
      <c r="K79" s="78"/>
      <c r="L79" s="191" t="s">
        <v>327</v>
      </c>
      <c r="M79" s="93"/>
      <c r="N79" s="94"/>
      <c r="O79" s="135"/>
      <c r="P79" s="166" t="s">
        <v>852</v>
      </c>
    </row>
    <row r="80" spans="1:16" ht="295.5" customHeight="1" x14ac:dyDescent="0.3">
      <c r="A80" s="127" t="s">
        <v>1111</v>
      </c>
      <c r="B80" s="72">
        <v>255</v>
      </c>
      <c r="C80" s="74" t="s">
        <v>328</v>
      </c>
      <c r="D80" s="74" t="s">
        <v>931</v>
      </c>
      <c r="E80" s="68" t="s">
        <v>202</v>
      </c>
      <c r="F80" s="73"/>
      <c r="G80" s="71">
        <v>18000000</v>
      </c>
      <c r="H80" s="77"/>
      <c r="I80" s="88" t="s">
        <v>932</v>
      </c>
      <c r="J80" s="79" t="s">
        <v>933</v>
      </c>
      <c r="K80" s="79"/>
      <c r="L80" s="74" t="s">
        <v>329</v>
      </c>
      <c r="M80" s="93"/>
      <c r="N80" s="94"/>
      <c r="O80" s="135"/>
      <c r="P80" s="166" t="s">
        <v>930</v>
      </c>
    </row>
    <row r="81" spans="1:16" ht="216" customHeight="1" x14ac:dyDescent="0.3">
      <c r="A81" s="127" t="s">
        <v>1109</v>
      </c>
      <c r="B81" s="72">
        <v>260</v>
      </c>
      <c r="C81" s="74" t="s">
        <v>1015</v>
      </c>
      <c r="D81" s="74" t="s">
        <v>1014</v>
      </c>
      <c r="E81" s="74" t="s">
        <v>235</v>
      </c>
      <c r="F81" s="128"/>
      <c r="G81" s="71">
        <v>50000000</v>
      </c>
      <c r="H81" s="77">
        <v>2023</v>
      </c>
      <c r="I81" s="100" t="s">
        <v>108</v>
      </c>
      <c r="J81" s="79" t="s">
        <v>457</v>
      </c>
      <c r="K81" s="79"/>
      <c r="L81" s="74" t="s">
        <v>1016</v>
      </c>
      <c r="M81" s="93"/>
      <c r="N81" s="94"/>
      <c r="O81" s="135"/>
      <c r="P81" s="166" t="s">
        <v>1013</v>
      </c>
    </row>
    <row r="82" spans="1:16" ht="194.25" customHeight="1" x14ac:dyDescent="0.3">
      <c r="A82" s="127" t="s">
        <v>568</v>
      </c>
      <c r="B82" s="72">
        <v>261</v>
      </c>
      <c r="C82" s="74" t="s">
        <v>999</v>
      </c>
      <c r="D82" s="74" t="s">
        <v>998</v>
      </c>
      <c r="E82" s="74" t="s">
        <v>235</v>
      </c>
      <c r="F82" s="73"/>
      <c r="G82" s="71">
        <v>17000000</v>
      </c>
      <c r="H82" s="77">
        <v>2022</v>
      </c>
      <c r="I82" s="88" t="s">
        <v>107</v>
      </c>
      <c r="J82" s="79" t="s">
        <v>458</v>
      </c>
      <c r="K82" s="79" t="s">
        <v>685</v>
      </c>
      <c r="L82" s="74" t="s">
        <v>463</v>
      </c>
      <c r="M82" s="93"/>
      <c r="N82" s="94"/>
      <c r="O82" s="135"/>
      <c r="P82" s="166" t="s">
        <v>1075</v>
      </c>
    </row>
    <row r="83" spans="1:16" ht="244.5" customHeight="1" x14ac:dyDescent="0.3">
      <c r="A83" s="127" t="s">
        <v>1109</v>
      </c>
      <c r="B83" s="72">
        <v>263</v>
      </c>
      <c r="C83" s="74" t="s">
        <v>1001</v>
      </c>
      <c r="D83" s="74" t="s">
        <v>1002</v>
      </c>
      <c r="E83" s="74" t="s">
        <v>235</v>
      </c>
      <c r="F83" s="73"/>
      <c r="G83" s="71">
        <v>30800000</v>
      </c>
      <c r="H83" s="77">
        <v>2022</v>
      </c>
      <c r="I83" s="100" t="s">
        <v>108</v>
      </c>
      <c r="J83" s="79" t="s">
        <v>457</v>
      </c>
      <c r="K83" s="79"/>
      <c r="L83" s="74" t="s">
        <v>720</v>
      </c>
      <c r="M83" s="93"/>
      <c r="N83" s="94"/>
      <c r="O83" s="135"/>
      <c r="P83" s="166" t="s">
        <v>1000</v>
      </c>
    </row>
    <row r="84" spans="1:16" ht="150.75" customHeight="1" x14ac:dyDescent="0.3">
      <c r="A84" s="127" t="s">
        <v>564</v>
      </c>
      <c r="B84" s="72">
        <v>265</v>
      </c>
      <c r="C84" s="74" t="s">
        <v>236</v>
      </c>
      <c r="D84" s="74" t="s">
        <v>1004</v>
      </c>
      <c r="E84" s="74" t="s">
        <v>235</v>
      </c>
      <c r="F84" s="73"/>
      <c r="G84" s="71">
        <v>12000000</v>
      </c>
      <c r="H84" s="77">
        <v>2020</v>
      </c>
      <c r="I84" s="88" t="s">
        <v>107</v>
      </c>
      <c r="J84" s="79" t="s">
        <v>454</v>
      </c>
      <c r="K84" s="79" t="s">
        <v>690</v>
      </c>
      <c r="L84" s="74" t="s">
        <v>374</v>
      </c>
      <c r="M84" s="111"/>
      <c r="N84" s="94"/>
      <c r="O84" s="135"/>
      <c r="P84" s="166" t="s">
        <v>1003</v>
      </c>
    </row>
    <row r="85" spans="1:16" ht="99.75" customHeight="1" x14ac:dyDescent="0.3">
      <c r="A85" s="127" t="s">
        <v>557</v>
      </c>
      <c r="B85" s="72">
        <v>266</v>
      </c>
      <c r="C85" s="96" t="s">
        <v>237</v>
      </c>
      <c r="D85" s="96" t="s">
        <v>605</v>
      </c>
      <c r="E85" s="96" t="s">
        <v>241</v>
      </c>
      <c r="F85" s="106"/>
      <c r="G85" s="98">
        <v>15000000</v>
      </c>
      <c r="H85" s="99">
        <v>2023</v>
      </c>
      <c r="I85" s="67" t="s">
        <v>107</v>
      </c>
      <c r="J85" s="80" t="s">
        <v>453</v>
      </c>
      <c r="K85" s="80" t="s">
        <v>686</v>
      </c>
      <c r="L85" s="74" t="s">
        <v>178</v>
      </c>
      <c r="M85" s="110"/>
      <c r="N85" s="94"/>
      <c r="O85" s="135"/>
      <c r="P85" s="166" t="s">
        <v>1103</v>
      </c>
    </row>
    <row r="86" spans="1:16" ht="214.5" customHeight="1" x14ac:dyDescent="0.3">
      <c r="A86" s="127" t="s">
        <v>557</v>
      </c>
      <c r="B86" s="72">
        <v>267</v>
      </c>
      <c r="C86" s="74" t="s">
        <v>701</v>
      </c>
      <c r="D86" s="74" t="s">
        <v>1048</v>
      </c>
      <c r="E86" s="74" t="s">
        <v>241</v>
      </c>
      <c r="F86" s="93"/>
      <c r="G86" s="71">
        <v>22500000</v>
      </c>
      <c r="H86" s="77">
        <v>2024</v>
      </c>
      <c r="I86" s="192" t="s">
        <v>179</v>
      </c>
      <c r="J86" s="79" t="s">
        <v>456</v>
      </c>
      <c r="K86" s="80"/>
      <c r="L86" s="74" t="s">
        <v>178</v>
      </c>
      <c r="M86" s="110"/>
      <c r="N86" s="94"/>
      <c r="O86" s="135"/>
      <c r="P86" s="166" t="s">
        <v>1098</v>
      </c>
    </row>
    <row r="87" spans="1:16" ht="129" customHeight="1" x14ac:dyDescent="0.3">
      <c r="A87" s="127" t="s">
        <v>1109</v>
      </c>
      <c r="B87" s="72">
        <v>268</v>
      </c>
      <c r="C87" s="74" t="s">
        <v>254</v>
      </c>
      <c r="D87" s="74" t="s">
        <v>777</v>
      </c>
      <c r="E87" s="74" t="s">
        <v>181</v>
      </c>
      <c r="F87" s="73"/>
      <c r="G87" s="71">
        <v>10000000</v>
      </c>
      <c r="H87" s="77">
        <v>2027</v>
      </c>
      <c r="I87" s="100" t="s">
        <v>108</v>
      </c>
      <c r="J87" s="79" t="s">
        <v>457</v>
      </c>
      <c r="K87" s="79"/>
      <c r="L87" s="74" t="s">
        <v>178</v>
      </c>
      <c r="M87" s="111"/>
      <c r="N87" s="94"/>
      <c r="O87" s="135"/>
      <c r="P87" s="166" t="s">
        <v>775</v>
      </c>
    </row>
    <row r="88" spans="1:16" ht="167.25" customHeight="1" x14ac:dyDescent="0.3">
      <c r="A88" s="127" t="s">
        <v>1109</v>
      </c>
      <c r="B88" s="72">
        <v>269</v>
      </c>
      <c r="C88" s="74" t="s">
        <v>255</v>
      </c>
      <c r="D88" s="74" t="s">
        <v>256</v>
      </c>
      <c r="E88" s="74" t="s">
        <v>181</v>
      </c>
      <c r="F88" s="73"/>
      <c r="G88" s="71">
        <v>40000000</v>
      </c>
      <c r="H88" s="77">
        <v>2027</v>
      </c>
      <c r="I88" s="100" t="s">
        <v>108</v>
      </c>
      <c r="J88" s="79" t="s">
        <v>457</v>
      </c>
      <c r="K88" s="79"/>
      <c r="L88" s="74" t="s">
        <v>178</v>
      </c>
      <c r="M88" s="111"/>
      <c r="N88" s="94"/>
      <c r="O88" s="135"/>
      <c r="P88" s="166" t="s">
        <v>1035</v>
      </c>
    </row>
    <row r="89" spans="1:16" ht="265.5" customHeight="1" x14ac:dyDescent="0.3">
      <c r="A89" s="127" t="s">
        <v>564</v>
      </c>
      <c r="B89" s="72">
        <v>270</v>
      </c>
      <c r="C89" s="74" t="s">
        <v>776</v>
      </c>
      <c r="D89" s="74" t="s">
        <v>606</v>
      </c>
      <c r="E89" s="74" t="s">
        <v>257</v>
      </c>
      <c r="F89" s="73"/>
      <c r="G89" s="71">
        <v>27000000</v>
      </c>
      <c r="H89" s="77">
        <v>2022</v>
      </c>
      <c r="I89" s="88" t="s">
        <v>107</v>
      </c>
      <c r="J89" s="79" t="s">
        <v>454</v>
      </c>
      <c r="K89" s="79" t="s">
        <v>688</v>
      </c>
      <c r="L89" s="74" t="s">
        <v>767</v>
      </c>
      <c r="M89" s="111"/>
      <c r="N89" s="94"/>
      <c r="O89" s="135"/>
      <c r="P89" s="166" t="s">
        <v>770</v>
      </c>
    </row>
    <row r="90" spans="1:16" ht="87.75" customHeight="1" x14ac:dyDescent="0.3">
      <c r="A90" s="127" t="s">
        <v>557</v>
      </c>
      <c r="B90" s="72">
        <v>271</v>
      </c>
      <c r="C90" s="74" t="s">
        <v>258</v>
      </c>
      <c r="D90" s="74" t="s">
        <v>259</v>
      </c>
      <c r="E90" s="74" t="s">
        <v>260</v>
      </c>
      <c r="F90" s="73"/>
      <c r="G90" s="71">
        <v>7000000</v>
      </c>
      <c r="H90" s="77">
        <v>2021</v>
      </c>
      <c r="I90" s="67" t="s">
        <v>107</v>
      </c>
      <c r="J90" s="78" t="s">
        <v>453</v>
      </c>
      <c r="K90" s="78" t="s">
        <v>686</v>
      </c>
      <c r="L90" s="74" t="s">
        <v>1018</v>
      </c>
      <c r="M90" s="111"/>
      <c r="N90" s="94"/>
      <c r="O90" s="135"/>
      <c r="P90" s="166" t="s">
        <v>1099</v>
      </c>
    </row>
    <row r="91" spans="1:16" ht="312.75" customHeight="1" x14ac:dyDescent="0.3">
      <c r="A91" s="127" t="s">
        <v>557</v>
      </c>
      <c r="B91" s="72">
        <v>272</v>
      </c>
      <c r="C91" s="74" t="s">
        <v>261</v>
      </c>
      <c r="D91" s="74" t="s">
        <v>593</v>
      </c>
      <c r="E91" s="74" t="s">
        <v>262</v>
      </c>
      <c r="F91" s="73"/>
      <c r="G91" s="71">
        <v>28000000</v>
      </c>
      <c r="H91" s="77">
        <v>2022</v>
      </c>
      <c r="I91" s="67" t="s">
        <v>107</v>
      </c>
      <c r="J91" s="78" t="s">
        <v>453</v>
      </c>
      <c r="K91" s="78" t="s">
        <v>686</v>
      </c>
      <c r="L91" s="74" t="s">
        <v>263</v>
      </c>
      <c r="M91" s="111"/>
      <c r="N91" s="94"/>
      <c r="O91" s="135"/>
      <c r="P91" s="166" t="s">
        <v>1100</v>
      </c>
    </row>
    <row r="92" spans="1:16" ht="178.5" customHeight="1" x14ac:dyDescent="0.3">
      <c r="A92" s="169" t="s">
        <v>559</v>
      </c>
      <c r="B92" s="72">
        <v>275</v>
      </c>
      <c r="C92" s="74" t="s">
        <v>787</v>
      </c>
      <c r="D92" s="74" t="s">
        <v>788</v>
      </c>
      <c r="E92" s="74" t="s">
        <v>264</v>
      </c>
      <c r="F92" s="73"/>
      <c r="G92" s="71">
        <v>7000000</v>
      </c>
      <c r="H92" s="77">
        <v>2022</v>
      </c>
      <c r="I92" s="88" t="s">
        <v>107</v>
      </c>
      <c r="J92" s="79" t="s">
        <v>456</v>
      </c>
      <c r="K92" s="79"/>
      <c r="L92" s="74" t="s">
        <v>892</v>
      </c>
      <c r="M92" s="111"/>
      <c r="N92" s="94"/>
      <c r="O92" s="135"/>
      <c r="P92" s="166" t="s">
        <v>789</v>
      </c>
    </row>
    <row r="93" spans="1:16" ht="216.75" customHeight="1" x14ac:dyDescent="0.3">
      <c r="A93" s="127" t="s">
        <v>552</v>
      </c>
      <c r="B93" s="72">
        <v>276</v>
      </c>
      <c r="C93" s="74" t="s">
        <v>541</v>
      </c>
      <c r="D93" s="74" t="s">
        <v>797</v>
      </c>
      <c r="E93" s="74" t="s">
        <v>264</v>
      </c>
      <c r="F93" s="73"/>
      <c r="G93" s="71">
        <v>20000000</v>
      </c>
      <c r="H93" s="77">
        <v>2023</v>
      </c>
      <c r="I93" s="88" t="s">
        <v>107</v>
      </c>
      <c r="J93" s="79" t="s">
        <v>455</v>
      </c>
      <c r="K93" s="79" t="s">
        <v>693</v>
      </c>
      <c r="L93" s="74" t="s">
        <v>893</v>
      </c>
      <c r="M93" s="111"/>
      <c r="N93" s="94"/>
      <c r="O93" s="135"/>
      <c r="P93" s="166" t="s">
        <v>794</v>
      </c>
    </row>
    <row r="94" spans="1:16" ht="175.5" customHeight="1" x14ac:dyDescent="0.3">
      <c r="A94" s="168" t="s">
        <v>553</v>
      </c>
      <c r="B94" s="72">
        <v>277</v>
      </c>
      <c r="C94" s="74" t="s">
        <v>266</v>
      </c>
      <c r="D94" s="74" t="s">
        <v>798</v>
      </c>
      <c r="E94" s="74" t="s">
        <v>264</v>
      </c>
      <c r="F94" s="73"/>
      <c r="G94" s="71">
        <v>20000000</v>
      </c>
      <c r="H94" s="77">
        <v>2024</v>
      </c>
      <c r="I94" s="88" t="s">
        <v>107</v>
      </c>
      <c r="J94" s="79" t="s">
        <v>455</v>
      </c>
      <c r="K94" s="79" t="s">
        <v>693</v>
      </c>
      <c r="L94" s="74" t="s">
        <v>721</v>
      </c>
      <c r="M94" s="111"/>
      <c r="N94" s="94"/>
      <c r="O94" s="135"/>
      <c r="P94" s="166" t="s">
        <v>1091</v>
      </c>
    </row>
    <row r="95" spans="1:16" ht="221.25" customHeight="1" x14ac:dyDescent="0.3">
      <c r="A95" s="127" t="s">
        <v>1107</v>
      </c>
      <c r="B95" s="72">
        <v>279</v>
      </c>
      <c r="C95" s="74" t="s">
        <v>268</v>
      </c>
      <c r="D95" s="74" t="s">
        <v>799</v>
      </c>
      <c r="E95" s="74" t="s">
        <v>264</v>
      </c>
      <c r="F95" s="73"/>
      <c r="G95" s="71">
        <v>45000000</v>
      </c>
      <c r="H95" s="77">
        <v>2022</v>
      </c>
      <c r="I95" s="67" t="s">
        <v>107</v>
      </c>
      <c r="J95" s="78" t="s">
        <v>456</v>
      </c>
      <c r="K95" s="78"/>
      <c r="L95" s="74" t="s">
        <v>265</v>
      </c>
      <c r="M95" s="111"/>
      <c r="N95" s="94"/>
      <c r="O95" s="135"/>
      <c r="P95" s="166" t="s">
        <v>795</v>
      </c>
    </row>
    <row r="96" spans="1:16" ht="213.75" customHeight="1" x14ac:dyDescent="0.3">
      <c r="A96" s="127" t="s">
        <v>569</v>
      </c>
      <c r="B96" s="72">
        <v>281</v>
      </c>
      <c r="C96" s="74" t="s">
        <v>796</v>
      </c>
      <c r="D96" s="74" t="s">
        <v>818</v>
      </c>
      <c r="E96" s="74" t="s">
        <v>264</v>
      </c>
      <c r="F96" s="73"/>
      <c r="G96" s="71">
        <v>5000000</v>
      </c>
      <c r="H96" s="77">
        <v>2022</v>
      </c>
      <c r="I96" s="67" t="s">
        <v>107</v>
      </c>
      <c r="J96" s="78" t="s">
        <v>458</v>
      </c>
      <c r="K96" s="78" t="s">
        <v>684</v>
      </c>
      <c r="L96" s="74" t="s">
        <v>269</v>
      </c>
      <c r="M96" s="111"/>
      <c r="N96" s="94"/>
      <c r="O96" s="135"/>
      <c r="P96" s="166" t="s">
        <v>1076</v>
      </c>
    </row>
    <row r="97" spans="1:16" ht="172.5" customHeight="1" x14ac:dyDescent="0.3">
      <c r="A97" s="127" t="s">
        <v>564</v>
      </c>
      <c r="B97" s="72">
        <v>283</v>
      </c>
      <c r="C97" s="74" t="s">
        <v>906</v>
      </c>
      <c r="D97" s="74" t="s">
        <v>271</v>
      </c>
      <c r="E97" s="74" t="s">
        <v>264</v>
      </c>
      <c r="F97" s="73"/>
      <c r="G97" s="71">
        <v>2000000</v>
      </c>
      <c r="H97" s="77">
        <v>2021</v>
      </c>
      <c r="I97" s="88" t="s">
        <v>107</v>
      </c>
      <c r="J97" s="79" t="s">
        <v>454</v>
      </c>
      <c r="K97" s="79" t="s">
        <v>688</v>
      </c>
      <c r="L97" s="74" t="s">
        <v>267</v>
      </c>
      <c r="M97" s="111"/>
      <c r="N97" s="94"/>
      <c r="O97" s="135"/>
      <c r="P97" s="166" t="s">
        <v>790</v>
      </c>
    </row>
    <row r="98" spans="1:16" ht="255" customHeight="1" x14ac:dyDescent="0.3">
      <c r="A98" s="127" t="s">
        <v>564</v>
      </c>
      <c r="B98" s="72">
        <v>284</v>
      </c>
      <c r="C98" s="74" t="s">
        <v>270</v>
      </c>
      <c r="D98" s="74" t="s">
        <v>894</v>
      </c>
      <c r="E98" s="74" t="s">
        <v>264</v>
      </c>
      <c r="F98" s="73"/>
      <c r="G98" s="71">
        <v>12000000</v>
      </c>
      <c r="H98" s="77">
        <v>2022</v>
      </c>
      <c r="I98" s="88" t="s">
        <v>107</v>
      </c>
      <c r="J98" s="79" t="s">
        <v>454</v>
      </c>
      <c r="K98" s="79" t="s">
        <v>688</v>
      </c>
      <c r="L98" s="74" t="s">
        <v>269</v>
      </c>
      <c r="M98" s="111"/>
      <c r="N98" s="94"/>
      <c r="O98" s="135"/>
      <c r="P98" s="166" t="s">
        <v>805</v>
      </c>
    </row>
    <row r="99" spans="1:16" ht="177" customHeight="1" x14ac:dyDescent="0.3">
      <c r="A99" s="127" t="s">
        <v>564</v>
      </c>
      <c r="B99" s="72">
        <v>285</v>
      </c>
      <c r="C99" s="74" t="s">
        <v>800</v>
      </c>
      <c r="D99" s="74" t="s">
        <v>801</v>
      </c>
      <c r="E99" s="74" t="s">
        <v>264</v>
      </c>
      <c r="F99" s="73"/>
      <c r="G99" s="71">
        <v>2500000</v>
      </c>
      <c r="H99" s="77">
        <v>2022</v>
      </c>
      <c r="I99" s="88" t="s">
        <v>107</v>
      </c>
      <c r="J99" s="79" t="s">
        <v>454</v>
      </c>
      <c r="K99" s="79" t="s">
        <v>688</v>
      </c>
      <c r="L99" s="74" t="s">
        <v>272</v>
      </c>
      <c r="M99" s="111"/>
      <c r="N99" s="94"/>
      <c r="O99" s="135"/>
      <c r="P99" s="166" t="s">
        <v>802</v>
      </c>
    </row>
    <row r="100" spans="1:16" ht="126.75" customHeight="1" x14ac:dyDescent="0.3">
      <c r="A100" s="127" t="s">
        <v>1109</v>
      </c>
      <c r="B100" s="72">
        <v>286</v>
      </c>
      <c r="C100" s="74" t="s">
        <v>273</v>
      </c>
      <c r="D100" s="74" t="s">
        <v>803</v>
      </c>
      <c r="E100" s="74" t="s">
        <v>264</v>
      </c>
      <c r="F100" s="73"/>
      <c r="G100" s="71">
        <v>10200000</v>
      </c>
      <c r="H100" s="77">
        <v>2024</v>
      </c>
      <c r="I100" s="100" t="s">
        <v>108</v>
      </c>
      <c r="J100" s="79" t="s">
        <v>457</v>
      </c>
      <c r="K100" s="193"/>
      <c r="L100" s="74" t="s">
        <v>274</v>
      </c>
      <c r="M100" s="111"/>
      <c r="N100" s="94"/>
      <c r="O100" s="135"/>
      <c r="P100" s="166" t="s">
        <v>804</v>
      </c>
    </row>
    <row r="101" spans="1:16" ht="209.25" customHeight="1" x14ac:dyDescent="0.3">
      <c r="A101" s="127" t="s">
        <v>1107</v>
      </c>
      <c r="B101" s="72">
        <v>289</v>
      </c>
      <c r="C101" s="74" t="s">
        <v>275</v>
      </c>
      <c r="D101" s="74" t="s">
        <v>276</v>
      </c>
      <c r="E101" s="74" t="s">
        <v>264</v>
      </c>
      <c r="F101" s="73"/>
      <c r="G101" s="71">
        <v>40000000</v>
      </c>
      <c r="H101" s="77">
        <v>2020</v>
      </c>
      <c r="I101" s="192" t="s">
        <v>107</v>
      </c>
      <c r="J101" s="78" t="s">
        <v>456</v>
      </c>
      <c r="K101" s="78"/>
      <c r="L101" s="74" t="s">
        <v>612</v>
      </c>
      <c r="M101" s="111"/>
      <c r="N101" s="94"/>
      <c r="O101" s="135"/>
      <c r="P101" s="166" t="s">
        <v>806</v>
      </c>
    </row>
    <row r="102" spans="1:16" ht="205.5" customHeight="1" x14ac:dyDescent="0.3">
      <c r="A102" s="127" t="s">
        <v>1108</v>
      </c>
      <c r="B102" s="72">
        <v>290</v>
      </c>
      <c r="C102" s="74" t="s">
        <v>277</v>
      </c>
      <c r="D102" s="74" t="s">
        <v>278</v>
      </c>
      <c r="E102" s="74" t="s">
        <v>264</v>
      </c>
      <c r="F102" s="73"/>
      <c r="G102" s="71">
        <v>15000000</v>
      </c>
      <c r="H102" s="77">
        <v>2023</v>
      </c>
      <c r="I102" s="88" t="s">
        <v>709</v>
      </c>
      <c r="J102" s="79" t="s">
        <v>1028</v>
      </c>
      <c r="K102" s="79"/>
      <c r="L102" s="74" t="s">
        <v>279</v>
      </c>
      <c r="M102" s="111"/>
      <c r="N102" s="94"/>
      <c r="O102" s="135"/>
      <c r="P102" s="166" t="s">
        <v>1068</v>
      </c>
    </row>
    <row r="103" spans="1:16" ht="133.5" customHeight="1" x14ac:dyDescent="0.3">
      <c r="A103" s="169" t="s">
        <v>565</v>
      </c>
      <c r="B103" s="72">
        <v>291</v>
      </c>
      <c r="C103" s="74" t="s">
        <v>280</v>
      </c>
      <c r="D103" s="74" t="s">
        <v>895</v>
      </c>
      <c r="E103" s="74" t="s">
        <v>264</v>
      </c>
      <c r="F103" s="73"/>
      <c r="G103" s="71">
        <v>18000000</v>
      </c>
      <c r="H103" s="77">
        <v>2023</v>
      </c>
      <c r="I103" s="88" t="s">
        <v>108</v>
      </c>
      <c r="J103" s="79" t="s">
        <v>459</v>
      </c>
      <c r="K103" s="193"/>
      <c r="L103" s="74" t="s">
        <v>265</v>
      </c>
      <c r="M103" s="111"/>
      <c r="N103" s="94"/>
      <c r="O103" s="135"/>
      <c r="P103" s="166" t="s">
        <v>807</v>
      </c>
    </row>
    <row r="104" spans="1:16" ht="98.25" customHeight="1" x14ac:dyDescent="0.3">
      <c r="A104" s="169" t="s">
        <v>558</v>
      </c>
      <c r="B104" s="72">
        <v>292</v>
      </c>
      <c r="C104" s="74" t="s">
        <v>281</v>
      </c>
      <c r="D104" s="74" t="s">
        <v>282</v>
      </c>
      <c r="E104" s="74" t="s">
        <v>264</v>
      </c>
      <c r="F104" s="73"/>
      <c r="G104" s="71">
        <v>5000000</v>
      </c>
      <c r="H104" s="77">
        <v>2025</v>
      </c>
      <c r="I104" s="70" t="s">
        <v>108</v>
      </c>
      <c r="J104" s="78" t="s">
        <v>459</v>
      </c>
      <c r="K104" s="78"/>
      <c r="L104" s="74" t="s">
        <v>283</v>
      </c>
      <c r="M104" s="111"/>
      <c r="N104" s="94"/>
      <c r="O104" s="135"/>
      <c r="P104" s="166" t="s">
        <v>791</v>
      </c>
    </row>
    <row r="105" spans="1:16" ht="86.25" customHeight="1" x14ac:dyDescent="0.3">
      <c r="A105" s="169" t="s">
        <v>558</v>
      </c>
      <c r="B105" s="72">
        <v>293</v>
      </c>
      <c r="C105" s="74" t="s">
        <v>284</v>
      </c>
      <c r="D105" s="74" t="s">
        <v>716</v>
      </c>
      <c r="E105" s="74" t="s">
        <v>264</v>
      </c>
      <c r="F105" s="73"/>
      <c r="G105" s="71">
        <v>20000000</v>
      </c>
      <c r="H105" s="77">
        <v>2024</v>
      </c>
      <c r="I105" s="70" t="s">
        <v>108</v>
      </c>
      <c r="J105" s="78" t="s">
        <v>459</v>
      </c>
      <c r="K105" s="78"/>
      <c r="L105" s="74" t="s">
        <v>285</v>
      </c>
      <c r="M105" s="111"/>
      <c r="N105" s="94"/>
      <c r="O105" s="135"/>
      <c r="P105" s="166" t="s">
        <v>792</v>
      </c>
    </row>
    <row r="106" spans="1:16" ht="288" customHeight="1" x14ac:dyDescent="0.3">
      <c r="A106" s="127" t="s">
        <v>564</v>
      </c>
      <c r="B106" s="72">
        <v>295</v>
      </c>
      <c r="C106" s="74" t="s">
        <v>286</v>
      </c>
      <c r="D106" s="74" t="s">
        <v>808</v>
      </c>
      <c r="E106" s="74" t="s">
        <v>264</v>
      </c>
      <c r="F106" s="73"/>
      <c r="G106" s="71">
        <v>10000000</v>
      </c>
      <c r="H106" s="77">
        <v>2022</v>
      </c>
      <c r="I106" s="88" t="s">
        <v>107</v>
      </c>
      <c r="J106" s="79" t="s">
        <v>454</v>
      </c>
      <c r="K106" s="79" t="s">
        <v>688</v>
      </c>
      <c r="L106" s="74" t="s">
        <v>287</v>
      </c>
      <c r="M106" s="111"/>
      <c r="N106" s="94"/>
      <c r="O106" s="135"/>
      <c r="P106" s="166" t="s">
        <v>809</v>
      </c>
    </row>
    <row r="107" spans="1:16" ht="192.75" customHeight="1" x14ac:dyDescent="0.3">
      <c r="A107" s="169" t="s">
        <v>559</v>
      </c>
      <c r="B107" s="72">
        <v>296</v>
      </c>
      <c r="C107" s="74" t="s">
        <v>288</v>
      </c>
      <c r="D107" s="74" t="s">
        <v>289</v>
      </c>
      <c r="E107" s="74" t="s">
        <v>264</v>
      </c>
      <c r="F107" s="73"/>
      <c r="G107" s="71">
        <v>160000000</v>
      </c>
      <c r="H107" s="77">
        <v>2025</v>
      </c>
      <c r="I107" s="88" t="s">
        <v>107</v>
      </c>
      <c r="J107" s="79" t="s">
        <v>456</v>
      </c>
      <c r="K107" s="193"/>
      <c r="L107" s="74" t="s">
        <v>290</v>
      </c>
      <c r="M107" s="111"/>
      <c r="N107" s="94"/>
      <c r="O107" s="135"/>
      <c r="P107" s="166" t="s">
        <v>793</v>
      </c>
    </row>
    <row r="108" spans="1:16" ht="190.5" customHeight="1" x14ac:dyDescent="0.3">
      <c r="A108" s="127" t="s">
        <v>564</v>
      </c>
      <c r="B108" s="72">
        <v>297</v>
      </c>
      <c r="C108" s="74" t="s">
        <v>291</v>
      </c>
      <c r="D108" s="74" t="s">
        <v>896</v>
      </c>
      <c r="E108" s="74" t="s">
        <v>264</v>
      </c>
      <c r="F108" s="73"/>
      <c r="G108" s="71">
        <v>10000000</v>
      </c>
      <c r="H108" s="77">
        <v>2023</v>
      </c>
      <c r="I108" s="88" t="s">
        <v>107</v>
      </c>
      <c r="J108" s="79" t="s">
        <v>454</v>
      </c>
      <c r="K108" s="79" t="s">
        <v>688</v>
      </c>
      <c r="L108" s="74" t="s">
        <v>287</v>
      </c>
      <c r="M108" s="111"/>
      <c r="N108" s="94"/>
      <c r="O108" s="135"/>
      <c r="P108" s="166" t="s">
        <v>810</v>
      </c>
    </row>
    <row r="109" spans="1:16" ht="232.5" customHeight="1" x14ac:dyDescent="0.3">
      <c r="A109" s="169" t="s">
        <v>559</v>
      </c>
      <c r="B109" s="72">
        <v>298</v>
      </c>
      <c r="C109" s="74" t="s">
        <v>292</v>
      </c>
      <c r="D109" s="74" t="s">
        <v>811</v>
      </c>
      <c r="E109" s="74" t="s">
        <v>264</v>
      </c>
      <c r="F109" s="73"/>
      <c r="G109" s="71">
        <v>7000000</v>
      </c>
      <c r="H109" s="77">
        <v>2022</v>
      </c>
      <c r="I109" s="88" t="s">
        <v>107</v>
      </c>
      <c r="J109" s="79" t="s">
        <v>456</v>
      </c>
      <c r="K109" s="79"/>
      <c r="L109" s="74" t="s">
        <v>722</v>
      </c>
      <c r="M109" s="111"/>
      <c r="N109" s="94"/>
      <c r="O109" s="135"/>
      <c r="P109" s="166" t="s">
        <v>812</v>
      </c>
    </row>
    <row r="110" spans="1:16" ht="167.25" customHeight="1" x14ac:dyDescent="0.3">
      <c r="A110" s="127" t="s">
        <v>566</v>
      </c>
      <c r="B110" s="72">
        <v>299</v>
      </c>
      <c r="C110" s="74" t="s">
        <v>294</v>
      </c>
      <c r="D110" s="74" t="s">
        <v>352</v>
      </c>
      <c r="E110" s="74" t="s">
        <v>293</v>
      </c>
      <c r="F110" s="73"/>
      <c r="G110" s="71">
        <v>5500000</v>
      </c>
      <c r="H110" s="77">
        <v>2021</v>
      </c>
      <c r="I110" s="88" t="s">
        <v>107</v>
      </c>
      <c r="J110" s="79" t="s">
        <v>458</v>
      </c>
      <c r="K110" s="79" t="s">
        <v>687</v>
      </c>
      <c r="L110" s="74" t="s">
        <v>760</v>
      </c>
      <c r="M110" s="111"/>
      <c r="N110" s="94"/>
      <c r="O110" s="135"/>
      <c r="P110" s="166" t="s">
        <v>1069</v>
      </c>
    </row>
    <row r="111" spans="1:16" ht="241.5" customHeight="1" x14ac:dyDescent="0.3">
      <c r="A111" s="169" t="s">
        <v>562</v>
      </c>
      <c r="B111" s="72">
        <v>303</v>
      </c>
      <c r="C111" s="74" t="s">
        <v>717</v>
      </c>
      <c r="D111" s="74" t="s">
        <v>300</v>
      </c>
      <c r="E111" s="74" t="s">
        <v>155</v>
      </c>
      <c r="F111" s="73"/>
      <c r="G111" s="71">
        <v>250000000</v>
      </c>
      <c r="H111" s="77">
        <v>2024</v>
      </c>
      <c r="I111" s="88" t="s">
        <v>107</v>
      </c>
      <c r="J111" s="79" t="s">
        <v>454</v>
      </c>
      <c r="K111" s="79" t="s">
        <v>690</v>
      </c>
      <c r="L111" s="74" t="s">
        <v>178</v>
      </c>
      <c r="M111" s="111"/>
      <c r="N111" s="94"/>
      <c r="O111" s="135"/>
      <c r="P111" s="166" t="s">
        <v>1033</v>
      </c>
    </row>
    <row r="112" spans="1:16" ht="361.5" customHeight="1" x14ac:dyDescent="0.3">
      <c r="A112" s="127" t="s">
        <v>564</v>
      </c>
      <c r="B112" s="72">
        <v>304</v>
      </c>
      <c r="C112" s="74" t="s">
        <v>301</v>
      </c>
      <c r="D112" s="74" t="s">
        <v>698</v>
      </c>
      <c r="E112" s="74" t="s">
        <v>155</v>
      </c>
      <c r="F112" s="73"/>
      <c r="G112" s="71">
        <v>30000000</v>
      </c>
      <c r="H112" s="77">
        <v>2023</v>
      </c>
      <c r="I112" s="88" t="s">
        <v>107</v>
      </c>
      <c r="J112" s="79" t="s">
        <v>454</v>
      </c>
      <c r="K112" s="79" t="s">
        <v>688</v>
      </c>
      <c r="L112" s="74" t="s">
        <v>594</v>
      </c>
      <c r="M112" s="111"/>
      <c r="N112" s="94"/>
      <c r="O112" s="135"/>
      <c r="P112" s="166" t="s">
        <v>738</v>
      </c>
    </row>
    <row r="113" spans="1:16" ht="183.75" customHeight="1" x14ac:dyDescent="0.3">
      <c r="A113" s="127" t="s">
        <v>561</v>
      </c>
      <c r="B113" s="72">
        <v>305</v>
      </c>
      <c r="C113" s="74" t="s">
        <v>304</v>
      </c>
      <c r="D113" s="74" t="s">
        <v>305</v>
      </c>
      <c r="E113" s="74" t="s">
        <v>155</v>
      </c>
      <c r="F113" s="73"/>
      <c r="G113" s="71">
        <v>50000000</v>
      </c>
      <c r="H113" s="77">
        <v>2021</v>
      </c>
      <c r="I113" s="88" t="s">
        <v>107</v>
      </c>
      <c r="J113" s="79" t="s">
        <v>454</v>
      </c>
      <c r="K113" s="79" t="s">
        <v>690</v>
      </c>
      <c r="L113" s="74" t="s">
        <v>303</v>
      </c>
      <c r="M113" s="111"/>
      <c r="N113" s="94"/>
      <c r="O113" s="135"/>
      <c r="P113" s="166" t="s">
        <v>739</v>
      </c>
    </row>
    <row r="114" spans="1:16" ht="198" customHeight="1" x14ac:dyDescent="0.3">
      <c r="A114" s="127" t="s">
        <v>551</v>
      </c>
      <c r="B114" s="72">
        <v>306</v>
      </c>
      <c r="C114" s="74" t="s">
        <v>298</v>
      </c>
      <c r="D114" s="74" t="s">
        <v>380</v>
      </c>
      <c r="E114" s="74" t="s">
        <v>306</v>
      </c>
      <c r="F114" s="73"/>
      <c r="G114" s="71">
        <v>8000000</v>
      </c>
      <c r="H114" s="77">
        <v>2021</v>
      </c>
      <c r="I114" s="88" t="s">
        <v>897</v>
      </c>
      <c r="J114" s="79" t="s">
        <v>706</v>
      </c>
      <c r="K114" s="194"/>
      <c r="L114" s="74" t="s">
        <v>299</v>
      </c>
      <c r="M114" s="111"/>
      <c r="N114" s="94"/>
      <c r="O114" s="135"/>
      <c r="P114" s="166" t="s">
        <v>725</v>
      </c>
    </row>
    <row r="115" spans="1:16" ht="105" customHeight="1" x14ac:dyDescent="0.3">
      <c r="A115" s="127" t="s">
        <v>551</v>
      </c>
      <c r="B115" s="72">
        <v>307</v>
      </c>
      <c r="C115" s="74" t="s">
        <v>585</v>
      </c>
      <c r="D115" s="74" t="s">
        <v>307</v>
      </c>
      <c r="E115" s="74" t="s">
        <v>306</v>
      </c>
      <c r="F115" s="73"/>
      <c r="G115" s="71">
        <v>150000000</v>
      </c>
      <c r="H115" s="77">
        <v>2025</v>
      </c>
      <c r="I115" s="88" t="s">
        <v>726</v>
      </c>
      <c r="J115" s="193"/>
      <c r="K115" s="194"/>
      <c r="L115" s="74" t="s">
        <v>308</v>
      </c>
      <c r="M115" s="111"/>
      <c r="N115" s="94"/>
      <c r="O115" s="135"/>
      <c r="P115" s="166" t="s">
        <v>740</v>
      </c>
    </row>
    <row r="116" spans="1:16" ht="93.75" customHeight="1" x14ac:dyDescent="0.3">
      <c r="A116" s="127" t="s">
        <v>551</v>
      </c>
      <c r="B116" s="72">
        <v>308</v>
      </c>
      <c r="C116" s="74" t="s">
        <v>309</v>
      </c>
      <c r="D116" s="74" t="s">
        <v>310</v>
      </c>
      <c r="E116" s="74" t="s">
        <v>306</v>
      </c>
      <c r="F116" s="73"/>
      <c r="G116" s="71">
        <v>14000000</v>
      </c>
      <c r="H116" s="77">
        <v>2022</v>
      </c>
      <c r="I116" s="88" t="s">
        <v>109</v>
      </c>
      <c r="J116" s="79" t="s">
        <v>457</v>
      </c>
      <c r="K116" s="194"/>
      <c r="L116" s="74" t="s">
        <v>311</v>
      </c>
      <c r="M116" s="111"/>
      <c r="N116" s="94"/>
      <c r="O116" s="135"/>
      <c r="P116" s="166" t="s">
        <v>741</v>
      </c>
    </row>
    <row r="117" spans="1:16" ht="165.75" customHeight="1" x14ac:dyDescent="0.3">
      <c r="A117" s="127" t="s">
        <v>551</v>
      </c>
      <c r="B117" s="72">
        <v>309</v>
      </c>
      <c r="C117" s="74" t="s">
        <v>312</v>
      </c>
      <c r="D117" s="74" t="s">
        <v>313</v>
      </c>
      <c r="E117" s="74" t="s">
        <v>314</v>
      </c>
      <c r="F117" s="73"/>
      <c r="G117" s="71">
        <v>7000000</v>
      </c>
      <c r="H117" s="77">
        <v>2021</v>
      </c>
      <c r="I117" s="88" t="s">
        <v>109</v>
      </c>
      <c r="J117" s="79" t="s">
        <v>457</v>
      </c>
      <c r="K117" s="194"/>
      <c r="L117" s="74" t="s">
        <v>315</v>
      </c>
      <c r="M117" s="111"/>
      <c r="N117" s="94"/>
      <c r="O117" s="135"/>
      <c r="P117" s="166" t="s">
        <v>883</v>
      </c>
    </row>
    <row r="118" spans="1:16" ht="165" customHeight="1" x14ac:dyDescent="0.3">
      <c r="A118" s="127" t="s">
        <v>551</v>
      </c>
      <c r="B118" s="72">
        <v>310</v>
      </c>
      <c r="C118" s="74" t="s">
        <v>584</v>
      </c>
      <c r="D118" s="74" t="s">
        <v>316</v>
      </c>
      <c r="E118" s="74" t="s">
        <v>314</v>
      </c>
      <c r="F118" s="73"/>
      <c r="G118" s="71">
        <v>30000000</v>
      </c>
      <c r="H118" s="77">
        <v>2021</v>
      </c>
      <c r="I118" s="67" t="s">
        <v>109</v>
      </c>
      <c r="J118" s="79" t="s">
        <v>457</v>
      </c>
      <c r="K118" s="194"/>
      <c r="L118" s="74" t="s">
        <v>317</v>
      </c>
      <c r="M118" s="111"/>
      <c r="N118" s="94"/>
      <c r="O118" s="135"/>
      <c r="P118" s="166" t="s">
        <v>883</v>
      </c>
    </row>
    <row r="119" spans="1:16" ht="175.5" customHeight="1" x14ac:dyDescent="0.3">
      <c r="A119" s="127" t="s">
        <v>1108</v>
      </c>
      <c r="B119" s="72">
        <v>311</v>
      </c>
      <c r="C119" s="74" t="s">
        <v>330</v>
      </c>
      <c r="D119" s="74" t="s">
        <v>331</v>
      </c>
      <c r="E119" s="74" t="s">
        <v>202</v>
      </c>
      <c r="F119" s="73"/>
      <c r="G119" s="71">
        <v>30000000</v>
      </c>
      <c r="H119" s="77">
        <v>2021</v>
      </c>
      <c r="I119" s="67" t="s">
        <v>107</v>
      </c>
      <c r="J119" s="78" t="s">
        <v>457</v>
      </c>
      <c r="K119" s="78"/>
      <c r="L119" s="74" t="s">
        <v>332</v>
      </c>
      <c r="M119" s="111"/>
      <c r="N119" s="94"/>
      <c r="O119" s="135"/>
      <c r="P119" s="166" t="s">
        <v>851</v>
      </c>
    </row>
    <row r="120" spans="1:16" ht="159" customHeight="1" x14ac:dyDescent="0.3">
      <c r="A120" s="127" t="s">
        <v>1108</v>
      </c>
      <c r="B120" s="72">
        <v>312</v>
      </c>
      <c r="C120" s="74" t="s">
        <v>333</v>
      </c>
      <c r="D120" s="74" t="s">
        <v>334</v>
      </c>
      <c r="E120" s="74" t="s">
        <v>202</v>
      </c>
      <c r="F120" s="73"/>
      <c r="G120" s="71">
        <v>30000000</v>
      </c>
      <c r="H120" s="77">
        <v>2021</v>
      </c>
      <c r="I120" s="70" t="s">
        <v>107</v>
      </c>
      <c r="J120" s="78" t="s">
        <v>457</v>
      </c>
      <c r="K120" s="78"/>
      <c r="L120" s="74" t="s">
        <v>323</v>
      </c>
      <c r="M120" s="111"/>
      <c r="N120" s="94"/>
      <c r="O120" s="135"/>
      <c r="P120" s="166" t="s">
        <v>675</v>
      </c>
    </row>
    <row r="121" spans="1:16" ht="372" customHeight="1" x14ac:dyDescent="0.3">
      <c r="A121" s="127" t="s">
        <v>1108</v>
      </c>
      <c r="B121" s="72">
        <v>313</v>
      </c>
      <c r="C121" s="74" t="s">
        <v>335</v>
      </c>
      <c r="D121" s="176" t="s">
        <v>1130</v>
      </c>
      <c r="E121" s="74" t="s">
        <v>202</v>
      </c>
      <c r="F121" s="73"/>
      <c r="G121" s="71">
        <v>40000000</v>
      </c>
      <c r="H121" s="185">
        <v>2021</v>
      </c>
      <c r="I121" s="67" t="s">
        <v>107</v>
      </c>
      <c r="J121" s="78" t="s">
        <v>457</v>
      </c>
      <c r="K121" s="78"/>
      <c r="L121" s="74" t="s">
        <v>332</v>
      </c>
      <c r="M121" s="111"/>
      <c r="N121" s="94"/>
      <c r="O121" s="135"/>
      <c r="P121" s="166" t="s">
        <v>1129</v>
      </c>
    </row>
    <row r="122" spans="1:16" ht="326.25" customHeight="1" x14ac:dyDescent="0.3">
      <c r="A122" s="127" t="s">
        <v>569</v>
      </c>
      <c r="B122" s="72">
        <v>314</v>
      </c>
      <c r="C122" s="74" t="s">
        <v>336</v>
      </c>
      <c r="D122" s="74" t="s">
        <v>935</v>
      </c>
      <c r="E122" s="74" t="s">
        <v>202</v>
      </c>
      <c r="F122" s="73"/>
      <c r="G122" s="71">
        <v>18000000</v>
      </c>
      <c r="H122" s="77">
        <v>2021</v>
      </c>
      <c r="I122" s="88" t="s">
        <v>932</v>
      </c>
      <c r="J122" s="79" t="s">
        <v>933</v>
      </c>
      <c r="K122" s="79"/>
      <c r="L122" s="74" t="s">
        <v>351</v>
      </c>
      <c r="M122" s="111"/>
      <c r="N122" s="94"/>
      <c r="O122" s="135"/>
      <c r="P122" s="166" t="s">
        <v>934</v>
      </c>
    </row>
    <row r="123" spans="1:16" ht="375" customHeight="1" x14ac:dyDescent="0.3">
      <c r="A123" s="169" t="s">
        <v>567</v>
      </c>
      <c r="B123" s="72">
        <v>315</v>
      </c>
      <c r="C123" s="74" t="s">
        <v>348</v>
      </c>
      <c r="D123" s="176" t="s">
        <v>1127</v>
      </c>
      <c r="E123" s="74" t="s">
        <v>253</v>
      </c>
      <c r="F123" s="73"/>
      <c r="G123" s="184">
        <v>18000000</v>
      </c>
      <c r="H123" s="77">
        <v>2021</v>
      </c>
      <c r="I123" s="88" t="s">
        <v>107</v>
      </c>
      <c r="J123" s="79" t="s">
        <v>458</v>
      </c>
      <c r="K123" s="79" t="s">
        <v>692</v>
      </c>
      <c r="L123" s="74" t="s">
        <v>898</v>
      </c>
      <c r="M123" s="111"/>
      <c r="N123" s="94"/>
      <c r="O123" s="135"/>
      <c r="P123" s="166" t="s">
        <v>1126</v>
      </c>
    </row>
    <row r="124" spans="1:16" ht="39.75" customHeight="1" x14ac:dyDescent="0.3">
      <c r="A124" s="127" t="s">
        <v>1109</v>
      </c>
      <c r="B124" s="72">
        <v>316</v>
      </c>
      <c r="C124" s="74" t="s">
        <v>350</v>
      </c>
      <c r="D124" s="74" t="s">
        <v>354</v>
      </c>
      <c r="E124" s="74" t="s">
        <v>181</v>
      </c>
      <c r="F124" s="73"/>
      <c r="G124" s="71">
        <v>7000000</v>
      </c>
      <c r="H124" s="77">
        <v>2027</v>
      </c>
      <c r="I124" s="100" t="s">
        <v>108</v>
      </c>
      <c r="J124" s="79" t="s">
        <v>457</v>
      </c>
      <c r="K124" s="79"/>
      <c r="L124" s="74" t="s">
        <v>178</v>
      </c>
      <c r="M124" s="111"/>
      <c r="N124" s="94"/>
      <c r="O124" s="135"/>
      <c r="P124" s="166" t="s">
        <v>586</v>
      </c>
    </row>
    <row r="125" spans="1:16" ht="213" customHeight="1" x14ac:dyDescent="0.3">
      <c r="A125" s="169" t="s">
        <v>558</v>
      </c>
      <c r="B125" s="72">
        <v>318</v>
      </c>
      <c r="C125" s="74" t="s">
        <v>572</v>
      </c>
      <c r="D125" s="74" t="s">
        <v>375</v>
      </c>
      <c r="E125" s="74" t="s">
        <v>202</v>
      </c>
      <c r="F125" s="73"/>
      <c r="G125" s="71">
        <v>130000000</v>
      </c>
      <c r="H125" s="77">
        <v>2020</v>
      </c>
      <c r="I125" s="70" t="s">
        <v>108</v>
      </c>
      <c r="J125" s="78" t="s">
        <v>459</v>
      </c>
      <c r="K125" s="78"/>
      <c r="L125" s="74" t="s">
        <v>178</v>
      </c>
      <c r="M125" s="111"/>
      <c r="N125" s="94"/>
      <c r="O125" s="135"/>
      <c r="P125" s="166" t="s">
        <v>1131</v>
      </c>
    </row>
    <row r="126" spans="1:16" ht="95.25" customHeight="1" x14ac:dyDescent="0.3">
      <c r="A126" s="127" t="s">
        <v>558</v>
      </c>
      <c r="B126" s="72">
        <v>319</v>
      </c>
      <c r="C126" s="68" t="s">
        <v>378</v>
      </c>
      <c r="D126" s="68" t="s">
        <v>379</v>
      </c>
      <c r="E126" s="68" t="s">
        <v>156</v>
      </c>
      <c r="F126" s="73"/>
      <c r="G126" s="71">
        <v>15000000</v>
      </c>
      <c r="H126" s="88">
        <v>2022</v>
      </c>
      <c r="I126" s="70" t="s">
        <v>108</v>
      </c>
      <c r="J126" s="78" t="s">
        <v>459</v>
      </c>
      <c r="K126" s="78"/>
      <c r="L126" s="68" t="s">
        <v>283</v>
      </c>
      <c r="M126" s="93"/>
      <c r="N126" s="94"/>
      <c r="O126" s="135"/>
      <c r="P126" s="166" t="s">
        <v>702</v>
      </c>
    </row>
    <row r="127" spans="1:16" ht="167.25" customHeight="1" x14ac:dyDescent="0.3">
      <c r="A127" s="127" t="s">
        <v>1107</v>
      </c>
      <c r="B127" s="72">
        <v>320</v>
      </c>
      <c r="C127" s="74" t="s">
        <v>384</v>
      </c>
      <c r="D127" s="74" t="s">
        <v>386</v>
      </c>
      <c r="E127" s="74" t="s">
        <v>253</v>
      </c>
      <c r="F127" s="73"/>
      <c r="G127" s="71">
        <v>195000000</v>
      </c>
      <c r="H127" s="77">
        <v>2022</v>
      </c>
      <c r="I127" s="67" t="s">
        <v>107</v>
      </c>
      <c r="J127" s="79" t="s">
        <v>907</v>
      </c>
      <c r="K127" s="79" t="s">
        <v>707</v>
      </c>
      <c r="L127" s="74" t="s">
        <v>385</v>
      </c>
      <c r="M127" s="111"/>
      <c r="N127" s="94"/>
      <c r="O127" s="135"/>
      <c r="P127" s="166" t="s">
        <v>858</v>
      </c>
    </row>
    <row r="128" spans="1:16" ht="356.25" customHeight="1" x14ac:dyDescent="0.3">
      <c r="A128" s="169" t="s">
        <v>565</v>
      </c>
      <c r="B128" s="72">
        <v>321</v>
      </c>
      <c r="C128" s="74" t="s">
        <v>943</v>
      </c>
      <c r="D128" s="74" t="s">
        <v>1162</v>
      </c>
      <c r="E128" s="74" t="s">
        <v>387</v>
      </c>
      <c r="F128" s="73"/>
      <c r="G128" s="71">
        <v>35000000</v>
      </c>
      <c r="H128" s="77">
        <v>2022</v>
      </c>
      <c r="I128" s="88" t="s">
        <v>108</v>
      </c>
      <c r="J128" s="79" t="s">
        <v>459</v>
      </c>
      <c r="K128" s="79"/>
      <c r="L128" s="74" t="s">
        <v>1054</v>
      </c>
      <c r="M128" s="93"/>
      <c r="N128" s="94"/>
      <c r="O128" s="135"/>
      <c r="P128" s="166" t="s">
        <v>1049</v>
      </c>
    </row>
    <row r="129" spans="1:16" ht="163.5" customHeight="1" x14ac:dyDescent="0.3">
      <c r="A129" s="169" t="s">
        <v>559</v>
      </c>
      <c r="B129" s="72">
        <v>323</v>
      </c>
      <c r="C129" s="74" t="s">
        <v>397</v>
      </c>
      <c r="D129" s="74" t="s">
        <v>395</v>
      </c>
      <c r="E129" s="74" t="s">
        <v>387</v>
      </c>
      <c r="F129" s="73"/>
      <c r="G129" s="71">
        <v>25000000</v>
      </c>
      <c r="H129" s="77">
        <v>2022</v>
      </c>
      <c r="I129" s="88" t="s">
        <v>107</v>
      </c>
      <c r="J129" s="79" t="s">
        <v>456</v>
      </c>
      <c r="K129" s="79"/>
      <c r="L129" s="74" t="s">
        <v>396</v>
      </c>
      <c r="M129" s="93"/>
      <c r="N129" s="94"/>
      <c r="O129" s="135"/>
      <c r="P129" s="166" t="s">
        <v>699</v>
      </c>
    </row>
    <row r="130" spans="1:16" ht="138.75" customHeight="1" x14ac:dyDescent="0.3">
      <c r="A130" s="169" t="s">
        <v>559</v>
      </c>
      <c r="B130" s="72">
        <v>324</v>
      </c>
      <c r="C130" s="96" t="s">
        <v>718</v>
      </c>
      <c r="D130" s="96" t="s">
        <v>679</v>
      </c>
      <c r="E130" s="96" t="s">
        <v>387</v>
      </c>
      <c r="F130" s="106"/>
      <c r="G130" s="98">
        <v>10000000</v>
      </c>
      <c r="H130" s="99">
        <v>2022</v>
      </c>
      <c r="I130" s="88" t="s">
        <v>107</v>
      </c>
      <c r="J130" s="117" t="s">
        <v>456</v>
      </c>
      <c r="K130" s="117"/>
      <c r="L130" s="96" t="s">
        <v>391</v>
      </c>
      <c r="M130" s="97"/>
      <c r="N130" s="195"/>
      <c r="O130" s="196"/>
      <c r="P130" s="166" t="s">
        <v>700</v>
      </c>
    </row>
    <row r="131" spans="1:16" ht="137.25" customHeight="1" x14ac:dyDescent="0.3">
      <c r="A131" s="127" t="s">
        <v>1109</v>
      </c>
      <c r="B131" s="72">
        <v>325</v>
      </c>
      <c r="C131" s="74" t="s">
        <v>420</v>
      </c>
      <c r="D131" s="74" t="s">
        <v>421</v>
      </c>
      <c r="E131" s="74" t="s">
        <v>405</v>
      </c>
      <c r="F131" s="93"/>
      <c r="G131" s="71">
        <v>3000000</v>
      </c>
      <c r="H131" s="77">
        <v>2022</v>
      </c>
      <c r="I131" s="100" t="s">
        <v>108</v>
      </c>
      <c r="J131" s="79" t="s">
        <v>457</v>
      </c>
      <c r="K131" s="79"/>
      <c r="L131" s="68" t="s">
        <v>283</v>
      </c>
      <c r="M131" s="112"/>
      <c r="N131" s="112"/>
      <c r="O131" s="112"/>
      <c r="P131" s="166" t="s">
        <v>743</v>
      </c>
    </row>
    <row r="132" spans="1:16" ht="107.25" customHeight="1" x14ac:dyDescent="0.3">
      <c r="A132" s="127" t="s">
        <v>1109</v>
      </c>
      <c r="B132" s="72">
        <v>326</v>
      </c>
      <c r="C132" s="74" t="s">
        <v>406</v>
      </c>
      <c r="D132" s="74" t="s">
        <v>422</v>
      </c>
      <c r="E132" s="74" t="s">
        <v>405</v>
      </c>
      <c r="F132" s="93"/>
      <c r="G132" s="71">
        <v>4000000</v>
      </c>
      <c r="H132" s="77">
        <v>2023</v>
      </c>
      <c r="I132" s="100" t="s">
        <v>108</v>
      </c>
      <c r="J132" s="79" t="s">
        <v>457</v>
      </c>
      <c r="K132" s="79"/>
      <c r="L132" s="68" t="s">
        <v>423</v>
      </c>
      <c r="M132" s="112"/>
      <c r="N132" s="112"/>
      <c r="O132" s="112"/>
      <c r="P132" s="166" t="s">
        <v>774</v>
      </c>
    </row>
    <row r="133" spans="1:16" ht="77.25" customHeight="1" x14ac:dyDescent="0.3">
      <c r="A133" s="127" t="s">
        <v>568</v>
      </c>
      <c r="B133" s="72">
        <v>327</v>
      </c>
      <c r="C133" s="74" t="s">
        <v>424</v>
      </c>
      <c r="D133" s="74" t="s">
        <v>425</v>
      </c>
      <c r="E133" s="74" t="s">
        <v>405</v>
      </c>
      <c r="F133" s="93"/>
      <c r="G133" s="71">
        <v>2000000</v>
      </c>
      <c r="H133" s="77">
        <v>2023</v>
      </c>
      <c r="I133" s="88" t="s">
        <v>107</v>
      </c>
      <c r="J133" s="197" t="s">
        <v>458</v>
      </c>
      <c r="K133" s="197" t="s">
        <v>685</v>
      </c>
      <c r="L133" s="68" t="s">
        <v>407</v>
      </c>
      <c r="M133" s="112"/>
      <c r="N133" s="112"/>
      <c r="O133" s="112"/>
      <c r="P133" s="166" t="s">
        <v>1077</v>
      </c>
    </row>
    <row r="134" spans="1:16" ht="129" customHeight="1" x14ac:dyDescent="0.3">
      <c r="A134" s="127" t="s">
        <v>569</v>
      </c>
      <c r="B134" s="107">
        <v>328</v>
      </c>
      <c r="C134" s="74" t="s">
        <v>408</v>
      </c>
      <c r="D134" s="74" t="s">
        <v>409</v>
      </c>
      <c r="E134" s="74" t="s">
        <v>405</v>
      </c>
      <c r="F134" s="93"/>
      <c r="G134" s="71">
        <v>24000000</v>
      </c>
      <c r="H134" s="77">
        <v>2022</v>
      </c>
      <c r="I134" s="67" t="s">
        <v>107</v>
      </c>
      <c r="J134" s="82" t="s">
        <v>458</v>
      </c>
      <c r="K134" s="82" t="s">
        <v>684</v>
      </c>
      <c r="L134" s="68" t="s">
        <v>426</v>
      </c>
      <c r="M134" s="112"/>
      <c r="N134" s="112"/>
      <c r="O134" s="112"/>
      <c r="P134" s="166" t="s">
        <v>1078</v>
      </c>
    </row>
    <row r="135" spans="1:16" ht="175.5" customHeight="1" x14ac:dyDescent="0.3">
      <c r="A135" s="127" t="s">
        <v>569</v>
      </c>
      <c r="B135" s="107">
        <v>329</v>
      </c>
      <c r="C135" s="74" t="s">
        <v>410</v>
      </c>
      <c r="D135" s="74" t="s">
        <v>427</v>
      </c>
      <c r="E135" s="74" t="s">
        <v>405</v>
      </c>
      <c r="F135" s="93"/>
      <c r="G135" s="71">
        <v>26000000</v>
      </c>
      <c r="H135" s="77"/>
      <c r="I135" s="88" t="s">
        <v>107</v>
      </c>
      <c r="J135" s="197" t="s">
        <v>458</v>
      </c>
      <c r="K135" s="197" t="s">
        <v>684</v>
      </c>
      <c r="L135" s="68" t="s">
        <v>366</v>
      </c>
      <c r="M135" s="112"/>
      <c r="N135" s="112"/>
      <c r="O135" s="112"/>
      <c r="P135" s="166" t="s">
        <v>1079</v>
      </c>
    </row>
    <row r="136" spans="1:16" ht="111.75" customHeight="1" x14ac:dyDescent="0.3">
      <c r="A136" s="127" t="s">
        <v>569</v>
      </c>
      <c r="B136" s="107">
        <v>330</v>
      </c>
      <c r="C136" s="74" t="s">
        <v>411</v>
      </c>
      <c r="D136" s="74" t="s">
        <v>428</v>
      </c>
      <c r="E136" s="74" t="s">
        <v>405</v>
      </c>
      <c r="F136" s="93"/>
      <c r="G136" s="71">
        <v>26000000</v>
      </c>
      <c r="H136" s="77"/>
      <c r="I136" s="67" t="s">
        <v>107</v>
      </c>
      <c r="J136" s="82" t="s">
        <v>458</v>
      </c>
      <c r="K136" s="82" t="s">
        <v>684</v>
      </c>
      <c r="L136" s="68" t="s">
        <v>366</v>
      </c>
      <c r="M136" s="112"/>
      <c r="N136" s="112"/>
      <c r="O136" s="112"/>
      <c r="P136" s="166" t="s">
        <v>744</v>
      </c>
    </row>
    <row r="137" spans="1:16" ht="122.25" customHeight="1" x14ac:dyDescent="0.3">
      <c r="A137" s="127" t="s">
        <v>564</v>
      </c>
      <c r="B137" s="107">
        <v>331</v>
      </c>
      <c r="C137" s="74" t="s">
        <v>745</v>
      </c>
      <c r="D137" s="74" t="s">
        <v>429</v>
      </c>
      <c r="E137" s="74" t="s">
        <v>405</v>
      </c>
      <c r="F137" s="93"/>
      <c r="G137" s="71">
        <v>15000000</v>
      </c>
      <c r="H137" s="77">
        <v>2021</v>
      </c>
      <c r="I137" s="88" t="s">
        <v>107</v>
      </c>
      <c r="J137" s="197" t="s">
        <v>454</v>
      </c>
      <c r="K137" s="197" t="s">
        <v>688</v>
      </c>
      <c r="L137" s="68" t="s">
        <v>430</v>
      </c>
      <c r="M137" s="112"/>
      <c r="N137" s="112"/>
      <c r="O137" s="112"/>
      <c r="P137" s="166" t="s">
        <v>746</v>
      </c>
    </row>
    <row r="138" spans="1:16" ht="54.75" customHeight="1" x14ac:dyDescent="0.3">
      <c r="A138" s="127" t="s">
        <v>564</v>
      </c>
      <c r="B138" s="107">
        <v>332</v>
      </c>
      <c r="C138" s="74" t="s">
        <v>412</v>
      </c>
      <c r="D138" s="74" t="s">
        <v>431</v>
      </c>
      <c r="E138" s="74" t="s">
        <v>405</v>
      </c>
      <c r="F138" s="93"/>
      <c r="G138" s="71">
        <v>3000000</v>
      </c>
      <c r="H138" s="77">
        <v>2021</v>
      </c>
      <c r="I138" s="88" t="s">
        <v>107</v>
      </c>
      <c r="J138" s="197" t="s">
        <v>454</v>
      </c>
      <c r="K138" s="197" t="s">
        <v>688</v>
      </c>
      <c r="L138" s="68" t="s">
        <v>283</v>
      </c>
      <c r="M138" s="112"/>
      <c r="N138" s="112"/>
      <c r="O138" s="112"/>
      <c r="P138" s="166" t="s">
        <v>747</v>
      </c>
    </row>
    <row r="139" spans="1:16" ht="167.25" customHeight="1" x14ac:dyDescent="0.3">
      <c r="A139" s="127" t="s">
        <v>552</v>
      </c>
      <c r="B139" s="107">
        <v>333</v>
      </c>
      <c r="C139" s="74" t="s">
        <v>413</v>
      </c>
      <c r="D139" s="74" t="s">
        <v>432</v>
      </c>
      <c r="E139" s="74" t="s">
        <v>405</v>
      </c>
      <c r="F139" s="93"/>
      <c r="G139" s="71">
        <v>3000000</v>
      </c>
      <c r="H139" s="77">
        <v>2021</v>
      </c>
      <c r="I139" s="112" t="s">
        <v>107</v>
      </c>
      <c r="J139" s="79" t="s">
        <v>455</v>
      </c>
      <c r="K139" s="79" t="s">
        <v>693</v>
      </c>
      <c r="L139" s="68" t="s">
        <v>433</v>
      </c>
      <c r="M139" s="112"/>
      <c r="N139" s="112"/>
      <c r="O139" s="112"/>
      <c r="P139" s="166" t="s">
        <v>748</v>
      </c>
    </row>
    <row r="140" spans="1:16" ht="75" customHeight="1" x14ac:dyDescent="0.3">
      <c r="A140" s="127" t="s">
        <v>1107</v>
      </c>
      <c r="B140" s="107">
        <v>334</v>
      </c>
      <c r="C140" s="74" t="s">
        <v>414</v>
      </c>
      <c r="D140" s="74" t="s">
        <v>434</v>
      </c>
      <c r="E140" s="74" t="s">
        <v>405</v>
      </c>
      <c r="F140" s="93"/>
      <c r="G140" s="71">
        <v>7000000</v>
      </c>
      <c r="H140" s="77">
        <v>2022</v>
      </c>
      <c r="I140" s="67" t="s">
        <v>107</v>
      </c>
      <c r="J140" s="82" t="s">
        <v>456</v>
      </c>
      <c r="K140" s="82"/>
      <c r="L140" s="68" t="s">
        <v>360</v>
      </c>
      <c r="M140" s="112"/>
      <c r="N140" s="112"/>
      <c r="O140" s="112"/>
      <c r="P140" s="166" t="s">
        <v>749</v>
      </c>
    </row>
    <row r="141" spans="1:16" ht="96.75" customHeight="1" x14ac:dyDescent="0.3">
      <c r="A141" s="127" t="s">
        <v>568</v>
      </c>
      <c r="B141" s="107">
        <v>335</v>
      </c>
      <c r="C141" s="74" t="s">
        <v>415</v>
      </c>
      <c r="D141" s="74" t="s">
        <v>435</v>
      </c>
      <c r="E141" s="74" t="s">
        <v>405</v>
      </c>
      <c r="F141" s="93"/>
      <c r="G141" s="71">
        <v>6000000</v>
      </c>
      <c r="H141" s="77">
        <v>2021</v>
      </c>
      <c r="I141" s="67" t="s">
        <v>107</v>
      </c>
      <c r="J141" s="82" t="s">
        <v>458</v>
      </c>
      <c r="K141" s="82" t="s">
        <v>685</v>
      </c>
      <c r="L141" s="68" t="s">
        <v>436</v>
      </c>
      <c r="M141" s="112"/>
      <c r="N141" s="112"/>
      <c r="O141" s="112"/>
      <c r="P141" s="166" t="s">
        <v>1080</v>
      </c>
    </row>
    <row r="142" spans="1:16" ht="108" customHeight="1" x14ac:dyDescent="0.3">
      <c r="A142" s="127" t="s">
        <v>568</v>
      </c>
      <c r="B142" s="107">
        <v>336</v>
      </c>
      <c r="C142" s="74" t="s">
        <v>416</v>
      </c>
      <c r="D142" s="74" t="s">
        <v>437</v>
      </c>
      <c r="E142" s="74" t="s">
        <v>405</v>
      </c>
      <c r="F142" s="93"/>
      <c r="G142" s="71">
        <v>6000000</v>
      </c>
      <c r="H142" s="77">
        <v>2023</v>
      </c>
      <c r="I142" s="67" t="s">
        <v>107</v>
      </c>
      <c r="J142" s="82" t="s">
        <v>458</v>
      </c>
      <c r="K142" s="82" t="s">
        <v>685</v>
      </c>
      <c r="L142" s="68" t="s">
        <v>417</v>
      </c>
      <c r="M142" s="112"/>
      <c r="N142" s="112"/>
      <c r="O142" s="112"/>
      <c r="P142" s="166" t="s">
        <v>1081</v>
      </c>
    </row>
    <row r="143" spans="1:16" ht="137.25" customHeight="1" x14ac:dyDescent="0.3">
      <c r="A143" s="127" t="s">
        <v>1109</v>
      </c>
      <c r="B143" s="107">
        <v>340</v>
      </c>
      <c r="C143" s="68" t="s">
        <v>418</v>
      </c>
      <c r="D143" s="74" t="s">
        <v>438</v>
      </c>
      <c r="E143" s="74" t="s">
        <v>405</v>
      </c>
      <c r="F143" s="93"/>
      <c r="G143" s="71">
        <v>7000000</v>
      </c>
      <c r="H143" s="77"/>
      <c r="I143" s="100" t="s">
        <v>108</v>
      </c>
      <c r="J143" s="79" t="s">
        <v>457</v>
      </c>
      <c r="K143" s="79"/>
      <c r="L143" s="68" t="s">
        <v>283</v>
      </c>
      <c r="M143" s="112"/>
      <c r="N143" s="112"/>
      <c r="O143" s="112"/>
      <c r="P143" s="166" t="s">
        <v>750</v>
      </c>
    </row>
    <row r="144" spans="1:16" ht="78.75" customHeight="1" x14ac:dyDescent="0.3">
      <c r="A144" s="168" t="s">
        <v>553</v>
      </c>
      <c r="B144" s="107">
        <v>342</v>
      </c>
      <c r="C144" s="68" t="s">
        <v>419</v>
      </c>
      <c r="D144" s="74" t="s">
        <v>554</v>
      </c>
      <c r="E144" s="74" t="s">
        <v>405</v>
      </c>
      <c r="F144" s="93"/>
      <c r="G144" s="71">
        <v>10000000</v>
      </c>
      <c r="H144" s="77">
        <v>2024</v>
      </c>
      <c r="I144" s="81" t="s">
        <v>107</v>
      </c>
      <c r="J144" s="82" t="s">
        <v>455</v>
      </c>
      <c r="K144" s="82"/>
      <c r="L144" s="68" t="s">
        <v>283</v>
      </c>
      <c r="M144" s="112"/>
      <c r="N144" s="112"/>
      <c r="O144" s="112"/>
      <c r="P144" s="166" t="s">
        <v>1092</v>
      </c>
    </row>
    <row r="145" spans="1:16" ht="57" customHeight="1" x14ac:dyDescent="0.3">
      <c r="A145" s="127" t="s">
        <v>1109</v>
      </c>
      <c r="B145" s="107">
        <v>344</v>
      </c>
      <c r="C145" s="68" t="s">
        <v>448</v>
      </c>
      <c r="D145" s="74" t="s">
        <v>571</v>
      </c>
      <c r="E145" s="74" t="s">
        <v>447</v>
      </c>
      <c r="F145" s="93"/>
      <c r="G145" s="71">
        <v>4700000</v>
      </c>
      <c r="H145" s="77">
        <v>2021</v>
      </c>
      <c r="I145" s="100" t="s">
        <v>108</v>
      </c>
      <c r="J145" s="79" t="s">
        <v>457</v>
      </c>
      <c r="K145" s="79"/>
      <c r="L145" s="68" t="s">
        <v>166</v>
      </c>
      <c r="M145" s="112"/>
      <c r="N145" s="112"/>
      <c r="O145" s="112"/>
      <c r="P145" s="166"/>
    </row>
    <row r="146" spans="1:16" ht="79.5" customHeight="1" x14ac:dyDescent="0.3">
      <c r="A146" s="127" t="s">
        <v>569</v>
      </c>
      <c r="B146" s="107">
        <v>346</v>
      </c>
      <c r="C146" s="68" t="s">
        <v>449</v>
      </c>
      <c r="D146" s="74" t="s">
        <v>451</v>
      </c>
      <c r="E146" s="74" t="s">
        <v>447</v>
      </c>
      <c r="F146" s="93"/>
      <c r="G146" s="71">
        <v>20000000</v>
      </c>
      <c r="H146" s="77">
        <v>2022</v>
      </c>
      <c r="I146" s="67" t="s">
        <v>107</v>
      </c>
      <c r="J146" s="82" t="s">
        <v>458</v>
      </c>
      <c r="K146" s="82" t="s">
        <v>684</v>
      </c>
      <c r="L146" s="68" t="s">
        <v>450</v>
      </c>
      <c r="M146" s="112"/>
      <c r="N146" s="112"/>
      <c r="O146" s="112"/>
      <c r="P146" s="166" t="s">
        <v>1082</v>
      </c>
    </row>
    <row r="147" spans="1:16" ht="114" customHeight="1" x14ac:dyDescent="0.3">
      <c r="A147" s="169" t="s">
        <v>567</v>
      </c>
      <c r="B147" s="107">
        <v>347</v>
      </c>
      <c r="C147" s="68" t="s">
        <v>474</v>
      </c>
      <c r="D147" s="74" t="s">
        <v>465</v>
      </c>
      <c r="E147" s="74" t="s">
        <v>170</v>
      </c>
      <c r="F147" s="93"/>
      <c r="G147" s="71">
        <v>4000000</v>
      </c>
      <c r="H147" s="77">
        <v>2022</v>
      </c>
      <c r="I147" s="67" t="s">
        <v>107</v>
      </c>
      <c r="J147" s="82" t="s">
        <v>458</v>
      </c>
      <c r="K147" s="82" t="s">
        <v>692</v>
      </c>
      <c r="L147" s="68" t="s">
        <v>466</v>
      </c>
      <c r="M147" s="112"/>
      <c r="N147" s="112"/>
      <c r="O147" s="112"/>
      <c r="P147" s="166" t="s">
        <v>1083</v>
      </c>
    </row>
    <row r="148" spans="1:16" ht="157.5" customHeight="1" x14ac:dyDescent="0.3">
      <c r="A148" s="168" t="s">
        <v>1104</v>
      </c>
      <c r="B148" s="107">
        <v>348</v>
      </c>
      <c r="C148" s="68" t="s">
        <v>467</v>
      </c>
      <c r="D148" s="74" t="s">
        <v>604</v>
      </c>
      <c r="E148" s="74" t="s">
        <v>470</v>
      </c>
      <c r="F148" s="93"/>
      <c r="G148" s="71">
        <v>13609500</v>
      </c>
      <c r="H148" s="77">
        <v>2022</v>
      </c>
      <c r="I148" s="81" t="s">
        <v>179</v>
      </c>
      <c r="J148" s="82" t="s">
        <v>458</v>
      </c>
      <c r="K148" s="82"/>
      <c r="L148" s="68" t="s">
        <v>469</v>
      </c>
      <c r="M148" s="112"/>
      <c r="N148" s="113"/>
      <c r="O148" s="112"/>
      <c r="P148" s="166" t="s">
        <v>1105</v>
      </c>
    </row>
    <row r="149" spans="1:16" ht="147" customHeight="1" x14ac:dyDescent="0.3">
      <c r="A149" s="168" t="s">
        <v>1104</v>
      </c>
      <c r="B149" s="107">
        <v>349</v>
      </c>
      <c r="C149" s="68" t="s">
        <v>468</v>
      </c>
      <c r="D149" s="74" t="s">
        <v>603</v>
      </c>
      <c r="E149" s="74" t="s">
        <v>243</v>
      </c>
      <c r="F149" s="93"/>
      <c r="G149" s="71">
        <v>14238500</v>
      </c>
      <c r="H149" s="77">
        <v>2022</v>
      </c>
      <c r="I149" s="81" t="s">
        <v>179</v>
      </c>
      <c r="J149" s="82" t="s">
        <v>458</v>
      </c>
      <c r="K149" s="82"/>
      <c r="L149" s="68" t="s">
        <v>469</v>
      </c>
      <c r="M149" s="112"/>
      <c r="N149" s="113"/>
      <c r="O149" s="112"/>
      <c r="P149" s="166" t="s">
        <v>1106</v>
      </c>
    </row>
    <row r="150" spans="1:16" ht="278.25" customHeight="1" x14ac:dyDescent="0.3">
      <c r="A150" s="127" t="s">
        <v>561</v>
      </c>
      <c r="B150" s="107">
        <v>351</v>
      </c>
      <c r="C150" s="68" t="s">
        <v>481</v>
      </c>
      <c r="D150" s="74" t="s">
        <v>483</v>
      </c>
      <c r="E150" s="74" t="s">
        <v>387</v>
      </c>
      <c r="F150" s="93"/>
      <c r="G150" s="71">
        <v>40000000</v>
      </c>
      <c r="H150" s="77">
        <v>2021</v>
      </c>
      <c r="I150" s="112" t="s">
        <v>107</v>
      </c>
      <c r="J150" s="197" t="s">
        <v>454</v>
      </c>
      <c r="K150" s="197" t="s">
        <v>724</v>
      </c>
      <c r="L150" s="68" t="s">
        <v>482</v>
      </c>
      <c r="M150" s="112"/>
      <c r="N150" s="113"/>
      <c r="O150" s="112"/>
      <c r="P150" s="166" t="s">
        <v>727</v>
      </c>
    </row>
    <row r="151" spans="1:16" ht="265.5" customHeight="1" x14ac:dyDescent="0.3">
      <c r="A151" s="183" t="s">
        <v>559</v>
      </c>
      <c r="B151" s="108">
        <v>352</v>
      </c>
      <c r="C151" s="84" t="s">
        <v>958</v>
      </c>
      <c r="D151" s="96" t="s">
        <v>960</v>
      </c>
      <c r="E151" s="96" t="s">
        <v>387</v>
      </c>
      <c r="F151" s="97"/>
      <c r="G151" s="98">
        <v>32000000</v>
      </c>
      <c r="H151" s="99">
        <v>2022</v>
      </c>
      <c r="I151" s="114" t="s">
        <v>107</v>
      </c>
      <c r="J151" s="116" t="s">
        <v>456</v>
      </c>
      <c r="K151" s="116"/>
      <c r="L151" s="84" t="s">
        <v>967</v>
      </c>
      <c r="M151" s="114"/>
      <c r="N151" s="115"/>
      <c r="O151" s="114"/>
      <c r="P151" s="198" t="s">
        <v>966</v>
      </c>
    </row>
    <row r="152" spans="1:16" ht="126.75" customHeight="1" x14ac:dyDescent="0.3">
      <c r="A152" s="199" t="s">
        <v>569</v>
      </c>
      <c r="B152" s="72">
        <v>353</v>
      </c>
      <c r="C152" s="69" t="s">
        <v>486</v>
      </c>
      <c r="D152" s="68" t="s">
        <v>487</v>
      </c>
      <c r="E152" s="68" t="s">
        <v>146</v>
      </c>
      <c r="F152" s="97"/>
      <c r="G152" s="98">
        <v>35000000</v>
      </c>
      <c r="H152" s="99">
        <v>2024</v>
      </c>
      <c r="I152" s="85" t="s">
        <v>107</v>
      </c>
      <c r="J152" s="86" t="s">
        <v>458</v>
      </c>
      <c r="K152" s="86" t="s">
        <v>684</v>
      </c>
      <c r="L152" s="84" t="s">
        <v>360</v>
      </c>
      <c r="M152" s="114"/>
      <c r="N152" s="115"/>
      <c r="O152" s="114"/>
      <c r="P152" s="198" t="s">
        <v>1084</v>
      </c>
    </row>
    <row r="153" spans="1:16" ht="180.75" customHeight="1" x14ac:dyDescent="0.3">
      <c r="A153" s="183" t="s">
        <v>559</v>
      </c>
      <c r="B153" s="108">
        <v>354</v>
      </c>
      <c r="C153" s="84" t="s">
        <v>502</v>
      </c>
      <c r="D153" s="96" t="s">
        <v>681</v>
      </c>
      <c r="E153" s="96"/>
      <c r="F153" s="97"/>
      <c r="G153" s="98">
        <v>100000000</v>
      </c>
      <c r="H153" s="99">
        <v>2022</v>
      </c>
      <c r="I153" s="114" t="s">
        <v>107</v>
      </c>
      <c r="J153" s="116" t="s">
        <v>456</v>
      </c>
      <c r="K153" s="116"/>
      <c r="L153" s="84" t="s">
        <v>503</v>
      </c>
      <c r="M153" s="114"/>
      <c r="N153" s="115"/>
      <c r="O153" s="114"/>
      <c r="P153" s="198" t="s">
        <v>728</v>
      </c>
    </row>
    <row r="154" spans="1:16" ht="207" x14ac:dyDescent="0.3">
      <c r="A154" s="183" t="s">
        <v>559</v>
      </c>
      <c r="B154" s="108">
        <v>355</v>
      </c>
      <c r="C154" s="84" t="s">
        <v>544</v>
      </c>
      <c r="D154" s="96" t="s">
        <v>496</v>
      </c>
      <c r="E154" s="96" t="s">
        <v>387</v>
      </c>
      <c r="F154" s="97"/>
      <c r="G154" s="98">
        <v>120000000</v>
      </c>
      <c r="H154" s="99">
        <v>2021</v>
      </c>
      <c r="I154" s="114" t="s">
        <v>540</v>
      </c>
      <c r="J154" s="116" t="s">
        <v>456</v>
      </c>
      <c r="K154" s="116"/>
      <c r="L154" s="84" t="s">
        <v>499</v>
      </c>
      <c r="M154" s="114"/>
      <c r="N154" s="115"/>
      <c r="O154" s="114"/>
      <c r="P154" s="198" t="s">
        <v>677</v>
      </c>
    </row>
    <row r="155" spans="1:16" ht="276.75" customHeight="1" x14ac:dyDescent="0.3">
      <c r="A155" s="199" t="s">
        <v>567</v>
      </c>
      <c r="B155" s="108">
        <v>356</v>
      </c>
      <c r="C155" s="84" t="s">
        <v>497</v>
      </c>
      <c r="D155" s="96" t="s">
        <v>678</v>
      </c>
      <c r="E155" s="96" t="s">
        <v>387</v>
      </c>
      <c r="F155" s="97"/>
      <c r="G155" s="98">
        <v>300000000</v>
      </c>
      <c r="H155" s="99">
        <v>2022</v>
      </c>
      <c r="I155" s="114" t="s">
        <v>107</v>
      </c>
      <c r="J155" s="116" t="s">
        <v>458</v>
      </c>
      <c r="K155" s="116" t="s">
        <v>687</v>
      </c>
      <c r="L155" s="84" t="s">
        <v>498</v>
      </c>
      <c r="M155" s="114"/>
      <c r="N155" s="115"/>
      <c r="O155" s="114"/>
      <c r="P155" s="198" t="s">
        <v>671</v>
      </c>
    </row>
    <row r="156" spans="1:16" ht="232.5" customHeight="1" x14ac:dyDescent="0.3">
      <c r="A156" s="183" t="s">
        <v>559</v>
      </c>
      <c r="B156" s="108">
        <v>357</v>
      </c>
      <c r="C156" s="84" t="s">
        <v>500</v>
      </c>
      <c r="D156" s="96" t="s">
        <v>959</v>
      </c>
      <c r="E156" s="96" t="s">
        <v>387</v>
      </c>
      <c r="F156" s="97"/>
      <c r="G156" s="98">
        <v>60000000</v>
      </c>
      <c r="H156" s="99">
        <v>2022</v>
      </c>
      <c r="I156" s="114" t="s">
        <v>107</v>
      </c>
      <c r="J156" s="116" t="s">
        <v>456</v>
      </c>
      <c r="K156" s="116"/>
      <c r="L156" s="84" t="s">
        <v>501</v>
      </c>
      <c r="M156" s="114"/>
      <c r="N156" s="115"/>
      <c r="O156" s="114"/>
      <c r="P156" s="198" t="s">
        <v>671</v>
      </c>
    </row>
    <row r="157" spans="1:16" ht="115.5" customHeight="1" x14ac:dyDescent="0.3">
      <c r="A157" s="199" t="s">
        <v>552</v>
      </c>
      <c r="B157" s="108">
        <v>358</v>
      </c>
      <c r="C157" s="84" t="s">
        <v>505</v>
      </c>
      <c r="D157" s="96" t="s">
        <v>504</v>
      </c>
      <c r="E157" s="96" t="s">
        <v>202</v>
      </c>
      <c r="F157" s="97"/>
      <c r="G157" s="98">
        <v>12000000</v>
      </c>
      <c r="H157" s="99">
        <v>2022</v>
      </c>
      <c r="I157" s="85" t="s">
        <v>107</v>
      </c>
      <c r="J157" s="86" t="s">
        <v>455</v>
      </c>
      <c r="K157" s="86" t="s">
        <v>693</v>
      </c>
      <c r="L157" s="84" t="s">
        <v>178</v>
      </c>
      <c r="M157" s="114"/>
      <c r="N157" s="115"/>
      <c r="O157" s="114"/>
      <c r="P157" s="198" t="s">
        <v>508</v>
      </c>
    </row>
    <row r="158" spans="1:16" ht="71.25" customHeight="1" x14ac:dyDescent="0.3">
      <c r="A158" s="199" t="s">
        <v>552</v>
      </c>
      <c r="B158" s="108">
        <v>359</v>
      </c>
      <c r="C158" s="84" t="s">
        <v>506</v>
      </c>
      <c r="D158" s="96" t="s">
        <v>507</v>
      </c>
      <c r="E158" s="96" t="s">
        <v>202</v>
      </c>
      <c r="F158" s="97"/>
      <c r="G158" s="98">
        <v>2000000</v>
      </c>
      <c r="H158" s="99">
        <v>2022</v>
      </c>
      <c r="I158" s="85" t="s">
        <v>107</v>
      </c>
      <c r="J158" s="86" t="s">
        <v>455</v>
      </c>
      <c r="K158" s="86" t="s">
        <v>693</v>
      </c>
      <c r="L158" s="84" t="s">
        <v>178</v>
      </c>
      <c r="M158" s="114"/>
      <c r="N158" s="115"/>
      <c r="O158" s="114"/>
      <c r="P158" s="198" t="s">
        <v>508</v>
      </c>
    </row>
    <row r="159" spans="1:16" ht="62.25" customHeight="1" x14ac:dyDescent="0.3">
      <c r="A159" s="199" t="s">
        <v>552</v>
      </c>
      <c r="B159" s="107">
        <v>360</v>
      </c>
      <c r="C159" s="84" t="s">
        <v>509</v>
      </c>
      <c r="D159" s="74" t="s">
        <v>510</v>
      </c>
      <c r="E159" s="96" t="s">
        <v>202</v>
      </c>
      <c r="F159" s="93"/>
      <c r="G159" s="71">
        <v>1900000</v>
      </c>
      <c r="H159" s="77">
        <v>2022</v>
      </c>
      <c r="I159" s="81" t="s">
        <v>107</v>
      </c>
      <c r="J159" s="82" t="s">
        <v>455</v>
      </c>
      <c r="K159" s="86" t="s">
        <v>693</v>
      </c>
      <c r="L159" s="84" t="s">
        <v>178</v>
      </c>
      <c r="M159" s="112"/>
      <c r="N159" s="113"/>
      <c r="O159" s="112"/>
      <c r="P159" s="198" t="s">
        <v>508</v>
      </c>
    </row>
    <row r="160" spans="1:16" ht="98.25" customHeight="1" x14ac:dyDescent="0.3">
      <c r="A160" s="199" t="s">
        <v>552</v>
      </c>
      <c r="B160" s="108">
        <v>361</v>
      </c>
      <c r="C160" s="84" t="s">
        <v>511</v>
      </c>
      <c r="D160" s="96" t="s">
        <v>512</v>
      </c>
      <c r="E160" s="96" t="s">
        <v>202</v>
      </c>
      <c r="F160" s="97"/>
      <c r="G160" s="98">
        <v>2000000</v>
      </c>
      <c r="H160" s="99">
        <v>2022</v>
      </c>
      <c r="I160" s="85" t="s">
        <v>107</v>
      </c>
      <c r="J160" s="86" t="s">
        <v>455</v>
      </c>
      <c r="K160" s="86" t="s">
        <v>693</v>
      </c>
      <c r="L160" s="84" t="s">
        <v>178</v>
      </c>
      <c r="M160" s="114"/>
      <c r="N160" s="115"/>
      <c r="O160" s="114"/>
      <c r="P160" s="198" t="s">
        <v>508</v>
      </c>
    </row>
    <row r="161" spans="1:16" ht="126.75" customHeight="1" x14ac:dyDescent="0.3">
      <c r="A161" s="199" t="s">
        <v>552</v>
      </c>
      <c r="B161" s="108">
        <v>362</v>
      </c>
      <c r="C161" s="84" t="s">
        <v>513</v>
      </c>
      <c r="D161" s="96" t="s">
        <v>514</v>
      </c>
      <c r="E161" s="96" t="s">
        <v>202</v>
      </c>
      <c r="F161" s="97"/>
      <c r="G161" s="98">
        <v>4500000</v>
      </c>
      <c r="H161" s="99">
        <v>2022</v>
      </c>
      <c r="I161" s="85" t="s">
        <v>107</v>
      </c>
      <c r="J161" s="86" t="s">
        <v>455</v>
      </c>
      <c r="K161" s="86" t="s">
        <v>693</v>
      </c>
      <c r="L161" s="84" t="s">
        <v>178</v>
      </c>
      <c r="M161" s="114"/>
      <c r="N161" s="115"/>
      <c r="O161" s="114"/>
      <c r="P161" s="198" t="s">
        <v>508</v>
      </c>
    </row>
    <row r="162" spans="1:16" ht="99" customHeight="1" x14ac:dyDescent="0.3">
      <c r="A162" s="199" t="s">
        <v>552</v>
      </c>
      <c r="B162" s="108">
        <v>363</v>
      </c>
      <c r="C162" s="84" t="s">
        <v>515</v>
      </c>
      <c r="D162" s="96" t="s">
        <v>516</v>
      </c>
      <c r="E162" s="96" t="s">
        <v>202</v>
      </c>
      <c r="F162" s="97"/>
      <c r="G162" s="98">
        <v>2200000</v>
      </c>
      <c r="H162" s="99">
        <v>2022</v>
      </c>
      <c r="I162" s="85" t="s">
        <v>107</v>
      </c>
      <c r="J162" s="86" t="s">
        <v>455</v>
      </c>
      <c r="K162" s="86" t="s">
        <v>693</v>
      </c>
      <c r="L162" s="84" t="s">
        <v>178</v>
      </c>
      <c r="M162" s="114"/>
      <c r="N162" s="115"/>
      <c r="O162" s="114"/>
      <c r="P162" s="198" t="s">
        <v>508</v>
      </c>
    </row>
    <row r="163" spans="1:16" ht="147.75" customHeight="1" x14ac:dyDescent="0.3">
      <c r="A163" s="199" t="s">
        <v>552</v>
      </c>
      <c r="B163" s="108">
        <v>364</v>
      </c>
      <c r="C163" s="84" t="s">
        <v>517</v>
      </c>
      <c r="D163" s="96" t="s">
        <v>518</v>
      </c>
      <c r="E163" s="96" t="s">
        <v>202</v>
      </c>
      <c r="F163" s="97"/>
      <c r="G163" s="98">
        <v>5200000</v>
      </c>
      <c r="H163" s="99">
        <v>2021</v>
      </c>
      <c r="I163" s="85" t="s">
        <v>107</v>
      </c>
      <c r="J163" s="86" t="s">
        <v>455</v>
      </c>
      <c r="K163" s="86" t="s">
        <v>693</v>
      </c>
      <c r="L163" s="84" t="s">
        <v>178</v>
      </c>
      <c r="M163" s="114"/>
      <c r="N163" s="115"/>
      <c r="O163" s="114"/>
      <c r="P163" s="198" t="s">
        <v>508</v>
      </c>
    </row>
    <row r="164" spans="1:16" ht="120" customHeight="1" x14ac:dyDescent="0.3">
      <c r="A164" s="199" t="s">
        <v>552</v>
      </c>
      <c r="B164" s="108">
        <v>365</v>
      </c>
      <c r="C164" s="84" t="s">
        <v>519</v>
      </c>
      <c r="D164" s="96" t="s">
        <v>520</v>
      </c>
      <c r="E164" s="96" t="s">
        <v>202</v>
      </c>
      <c r="F164" s="97"/>
      <c r="G164" s="98">
        <v>3500000</v>
      </c>
      <c r="H164" s="99">
        <v>2025</v>
      </c>
      <c r="I164" s="85" t="s">
        <v>107</v>
      </c>
      <c r="J164" s="86" t="s">
        <v>455</v>
      </c>
      <c r="K164" s="86" t="s">
        <v>693</v>
      </c>
      <c r="L164" s="84" t="s">
        <v>178</v>
      </c>
      <c r="M164" s="114"/>
      <c r="N164" s="115"/>
      <c r="O164" s="114"/>
      <c r="P164" s="198" t="s">
        <v>729</v>
      </c>
    </row>
    <row r="165" spans="1:16" ht="118.5" customHeight="1" x14ac:dyDescent="0.3">
      <c r="A165" s="199" t="s">
        <v>552</v>
      </c>
      <c r="B165" s="108">
        <v>366</v>
      </c>
      <c r="C165" s="84" t="s">
        <v>521</v>
      </c>
      <c r="D165" s="96" t="s">
        <v>522</v>
      </c>
      <c r="E165" s="96" t="s">
        <v>202</v>
      </c>
      <c r="F165" s="97"/>
      <c r="G165" s="98">
        <v>5200000</v>
      </c>
      <c r="H165" s="99">
        <v>2021</v>
      </c>
      <c r="I165" s="85" t="s">
        <v>107</v>
      </c>
      <c r="J165" s="86" t="s">
        <v>455</v>
      </c>
      <c r="K165" s="86" t="s">
        <v>693</v>
      </c>
      <c r="L165" s="84" t="s">
        <v>178</v>
      </c>
      <c r="M165" s="114"/>
      <c r="N165" s="115"/>
      <c r="O165" s="114"/>
      <c r="P165" s="198" t="s">
        <v>508</v>
      </c>
    </row>
    <row r="166" spans="1:16" ht="165.75" customHeight="1" x14ac:dyDescent="0.3">
      <c r="A166" s="200" t="s">
        <v>553</v>
      </c>
      <c r="B166" s="108">
        <v>367</v>
      </c>
      <c r="C166" s="84" t="s">
        <v>523</v>
      </c>
      <c r="D166" s="96" t="s">
        <v>524</v>
      </c>
      <c r="E166" s="96" t="s">
        <v>202</v>
      </c>
      <c r="F166" s="97"/>
      <c r="G166" s="98">
        <v>40000000</v>
      </c>
      <c r="H166" s="99">
        <v>2021</v>
      </c>
      <c r="I166" s="85" t="s">
        <v>107</v>
      </c>
      <c r="J166" s="86" t="s">
        <v>455</v>
      </c>
      <c r="K166" s="86" t="s">
        <v>693</v>
      </c>
      <c r="L166" s="84" t="s">
        <v>525</v>
      </c>
      <c r="M166" s="114"/>
      <c r="N166" s="115"/>
      <c r="O166" s="114"/>
      <c r="P166" s="198" t="s">
        <v>1093</v>
      </c>
    </row>
    <row r="167" spans="1:16" ht="91.5" customHeight="1" x14ac:dyDescent="0.3">
      <c r="A167" s="199" t="s">
        <v>552</v>
      </c>
      <c r="B167" s="108">
        <v>368</v>
      </c>
      <c r="C167" s="84" t="s">
        <v>526</v>
      </c>
      <c r="D167" s="96" t="s">
        <v>527</v>
      </c>
      <c r="E167" s="96" t="s">
        <v>202</v>
      </c>
      <c r="F167" s="97"/>
      <c r="G167" s="98">
        <v>3500000</v>
      </c>
      <c r="H167" s="99">
        <v>2021</v>
      </c>
      <c r="I167" s="85" t="s">
        <v>107</v>
      </c>
      <c r="J167" s="86" t="s">
        <v>455</v>
      </c>
      <c r="K167" s="86" t="s">
        <v>693</v>
      </c>
      <c r="L167" s="84" t="s">
        <v>178</v>
      </c>
      <c r="M167" s="114"/>
      <c r="N167" s="115"/>
      <c r="O167" s="114"/>
      <c r="P167" s="198" t="s">
        <v>508</v>
      </c>
    </row>
    <row r="168" spans="1:16" ht="102" customHeight="1" x14ac:dyDescent="0.3">
      <c r="A168" s="199" t="s">
        <v>552</v>
      </c>
      <c r="B168" s="108">
        <v>369</v>
      </c>
      <c r="C168" s="84" t="s">
        <v>528</v>
      </c>
      <c r="D168" s="96" t="s">
        <v>529</v>
      </c>
      <c r="E168" s="96" t="s">
        <v>202</v>
      </c>
      <c r="F168" s="97"/>
      <c r="G168" s="98">
        <v>2500000</v>
      </c>
      <c r="H168" s="99">
        <v>2022</v>
      </c>
      <c r="I168" s="114" t="s">
        <v>107</v>
      </c>
      <c r="J168" s="116" t="s">
        <v>455</v>
      </c>
      <c r="K168" s="116" t="s">
        <v>693</v>
      </c>
      <c r="L168" s="84" t="s">
        <v>531</v>
      </c>
      <c r="M168" s="114"/>
      <c r="N168" s="115"/>
      <c r="O168" s="114"/>
      <c r="P168" s="198" t="s">
        <v>730</v>
      </c>
    </row>
    <row r="169" spans="1:16" ht="104.25" customHeight="1" x14ac:dyDescent="0.3">
      <c r="A169" s="199" t="s">
        <v>552</v>
      </c>
      <c r="B169" s="108">
        <v>370</v>
      </c>
      <c r="C169" s="84" t="s">
        <v>532</v>
      </c>
      <c r="D169" s="96" t="s">
        <v>533</v>
      </c>
      <c r="E169" s="96" t="s">
        <v>202</v>
      </c>
      <c r="F169" s="97"/>
      <c r="G169" s="98">
        <v>3500000</v>
      </c>
      <c r="H169" s="99">
        <v>2022</v>
      </c>
      <c r="I169" s="85" t="s">
        <v>107</v>
      </c>
      <c r="J169" s="86" t="s">
        <v>455</v>
      </c>
      <c r="K169" s="86" t="s">
        <v>693</v>
      </c>
      <c r="L169" s="84" t="s">
        <v>178</v>
      </c>
      <c r="M169" s="114"/>
      <c r="N169" s="115"/>
      <c r="O169" s="114"/>
      <c r="P169" s="198" t="s">
        <v>530</v>
      </c>
    </row>
    <row r="170" spans="1:16" ht="209.25" customHeight="1" x14ac:dyDescent="0.3">
      <c r="A170" s="199" t="s">
        <v>1109</v>
      </c>
      <c r="B170" s="108">
        <v>371</v>
      </c>
      <c r="C170" s="84" t="s">
        <v>832</v>
      </c>
      <c r="D170" s="96" t="s">
        <v>833</v>
      </c>
      <c r="E170" s="96" t="s">
        <v>202</v>
      </c>
      <c r="F170" s="97"/>
      <c r="G170" s="98">
        <v>1500000</v>
      </c>
      <c r="H170" s="99">
        <v>2021</v>
      </c>
      <c r="I170" s="114" t="s">
        <v>108</v>
      </c>
      <c r="J170" s="116" t="s">
        <v>457</v>
      </c>
      <c r="K170" s="201"/>
      <c r="L170" s="84" t="s">
        <v>471</v>
      </c>
      <c r="M170" s="114"/>
      <c r="N170" s="115"/>
      <c r="O170" s="114"/>
      <c r="P170" s="198" t="s">
        <v>836</v>
      </c>
    </row>
    <row r="171" spans="1:16" ht="194.25" customHeight="1" x14ac:dyDescent="0.3">
      <c r="A171" s="202" t="s">
        <v>570</v>
      </c>
      <c r="B171" s="108">
        <v>372</v>
      </c>
      <c r="C171" s="84" t="s">
        <v>573</v>
      </c>
      <c r="D171" s="96" t="s">
        <v>574</v>
      </c>
      <c r="E171" s="96" t="s">
        <v>202</v>
      </c>
      <c r="F171" s="97"/>
      <c r="G171" s="98">
        <v>0</v>
      </c>
      <c r="H171" s="99">
        <v>2021</v>
      </c>
      <c r="I171" s="114" t="s">
        <v>108</v>
      </c>
      <c r="J171" s="116" t="s">
        <v>457</v>
      </c>
      <c r="K171" s="203"/>
      <c r="L171" s="84" t="s">
        <v>471</v>
      </c>
      <c r="M171" s="114"/>
      <c r="N171" s="115"/>
      <c r="O171" s="114"/>
      <c r="P171" s="198" t="s">
        <v>1089</v>
      </c>
    </row>
    <row r="172" spans="1:16" ht="234" customHeight="1" x14ac:dyDescent="0.3">
      <c r="A172" s="199" t="s">
        <v>552</v>
      </c>
      <c r="B172" s="108">
        <v>373</v>
      </c>
      <c r="C172" s="84" t="s">
        <v>575</v>
      </c>
      <c r="D172" s="96" t="s">
        <v>576</v>
      </c>
      <c r="E172" s="96" t="s">
        <v>155</v>
      </c>
      <c r="F172" s="97"/>
      <c r="G172" s="98">
        <v>90000000</v>
      </c>
      <c r="H172" s="99">
        <v>2023</v>
      </c>
      <c r="I172" s="85" t="s">
        <v>107</v>
      </c>
      <c r="J172" s="86" t="s">
        <v>455</v>
      </c>
      <c r="K172" s="86" t="s">
        <v>708</v>
      </c>
      <c r="L172" s="84" t="s">
        <v>578</v>
      </c>
      <c r="M172" s="114"/>
      <c r="N172" s="115"/>
      <c r="O172" s="114"/>
      <c r="P172" s="198" t="s">
        <v>922</v>
      </c>
    </row>
    <row r="173" spans="1:16" ht="142.5" customHeight="1" x14ac:dyDescent="0.3">
      <c r="A173" s="200" t="s">
        <v>552</v>
      </c>
      <c r="B173" s="108">
        <v>374</v>
      </c>
      <c r="C173" s="84" t="s">
        <v>583</v>
      </c>
      <c r="D173" s="96" t="s">
        <v>577</v>
      </c>
      <c r="E173" s="96" t="s">
        <v>155</v>
      </c>
      <c r="F173" s="97"/>
      <c r="G173" s="98">
        <v>180000000</v>
      </c>
      <c r="H173" s="99">
        <v>2023</v>
      </c>
      <c r="I173" s="85" t="s">
        <v>107</v>
      </c>
      <c r="J173" s="86" t="s">
        <v>455</v>
      </c>
      <c r="K173" s="86"/>
      <c r="L173" s="84" t="s">
        <v>578</v>
      </c>
      <c r="M173" s="114"/>
      <c r="N173" s="115"/>
      <c r="O173" s="114" t="s">
        <v>460</v>
      </c>
      <c r="P173" s="198" t="s">
        <v>742</v>
      </c>
    </row>
    <row r="174" spans="1:16" ht="247.5" customHeight="1" thickBot="1" x14ac:dyDescent="0.35">
      <c r="A174" s="183" t="s">
        <v>559</v>
      </c>
      <c r="B174" s="108">
        <v>375</v>
      </c>
      <c r="C174" s="84" t="s">
        <v>579</v>
      </c>
      <c r="D174" s="96" t="s">
        <v>580</v>
      </c>
      <c r="E174" s="96" t="s">
        <v>155</v>
      </c>
      <c r="F174" s="97"/>
      <c r="G174" s="98">
        <v>85500000</v>
      </c>
      <c r="H174" s="99">
        <v>2023</v>
      </c>
      <c r="I174" s="114" t="s">
        <v>107</v>
      </c>
      <c r="J174" s="116" t="s">
        <v>456</v>
      </c>
      <c r="K174" s="116"/>
      <c r="L174" s="84" t="s">
        <v>578</v>
      </c>
      <c r="M174" s="114"/>
      <c r="N174" s="115"/>
      <c r="O174" s="114"/>
      <c r="P174" s="204" t="s">
        <v>923</v>
      </c>
    </row>
    <row r="175" spans="1:16" ht="388.5" customHeight="1" thickBot="1" x14ac:dyDescent="0.35">
      <c r="A175" s="205" t="s">
        <v>559</v>
      </c>
      <c r="B175" s="129">
        <v>376</v>
      </c>
      <c r="C175" s="130" t="s">
        <v>581</v>
      </c>
      <c r="D175" s="120" t="s">
        <v>988</v>
      </c>
      <c r="E175" s="120" t="s">
        <v>165</v>
      </c>
      <c r="F175" s="126"/>
      <c r="G175" s="122">
        <v>35000000</v>
      </c>
      <c r="H175" s="123">
        <v>2022</v>
      </c>
      <c r="I175" s="131" t="s">
        <v>107</v>
      </c>
      <c r="J175" s="132" t="s">
        <v>456</v>
      </c>
      <c r="K175" s="132"/>
      <c r="L175" s="130" t="s">
        <v>582</v>
      </c>
      <c r="M175" s="131"/>
      <c r="N175" s="133"/>
      <c r="O175" s="131"/>
      <c r="P175" s="204" t="s">
        <v>987</v>
      </c>
    </row>
    <row r="176" spans="1:16" ht="198" customHeight="1" x14ac:dyDescent="0.3">
      <c r="A176" s="199" t="s">
        <v>1109</v>
      </c>
      <c r="B176" s="108">
        <v>377</v>
      </c>
      <c r="C176" s="84" t="s">
        <v>765</v>
      </c>
      <c r="D176" s="96" t="s">
        <v>761</v>
      </c>
      <c r="E176" s="96" t="s">
        <v>590</v>
      </c>
      <c r="F176" s="97"/>
      <c r="G176" s="98">
        <v>60000000</v>
      </c>
      <c r="H176" s="99">
        <v>2022</v>
      </c>
      <c r="I176" s="114" t="s">
        <v>108</v>
      </c>
      <c r="J176" s="116" t="s">
        <v>457</v>
      </c>
      <c r="K176" s="116"/>
      <c r="L176" s="84" t="s">
        <v>302</v>
      </c>
      <c r="M176" s="114"/>
      <c r="N176" s="115"/>
      <c r="O176" s="114"/>
      <c r="P176" s="198" t="s">
        <v>762</v>
      </c>
    </row>
    <row r="177" spans="1:16" ht="180" customHeight="1" x14ac:dyDescent="0.3">
      <c r="A177" s="199" t="s">
        <v>552</v>
      </c>
      <c r="B177" s="108">
        <v>378</v>
      </c>
      <c r="C177" s="84" t="s">
        <v>764</v>
      </c>
      <c r="D177" s="96" t="s">
        <v>899</v>
      </c>
      <c r="E177" s="96" t="s">
        <v>590</v>
      </c>
      <c r="F177" s="97"/>
      <c r="G177" s="98">
        <v>18000000</v>
      </c>
      <c r="H177" s="99">
        <v>2021</v>
      </c>
      <c r="I177" s="114" t="s">
        <v>107</v>
      </c>
      <c r="J177" s="116" t="s">
        <v>455</v>
      </c>
      <c r="K177" s="116" t="s">
        <v>708</v>
      </c>
      <c r="L177" s="84" t="s">
        <v>900</v>
      </c>
      <c r="M177" s="114"/>
      <c r="N177" s="115"/>
      <c r="O177" s="114"/>
      <c r="P177" s="198" t="s">
        <v>763</v>
      </c>
    </row>
    <row r="178" spans="1:16" ht="399" customHeight="1" x14ac:dyDescent="0.3">
      <c r="A178" s="199" t="s">
        <v>1109</v>
      </c>
      <c r="B178" s="108">
        <v>379</v>
      </c>
      <c r="C178" s="84" t="s">
        <v>598</v>
      </c>
      <c r="D178" s="96" t="s">
        <v>871</v>
      </c>
      <c r="E178" s="96" t="s">
        <v>596</v>
      </c>
      <c r="F178" s="97"/>
      <c r="G178" s="98">
        <v>200000000</v>
      </c>
      <c r="H178" s="99">
        <v>2022</v>
      </c>
      <c r="I178" s="114" t="s">
        <v>108</v>
      </c>
      <c r="J178" s="116" t="s">
        <v>457</v>
      </c>
      <c r="K178" s="116"/>
      <c r="L178" s="84" t="s">
        <v>599</v>
      </c>
      <c r="M178" s="114"/>
      <c r="N178" s="115"/>
      <c r="O178" s="114"/>
      <c r="P178" s="198" t="s">
        <v>870</v>
      </c>
    </row>
    <row r="179" spans="1:16" ht="381" customHeight="1" x14ac:dyDescent="0.3">
      <c r="A179" s="199" t="s">
        <v>551</v>
      </c>
      <c r="B179" s="108">
        <v>380</v>
      </c>
      <c r="C179" s="84" t="s">
        <v>595</v>
      </c>
      <c r="D179" s="96" t="s">
        <v>905</v>
      </c>
      <c r="E179" s="96" t="s">
        <v>596</v>
      </c>
      <c r="F179" s="97"/>
      <c r="G179" s="98">
        <v>25000000</v>
      </c>
      <c r="H179" s="99">
        <v>2023</v>
      </c>
      <c r="I179" s="114" t="s">
        <v>709</v>
      </c>
      <c r="J179" s="116" t="s">
        <v>457</v>
      </c>
      <c r="K179" s="116"/>
      <c r="L179" s="84" t="s">
        <v>597</v>
      </c>
      <c r="M179" s="114"/>
      <c r="N179" s="115"/>
      <c r="O179" s="114"/>
      <c r="P179" s="198" t="s">
        <v>870</v>
      </c>
    </row>
    <row r="180" spans="1:16" ht="345" customHeight="1" x14ac:dyDescent="0.3">
      <c r="A180" s="199" t="s">
        <v>551</v>
      </c>
      <c r="B180" s="108">
        <v>381</v>
      </c>
      <c r="C180" s="84" t="s">
        <v>901</v>
      </c>
      <c r="D180" s="96" t="s">
        <v>868</v>
      </c>
      <c r="E180" s="96" t="s">
        <v>596</v>
      </c>
      <c r="F180" s="97"/>
      <c r="G180" s="98">
        <v>15000000</v>
      </c>
      <c r="H180" s="99">
        <v>2024</v>
      </c>
      <c r="I180" s="114" t="s">
        <v>866</v>
      </c>
      <c r="J180" s="116" t="s">
        <v>457</v>
      </c>
      <c r="K180" s="116"/>
      <c r="L180" s="84" t="s">
        <v>869</v>
      </c>
      <c r="M180" s="114"/>
      <c r="N180" s="115"/>
      <c r="O180" s="114"/>
      <c r="P180" s="198" t="s">
        <v>863</v>
      </c>
    </row>
    <row r="181" spans="1:16" ht="409.5" customHeight="1" x14ac:dyDescent="0.3">
      <c r="A181" s="199" t="s">
        <v>551</v>
      </c>
      <c r="B181" s="108">
        <v>382</v>
      </c>
      <c r="C181" s="84" t="s">
        <v>600</v>
      </c>
      <c r="D181" s="96" t="s">
        <v>865</v>
      </c>
      <c r="E181" s="96" t="s">
        <v>596</v>
      </c>
      <c r="F181" s="97"/>
      <c r="G181" s="98">
        <v>35000000</v>
      </c>
      <c r="H181" s="99">
        <v>2023</v>
      </c>
      <c r="I181" s="114" t="s">
        <v>866</v>
      </c>
      <c r="J181" s="116" t="s">
        <v>1060</v>
      </c>
      <c r="K181" s="116"/>
      <c r="L181" s="84" t="s">
        <v>902</v>
      </c>
      <c r="M181" s="114"/>
      <c r="N181" s="115"/>
      <c r="O181" s="114"/>
      <c r="P181" s="198" t="s">
        <v>864</v>
      </c>
    </row>
    <row r="182" spans="1:16" ht="234.75" customHeight="1" x14ac:dyDescent="0.3">
      <c r="A182" s="200" t="s">
        <v>553</v>
      </c>
      <c r="B182" s="108">
        <v>383</v>
      </c>
      <c r="C182" s="84" t="s">
        <v>601</v>
      </c>
      <c r="D182" s="96" t="s">
        <v>867</v>
      </c>
      <c r="E182" s="96" t="s">
        <v>596</v>
      </c>
      <c r="F182" s="97"/>
      <c r="G182" s="98">
        <v>20000000</v>
      </c>
      <c r="H182" s="99">
        <v>2023</v>
      </c>
      <c r="I182" s="114" t="s">
        <v>107</v>
      </c>
      <c r="J182" s="116" t="s">
        <v>862</v>
      </c>
      <c r="K182" s="116" t="s">
        <v>693</v>
      </c>
      <c r="L182" s="84" t="s">
        <v>602</v>
      </c>
      <c r="M182" s="114"/>
      <c r="N182" s="115"/>
      <c r="O182" s="114"/>
      <c r="P182" s="198" t="s">
        <v>1088</v>
      </c>
    </row>
    <row r="183" spans="1:16" ht="316.5" customHeight="1" x14ac:dyDescent="0.3">
      <c r="A183" s="199" t="s">
        <v>559</v>
      </c>
      <c r="B183" s="108">
        <v>384</v>
      </c>
      <c r="C183" s="84" t="s">
        <v>611</v>
      </c>
      <c r="D183" s="96" t="s">
        <v>662</v>
      </c>
      <c r="E183" s="96" t="s">
        <v>293</v>
      </c>
      <c r="F183" s="97"/>
      <c r="G183" s="98">
        <v>35000000</v>
      </c>
      <c r="H183" s="99">
        <v>2023</v>
      </c>
      <c r="I183" s="114" t="s">
        <v>107</v>
      </c>
      <c r="J183" s="116" t="s">
        <v>456</v>
      </c>
      <c r="K183" s="116"/>
      <c r="L183" s="84" t="s">
        <v>903</v>
      </c>
      <c r="M183" s="114"/>
      <c r="N183" s="115"/>
      <c r="O183" s="114"/>
      <c r="P183" s="198" t="s">
        <v>759</v>
      </c>
    </row>
    <row r="184" spans="1:16" ht="173.25" customHeight="1" x14ac:dyDescent="0.3">
      <c r="A184" s="200" t="s">
        <v>553</v>
      </c>
      <c r="B184" s="108">
        <v>385</v>
      </c>
      <c r="C184" s="84" t="s">
        <v>613</v>
      </c>
      <c r="D184" s="96" t="s">
        <v>813</v>
      </c>
      <c r="E184" s="96" t="s">
        <v>264</v>
      </c>
      <c r="F184" s="97"/>
      <c r="G184" s="98">
        <v>20000000</v>
      </c>
      <c r="H184" s="99">
        <v>2025</v>
      </c>
      <c r="I184" s="114" t="s">
        <v>107</v>
      </c>
      <c r="J184" s="116" t="s">
        <v>455</v>
      </c>
      <c r="K184" s="116" t="s">
        <v>693</v>
      </c>
      <c r="L184" s="84" t="s">
        <v>614</v>
      </c>
      <c r="M184" s="114"/>
      <c r="N184" s="115"/>
      <c r="O184" s="114"/>
      <c r="P184" s="198" t="s">
        <v>814</v>
      </c>
    </row>
    <row r="185" spans="1:16" ht="160.5" customHeight="1" x14ac:dyDescent="0.3">
      <c r="A185" s="199" t="s">
        <v>564</v>
      </c>
      <c r="B185" s="108">
        <v>386</v>
      </c>
      <c r="C185" s="84" t="s">
        <v>615</v>
      </c>
      <c r="D185" s="96" t="s">
        <v>816</v>
      </c>
      <c r="E185" s="96" t="s">
        <v>264</v>
      </c>
      <c r="F185" s="97"/>
      <c r="G185" s="98">
        <v>5000000</v>
      </c>
      <c r="H185" s="99">
        <v>2023</v>
      </c>
      <c r="I185" s="114" t="s">
        <v>107</v>
      </c>
      <c r="J185" s="116" t="s">
        <v>454</v>
      </c>
      <c r="K185" s="116" t="s">
        <v>688</v>
      </c>
      <c r="L185" s="84" t="s">
        <v>616</v>
      </c>
      <c r="M185" s="114"/>
      <c r="N185" s="115"/>
      <c r="O185" s="114"/>
      <c r="P185" s="198" t="s">
        <v>815</v>
      </c>
    </row>
    <row r="186" spans="1:16" ht="137.25" customHeight="1" x14ac:dyDescent="0.3">
      <c r="A186" s="199" t="s">
        <v>1108</v>
      </c>
      <c r="B186" s="108">
        <v>387</v>
      </c>
      <c r="C186" s="84" t="s">
        <v>617</v>
      </c>
      <c r="D186" s="96" t="s">
        <v>618</v>
      </c>
      <c r="E186" s="96" t="s">
        <v>202</v>
      </c>
      <c r="F186" s="97"/>
      <c r="G186" s="98">
        <v>9408100</v>
      </c>
      <c r="H186" s="99">
        <v>2021</v>
      </c>
      <c r="I186" s="114" t="s">
        <v>107</v>
      </c>
      <c r="J186" s="116" t="s">
        <v>457</v>
      </c>
      <c r="K186" s="116"/>
      <c r="L186" s="84" t="s">
        <v>619</v>
      </c>
      <c r="M186" s="114"/>
      <c r="N186" s="115"/>
      <c r="O186" s="114"/>
      <c r="P186" s="198" t="s">
        <v>731</v>
      </c>
    </row>
    <row r="187" spans="1:16" ht="120.75" customHeight="1" x14ac:dyDescent="0.3">
      <c r="A187" s="199" t="s">
        <v>1109</v>
      </c>
      <c r="B187" s="108">
        <v>388</v>
      </c>
      <c r="C187" s="84" t="s">
        <v>732</v>
      </c>
      <c r="D187" s="96" t="s">
        <v>733</v>
      </c>
      <c r="E187" s="96" t="s">
        <v>623</v>
      </c>
      <c r="F187" s="97"/>
      <c r="G187" s="98">
        <v>80000000</v>
      </c>
      <c r="H187" s="99">
        <v>2025</v>
      </c>
      <c r="I187" s="114" t="s">
        <v>108</v>
      </c>
      <c r="J187" s="116" t="s">
        <v>457</v>
      </c>
      <c r="K187" s="116"/>
      <c r="L187" s="84" t="s">
        <v>178</v>
      </c>
      <c r="M187" s="114"/>
      <c r="N187" s="115"/>
      <c r="O187" s="114"/>
      <c r="P187" s="198" t="s">
        <v>734</v>
      </c>
    </row>
    <row r="188" spans="1:16" ht="232.5" customHeight="1" x14ac:dyDescent="0.3">
      <c r="A188" s="199" t="s">
        <v>566</v>
      </c>
      <c r="B188" s="108">
        <v>389</v>
      </c>
      <c r="C188" s="84" t="s">
        <v>624</v>
      </c>
      <c r="D188" s="96" t="s">
        <v>625</v>
      </c>
      <c r="E188" s="96" t="s">
        <v>243</v>
      </c>
      <c r="F188" s="97"/>
      <c r="G188" s="98">
        <v>12000000</v>
      </c>
      <c r="H188" s="99">
        <v>2023</v>
      </c>
      <c r="I188" s="114" t="s">
        <v>587</v>
      </c>
      <c r="J188" s="116" t="s">
        <v>452</v>
      </c>
      <c r="K188" s="206"/>
      <c r="L188" s="84" t="s">
        <v>626</v>
      </c>
      <c r="M188" s="114"/>
      <c r="N188" s="115"/>
      <c r="O188" s="114"/>
      <c r="P188" s="198" t="s">
        <v>854</v>
      </c>
    </row>
    <row r="189" spans="1:16" ht="409.6" customHeight="1" x14ac:dyDescent="0.3">
      <c r="A189" s="199" t="s">
        <v>566</v>
      </c>
      <c r="B189" s="108">
        <v>390</v>
      </c>
      <c r="C189" s="84" t="s">
        <v>627</v>
      </c>
      <c r="D189" s="96" t="s">
        <v>978</v>
      </c>
      <c r="E189" s="96" t="s">
        <v>623</v>
      </c>
      <c r="F189" s="97"/>
      <c r="G189" s="98">
        <v>8500000</v>
      </c>
      <c r="H189" s="99">
        <v>2023</v>
      </c>
      <c r="I189" s="114" t="s">
        <v>587</v>
      </c>
      <c r="J189" s="116" t="s">
        <v>452</v>
      </c>
      <c r="K189" s="116"/>
      <c r="L189" s="84" t="s">
        <v>904</v>
      </c>
      <c r="M189" s="114"/>
      <c r="N189" s="115"/>
      <c r="O189" s="114"/>
      <c r="P189" s="198" t="s">
        <v>1070</v>
      </c>
    </row>
    <row r="190" spans="1:16" ht="144" customHeight="1" x14ac:dyDescent="0.3">
      <c r="A190" s="202" t="s">
        <v>553</v>
      </c>
      <c r="B190" s="108">
        <v>391</v>
      </c>
      <c r="C190" s="84" t="s">
        <v>628</v>
      </c>
      <c r="D190" s="96" t="s">
        <v>629</v>
      </c>
      <c r="E190" s="96" t="s">
        <v>170</v>
      </c>
      <c r="F190" s="97"/>
      <c r="G190" s="98">
        <v>8500000</v>
      </c>
      <c r="H190" s="99">
        <v>2022</v>
      </c>
      <c r="I190" s="114" t="s">
        <v>107</v>
      </c>
      <c r="J190" s="116" t="s">
        <v>455</v>
      </c>
      <c r="K190" s="116" t="s">
        <v>693</v>
      </c>
      <c r="L190" s="84" t="s">
        <v>630</v>
      </c>
      <c r="M190" s="114"/>
      <c r="N190" s="115"/>
      <c r="O190" s="114"/>
      <c r="P190" s="198" t="s">
        <v>1094</v>
      </c>
    </row>
    <row r="191" spans="1:16" ht="155.25" customHeight="1" x14ac:dyDescent="0.3">
      <c r="A191" s="202" t="s">
        <v>553</v>
      </c>
      <c r="B191" s="108">
        <v>392</v>
      </c>
      <c r="C191" s="84" t="s">
        <v>631</v>
      </c>
      <c r="D191" s="96" t="s">
        <v>632</v>
      </c>
      <c r="E191" s="96" t="s">
        <v>170</v>
      </c>
      <c r="F191" s="97"/>
      <c r="G191" s="98">
        <v>1200000</v>
      </c>
      <c r="H191" s="99">
        <v>2022</v>
      </c>
      <c r="I191" s="114" t="s">
        <v>107</v>
      </c>
      <c r="J191" s="116" t="s">
        <v>455</v>
      </c>
      <c r="K191" s="116" t="s">
        <v>693</v>
      </c>
      <c r="L191" s="84" t="s">
        <v>633</v>
      </c>
      <c r="M191" s="114"/>
      <c r="N191" s="115"/>
      <c r="O191" s="114"/>
      <c r="P191" s="198" t="s">
        <v>1095</v>
      </c>
    </row>
    <row r="192" spans="1:16" ht="85.5" customHeight="1" x14ac:dyDescent="0.3">
      <c r="A192" s="199" t="s">
        <v>552</v>
      </c>
      <c r="B192" s="108">
        <v>393</v>
      </c>
      <c r="C192" s="84" t="s">
        <v>634</v>
      </c>
      <c r="D192" s="96" t="s">
        <v>635</v>
      </c>
      <c r="E192" s="96" t="s">
        <v>170</v>
      </c>
      <c r="F192" s="97"/>
      <c r="G192" s="98">
        <v>1200000</v>
      </c>
      <c r="H192" s="99">
        <v>2022</v>
      </c>
      <c r="I192" s="114" t="s">
        <v>107</v>
      </c>
      <c r="J192" s="116" t="s">
        <v>455</v>
      </c>
      <c r="K192" s="116" t="s">
        <v>693</v>
      </c>
      <c r="L192" s="84" t="s">
        <v>283</v>
      </c>
      <c r="M192" s="114"/>
      <c r="N192" s="115"/>
      <c r="O192" s="114"/>
      <c r="P192" s="198" t="s">
        <v>782</v>
      </c>
    </row>
    <row r="193" spans="1:16" ht="219" customHeight="1" x14ac:dyDescent="0.3">
      <c r="A193" s="202" t="s">
        <v>553</v>
      </c>
      <c r="B193" s="108">
        <v>394</v>
      </c>
      <c r="C193" s="84" t="s">
        <v>636</v>
      </c>
      <c r="D193" s="96" t="s">
        <v>632</v>
      </c>
      <c r="E193" s="96" t="s">
        <v>170</v>
      </c>
      <c r="F193" s="97"/>
      <c r="G193" s="98">
        <v>900000</v>
      </c>
      <c r="H193" s="99">
        <v>2022</v>
      </c>
      <c r="I193" s="114" t="s">
        <v>107</v>
      </c>
      <c r="J193" s="116" t="s">
        <v>455</v>
      </c>
      <c r="K193" s="116" t="s">
        <v>693</v>
      </c>
      <c r="L193" s="84" t="s">
        <v>633</v>
      </c>
      <c r="M193" s="114"/>
      <c r="N193" s="115"/>
      <c r="O193" s="114"/>
      <c r="P193" s="198" t="s">
        <v>1096</v>
      </c>
    </row>
    <row r="194" spans="1:16" ht="78.75" customHeight="1" x14ac:dyDescent="0.3">
      <c r="A194" s="199" t="s">
        <v>552</v>
      </c>
      <c r="B194" s="108">
        <v>395</v>
      </c>
      <c r="C194" s="84" t="s">
        <v>637</v>
      </c>
      <c r="D194" s="96" t="s">
        <v>638</v>
      </c>
      <c r="E194" s="96" t="s">
        <v>170</v>
      </c>
      <c r="F194" s="97"/>
      <c r="G194" s="98">
        <v>2000000</v>
      </c>
      <c r="H194" s="99">
        <v>2022</v>
      </c>
      <c r="I194" s="114" t="s">
        <v>107</v>
      </c>
      <c r="J194" s="116" t="s">
        <v>455</v>
      </c>
      <c r="K194" s="116" t="s">
        <v>693</v>
      </c>
      <c r="L194" s="84" t="s">
        <v>283</v>
      </c>
      <c r="M194" s="114"/>
      <c r="N194" s="115"/>
      <c r="O194" s="114"/>
      <c r="P194" s="198" t="s">
        <v>783</v>
      </c>
    </row>
    <row r="195" spans="1:16" ht="94.5" customHeight="1" x14ac:dyDescent="0.3">
      <c r="A195" s="199" t="s">
        <v>552</v>
      </c>
      <c r="B195" s="108">
        <v>396</v>
      </c>
      <c r="C195" s="84" t="s">
        <v>639</v>
      </c>
      <c r="D195" s="96" t="s">
        <v>640</v>
      </c>
      <c r="E195" s="96" t="s">
        <v>170</v>
      </c>
      <c r="F195" s="97"/>
      <c r="G195" s="98">
        <v>4200000</v>
      </c>
      <c r="H195" s="99">
        <v>2022</v>
      </c>
      <c r="I195" s="114" t="s">
        <v>107</v>
      </c>
      <c r="J195" s="116" t="s">
        <v>455</v>
      </c>
      <c r="K195" s="116" t="s">
        <v>693</v>
      </c>
      <c r="L195" s="84" t="s">
        <v>641</v>
      </c>
      <c r="M195" s="114"/>
      <c r="N195" s="115"/>
      <c r="O195" s="114"/>
      <c r="P195" s="198" t="s">
        <v>784</v>
      </c>
    </row>
    <row r="196" spans="1:16" ht="76.5" customHeight="1" x14ac:dyDescent="0.3">
      <c r="A196" s="199" t="s">
        <v>552</v>
      </c>
      <c r="B196" s="108">
        <v>397</v>
      </c>
      <c r="C196" s="84" t="s">
        <v>642</v>
      </c>
      <c r="D196" s="96" t="s">
        <v>643</v>
      </c>
      <c r="E196" s="96" t="s">
        <v>170</v>
      </c>
      <c r="F196" s="97"/>
      <c r="G196" s="98">
        <v>3200000</v>
      </c>
      <c r="H196" s="99">
        <v>2022</v>
      </c>
      <c r="I196" s="114" t="s">
        <v>107</v>
      </c>
      <c r="J196" s="116" t="s">
        <v>455</v>
      </c>
      <c r="K196" s="116" t="s">
        <v>693</v>
      </c>
      <c r="L196" s="84" t="s">
        <v>644</v>
      </c>
      <c r="M196" s="114"/>
      <c r="N196" s="115"/>
      <c r="O196" s="114"/>
      <c r="P196" s="198" t="s">
        <v>784</v>
      </c>
    </row>
    <row r="197" spans="1:16" ht="78" customHeight="1" x14ac:dyDescent="0.3">
      <c r="A197" s="199" t="s">
        <v>552</v>
      </c>
      <c r="B197" s="108">
        <v>398</v>
      </c>
      <c r="C197" s="84" t="s">
        <v>645</v>
      </c>
      <c r="D197" s="96" t="s">
        <v>646</v>
      </c>
      <c r="E197" s="96" t="s">
        <v>170</v>
      </c>
      <c r="F197" s="97"/>
      <c r="G197" s="98">
        <v>5100000</v>
      </c>
      <c r="H197" s="99">
        <v>2022</v>
      </c>
      <c r="I197" s="114" t="s">
        <v>107</v>
      </c>
      <c r="J197" s="116" t="s">
        <v>455</v>
      </c>
      <c r="K197" s="116" t="s">
        <v>693</v>
      </c>
      <c r="L197" s="84" t="s">
        <v>647</v>
      </c>
      <c r="M197" s="114"/>
      <c r="N197" s="115"/>
      <c r="O197" s="114"/>
      <c r="P197" s="198" t="s">
        <v>784</v>
      </c>
    </row>
    <row r="198" spans="1:16" ht="136.5" customHeight="1" x14ac:dyDescent="0.3">
      <c r="A198" s="199" t="s">
        <v>552</v>
      </c>
      <c r="B198" s="108">
        <v>399</v>
      </c>
      <c r="C198" s="84" t="s">
        <v>648</v>
      </c>
      <c r="D198" s="96" t="s">
        <v>649</v>
      </c>
      <c r="E198" s="96" t="s">
        <v>170</v>
      </c>
      <c r="F198" s="97"/>
      <c r="G198" s="98">
        <v>29000000</v>
      </c>
      <c r="H198" s="99">
        <v>2022</v>
      </c>
      <c r="I198" s="114" t="s">
        <v>107</v>
      </c>
      <c r="J198" s="116" t="s">
        <v>455</v>
      </c>
      <c r="K198" s="116" t="s">
        <v>693</v>
      </c>
      <c r="L198" s="84" t="s">
        <v>644</v>
      </c>
      <c r="M198" s="114"/>
      <c r="N198" s="115"/>
      <c r="O198" s="114"/>
      <c r="P198" s="198" t="s">
        <v>785</v>
      </c>
    </row>
    <row r="199" spans="1:16" ht="92.25" customHeight="1" x14ac:dyDescent="0.3">
      <c r="A199" s="199" t="s">
        <v>552</v>
      </c>
      <c r="B199" s="108">
        <v>400</v>
      </c>
      <c r="C199" s="84" t="s">
        <v>650</v>
      </c>
      <c r="D199" s="96" t="s">
        <v>651</v>
      </c>
      <c r="E199" s="96" t="s">
        <v>170</v>
      </c>
      <c r="F199" s="97"/>
      <c r="G199" s="98">
        <v>2200000</v>
      </c>
      <c r="H199" s="99">
        <v>2022</v>
      </c>
      <c r="I199" s="114" t="s">
        <v>107</v>
      </c>
      <c r="J199" s="116" t="s">
        <v>455</v>
      </c>
      <c r="K199" s="116" t="s">
        <v>693</v>
      </c>
      <c r="L199" s="84" t="s">
        <v>283</v>
      </c>
      <c r="M199" s="114"/>
      <c r="N199" s="115"/>
      <c r="O199" s="114"/>
      <c r="P199" s="198" t="s">
        <v>783</v>
      </c>
    </row>
    <row r="200" spans="1:16" ht="91.5" customHeight="1" x14ac:dyDescent="0.3">
      <c r="A200" s="199" t="s">
        <v>1109</v>
      </c>
      <c r="B200" s="108">
        <v>401</v>
      </c>
      <c r="C200" s="84" t="s">
        <v>652</v>
      </c>
      <c r="D200" s="96" t="s">
        <v>653</v>
      </c>
      <c r="E200" s="96" t="s">
        <v>170</v>
      </c>
      <c r="F200" s="97"/>
      <c r="G200" s="98">
        <v>18000000</v>
      </c>
      <c r="H200" s="99">
        <v>2023</v>
      </c>
      <c r="I200" s="114" t="s">
        <v>108</v>
      </c>
      <c r="J200" s="116" t="s">
        <v>457</v>
      </c>
      <c r="K200" s="116"/>
      <c r="L200" s="84" t="s">
        <v>283</v>
      </c>
      <c r="M200" s="114"/>
      <c r="N200" s="115"/>
      <c r="O200" s="114"/>
      <c r="P200" s="198" t="s">
        <v>786</v>
      </c>
    </row>
    <row r="201" spans="1:16" ht="75.75" customHeight="1" x14ac:dyDescent="0.3">
      <c r="A201" s="199" t="s">
        <v>552</v>
      </c>
      <c r="B201" s="108">
        <v>402</v>
      </c>
      <c r="C201" s="84" t="s">
        <v>654</v>
      </c>
      <c r="D201" s="96" t="s">
        <v>655</v>
      </c>
      <c r="E201" s="96" t="s">
        <v>170</v>
      </c>
      <c r="F201" s="97"/>
      <c r="G201" s="98">
        <v>1500000</v>
      </c>
      <c r="H201" s="99">
        <v>2023</v>
      </c>
      <c r="I201" s="114" t="s">
        <v>107</v>
      </c>
      <c r="J201" s="116" t="s">
        <v>455</v>
      </c>
      <c r="K201" s="116" t="s">
        <v>693</v>
      </c>
      <c r="L201" s="84" t="s">
        <v>283</v>
      </c>
      <c r="M201" s="114"/>
      <c r="N201" s="115"/>
      <c r="O201" s="114"/>
      <c r="P201" s="198" t="s">
        <v>783</v>
      </c>
    </row>
    <row r="202" spans="1:16" ht="70.5" customHeight="1" x14ac:dyDescent="0.3">
      <c r="A202" s="199" t="s">
        <v>552</v>
      </c>
      <c r="B202" s="108">
        <v>403</v>
      </c>
      <c r="C202" s="84" t="s">
        <v>656</v>
      </c>
      <c r="D202" s="96" t="s">
        <v>657</v>
      </c>
      <c r="E202" s="96" t="s">
        <v>170</v>
      </c>
      <c r="F202" s="97"/>
      <c r="G202" s="98">
        <v>1500000</v>
      </c>
      <c r="H202" s="99">
        <v>2022</v>
      </c>
      <c r="I202" s="114" t="s">
        <v>107</v>
      </c>
      <c r="J202" s="116" t="s">
        <v>455</v>
      </c>
      <c r="K202" s="116" t="s">
        <v>693</v>
      </c>
      <c r="L202" s="84" t="s">
        <v>283</v>
      </c>
      <c r="M202" s="114"/>
      <c r="N202" s="115"/>
      <c r="O202" s="114"/>
      <c r="P202" s="198" t="s">
        <v>783</v>
      </c>
    </row>
    <row r="203" spans="1:16" ht="81" customHeight="1" x14ac:dyDescent="0.3">
      <c r="A203" s="199" t="s">
        <v>552</v>
      </c>
      <c r="B203" s="108">
        <v>404</v>
      </c>
      <c r="C203" s="84" t="s">
        <v>658</v>
      </c>
      <c r="D203" s="96" t="s">
        <v>659</v>
      </c>
      <c r="E203" s="96" t="s">
        <v>170</v>
      </c>
      <c r="F203" s="97"/>
      <c r="G203" s="98">
        <v>2000000</v>
      </c>
      <c r="H203" s="99">
        <v>2022</v>
      </c>
      <c r="I203" s="114" t="s">
        <v>107</v>
      </c>
      <c r="J203" s="116" t="s">
        <v>455</v>
      </c>
      <c r="K203" s="116" t="s">
        <v>693</v>
      </c>
      <c r="L203" s="84" t="s">
        <v>283</v>
      </c>
      <c r="M203" s="114"/>
      <c r="N203" s="115"/>
      <c r="O203" s="114"/>
      <c r="P203" s="198" t="s">
        <v>783</v>
      </c>
    </row>
    <row r="204" spans="1:16" ht="312" customHeight="1" x14ac:dyDescent="0.3">
      <c r="A204" s="183" t="s">
        <v>559</v>
      </c>
      <c r="B204" s="72">
        <v>405</v>
      </c>
      <c r="C204" s="75" t="s">
        <v>667</v>
      </c>
      <c r="D204" s="74" t="s">
        <v>668</v>
      </c>
      <c r="E204" s="74" t="s">
        <v>387</v>
      </c>
      <c r="F204" s="73"/>
      <c r="G204" s="71">
        <v>20000000</v>
      </c>
      <c r="H204" s="77">
        <v>2021</v>
      </c>
      <c r="I204" s="88" t="s">
        <v>107</v>
      </c>
      <c r="J204" s="79" t="s">
        <v>456</v>
      </c>
      <c r="K204" s="79"/>
      <c r="L204" s="74" t="s">
        <v>669</v>
      </c>
      <c r="M204" s="93"/>
      <c r="N204" s="115"/>
      <c r="O204" s="135"/>
      <c r="P204" s="198" t="s">
        <v>672</v>
      </c>
    </row>
    <row r="205" spans="1:16" ht="360.75" customHeight="1" x14ac:dyDescent="0.3">
      <c r="A205" s="169" t="s">
        <v>559</v>
      </c>
      <c r="B205" s="72">
        <v>406</v>
      </c>
      <c r="C205" s="74" t="s">
        <v>664</v>
      </c>
      <c r="D205" s="74" t="s">
        <v>670</v>
      </c>
      <c r="E205" s="74" t="s">
        <v>387</v>
      </c>
      <c r="F205" s="73"/>
      <c r="G205" s="71">
        <v>20000000</v>
      </c>
      <c r="H205" s="77">
        <v>2022</v>
      </c>
      <c r="I205" s="88" t="s">
        <v>107</v>
      </c>
      <c r="J205" s="79" t="s">
        <v>456</v>
      </c>
      <c r="K205" s="79"/>
      <c r="L205" s="74" t="s">
        <v>963</v>
      </c>
      <c r="M205" s="93"/>
      <c r="N205" s="113"/>
      <c r="O205" s="93"/>
      <c r="P205" s="166" t="s">
        <v>1165</v>
      </c>
    </row>
    <row r="206" spans="1:16" ht="195" customHeight="1" x14ac:dyDescent="0.3">
      <c r="A206" s="169" t="s">
        <v>559</v>
      </c>
      <c r="B206" s="72">
        <v>407</v>
      </c>
      <c r="C206" s="74" t="s">
        <v>961</v>
      </c>
      <c r="D206" s="74" t="s">
        <v>962</v>
      </c>
      <c r="E206" s="74" t="s">
        <v>387</v>
      </c>
      <c r="F206" s="73"/>
      <c r="G206" s="71">
        <v>20000000</v>
      </c>
      <c r="H206" s="185">
        <v>2022</v>
      </c>
      <c r="I206" s="88" t="s">
        <v>107</v>
      </c>
      <c r="J206" s="79" t="s">
        <v>456</v>
      </c>
      <c r="K206" s="79"/>
      <c r="L206" s="74" t="s">
        <v>964</v>
      </c>
      <c r="M206" s="93"/>
      <c r="N206" s="74"/>
      <c r="O206" s="93"/>
      <c r="P206" s="166" t="s">
        <v>965</v>
      </c>
    </row>
    <row r="207" spans="1:16" ht="182.25" customHeight="1" x14ac:dyDescent="0.3">
      <c r="A207" s="127" t="s">
        <v>564</v>
      </c>
      <c r="B207" s="72">
        <v>408</v>
      </c>
      <c r="C207" s="68" t="s">
        <v>753</v>
      </c>
      <c r="D207" s="68" t="s">
        <v>754</v>
      </c>
      <c r="E207" s="68" t="s">
        <v>171</v>
      </c>
      <c r="F207" s="73"/>
      <c r="G207" s="89">
        <v>25000000</v>
      </c>
      <c r="H207" s="88">
        <v>2022</v>
      </c>
      <c r="I207" s="88" t="s">
        <v>107</v>
      </c>
      <c r="J207" s="79" t="s">
        <v>454</v>
      </c>
      <c r="K207" s="79" t="s">
        <v>688</v>
      </c>
      <c r="L207" s="68" t="s">
        <v>373</v>
      </c>
      <c r="M207" s="93"/>
      <c r="N207" s="74"/>
      <c r="O207" s="93"/>
      <c r="P207" s="166" t="s">
        <v>1045</v>
      </c>
    </row>
    <row r="208" spans="1:16" ht="146.25" customHeight="1" x14ac:dyDescent="0.3">
      <c r="A208" s="127" t="s">
        <v>564</v>
      </c>
      <c r="B208" s="72">
        <v>409</v>
      </c>
      <c r="C208" s="74" t="s">
        <v>755</v>
      </c>
      <c r="D208" s="74" t="s">
        <v>756</v>
      </c>
      <c r="E208" s="68" t="s">
        <v>758</v>
      </c>
      <c r="F208" s="73"/>
      <c r="G208" s="71">
        <v>5000000</v>
      </c>
      <c r="H208" s="77">
        <v>2022</v>
      </c>
      <c r="I208" s="88" t="s">
        <v>107</v>
      </c>
      <c r="J208" s="79" t="s">
        <v>454</v>
      </c>
      <c r="K208" s="79" t="s">
        <v>688</v>
      </c>
      <c r="L208" s="74" t="s">
        <v>757</v>
      </c>
      <c r="M208" s="93"/>
      <c r="N208" s="72"/>
      <c r="O208" s="74"/>
      <c r="P208" s="166" t="s">
        <v>1045</v>
      </c>
    </row>
    <row r="209" spans="1:16" ht="233.25" customHeight="1" x14ac:dyDescent="0.3">
      <c r="A209" s="127" t="s">
        <v>569</v>
      </c>
      <c r="B209" s="72">
        <v>410</v>
      </c>
      <c r="C209" s="74" t="s">
        <v>817</v>
      </c>
      <c r="D209" s="74" t="s">
        <v>819</v>
      </c>
      <c r="E209" s="74" t="s">
        <v>264</v>
      </c>
      <c r="F209" s="73"/>
      <c r="G209" s="71">
        <v>5000000</v>
      </c>
      <c r="H209" s="77">
        <v>2022</v>
      </c>
      <c r="I209" s="88" t="s">
        <v>107</v>
      </c>
      <c r="J209" s="79" t="s">
        <v>458</v>
      </c>
      <c r="K209" s="79" t="s">
        <v>684</v>
      </c>
      <c r="L209" s="74" t="s">
        <v>269</v>
      </c>
      <c r="M209" s="93"/>
      <c r="N209" s="72"/>
      <c r="O209" s="74"/>
      <c r="P209" s="166" t="s">
        <v>1085</v>
      </c>
    </row>
    <row r="210" spans="1:16" ht="258.75" customHeight="1" x14ac:dyDescent="0.3">
      <c r="A210" s="127" t="s">
        <v>569</v>
      </c>
      <c r="B210" s="72">
        <v>411</v>
      </c>
      <c r="C210" s="74" t="s">
        <v>821</v>
      </c>
      <c r="D210" s="74" t="s">
        <v>822</v>
      </c>
      <c r="E210" s="74" t="s">
        <v>264</v>
      </c>
      <c r="F210" s="73"/>
      <c r="G210" s="71">
        <v>7000000</v>
      </c>
      <c r="H210" s="77">
        <v>2022</v>
      </c>
      <c r="I210" s="88" t="s">
        <v>107</v>
      </c>
      <c r="J210" s="79" t="s">
        <v>458</v>
      </c>
      <c r="K210" s="79" t="s">
        <v>684</v>
      </c>
      <c r="L210" s="74" t="s">
        <v>269</v>
      </c>
      <c r="M210" s="93"/>
      <c r="N210" s="72"/>
      <c r="O210" s="74"/>
      <c r="P210" s="166" t="s">
        <v>1085</v>
      </c>
    </row>
    <row r="211" spans="1:16" ht="343.5" customHeight="1" x14ac:dyDescent="0.3">
      <c r="A211" s="127" t="s">
        <v>564</v>
      </c>
      <c r="B211" s="72">
        <v>412</v>
      </c>
      <c r="C211" s="74" t="s">
        <v>823</v>
      </c>
      <c r="D211" s="74" t="s">
        <v>824</v>
      </c>
      <c r="E211" s="74" t="s">
        <v>264</v>
      </c>
      <c r="F211" s="73"/>
      <c r="G211" s="71">
        <v>4000000</v>
      </c>
      <c r="H211" s="77">
        <v>2022</v>
      </c>
      <c r="I211" s="88" t="s">
        <v>107</v>
      </c>
      <c r="J211" s="79" t="s">
        <v>454</v>
      </c>
      <c r="K211" s="79" t="s">
        <v>688</v>
      </c>
      <c r="L211" s="74" t="s">
        <v>272</v>
      </c>
      <c r="M211" s="93"/>
      <c r="N211" s="72"/>
      <c r="O211" s="74"/>
      <c r="P211" s="166" t="s">
        <v>820</v>
      </c>
    </row>
    <row r="212" spans="1:16" ht="335.25" customHeight="1" x14ac:dyDescent="0.3">
      <c r="A212" s="127" t="s">
        <v>564</v>
      </c>
      <c r="B212" s="72">
        <v>413</v>
      </c>
      <c r="C212" s="74" t="s">
        <v>825</v>
      </c>
      <c r="D212" s="74" t="s">
        <v>826</v>
      </c>
      <c r="E212" s="74" t="s">
        <v>264</v>
      </c>
      <c r="F212" s="73"/>
      <c r="G212" s="71">
        <v>5000000</v>
      </c>
      <c r="H212" s="77">
        <v>2022</v>
      </c>
      <c r="I212" s="88" t="s">
        <v>107</v>
      </c>
      <c r="J212" s="79" t="s">
        <v>454</v>
      </c>
      <c r="K212" s="79" t="s">
        <v>688</v>
      </c>
      <c r="L212" s="74" t="s">
        <v>272</v>
      </c>
      <c r="M212" s="93"/>
      <c r="N212" s="72"/>
      <c r="O212" s="74"/>
      <c r="P212" s="166" t="s">
        <v>820</v>
      </c>
    </row>
    <row r="213" spans="1:16" ht="153" customHeight="1" x14ac:dyDescent="0.3">
      <c r="A213" s="127" t="s">
        <v>559</v>
      </c>
      <c r="B213" s="72">
        <v>414</v>
      </c>
      <c r="C213" s="74" t="s">
        <v>827</v>
      </c>
      <c r="D213" s="74" t="s">
        <v>788</v>
      </c>
      <c r="E213" s="74" t="s">
        <v>264</v>
      </c>
      <c r="F213" s="73"/>
      <c r="G213" s="71">
        <v>7000000</v>
      </c>
      <c r="H213" s="77">
        <v>2022</v>
      </c>
      <c r="I213" s="88" t="s">
        <v>107</v>
      </c>
      <c r="J213" s="79" t="s">
        <v>456</v>
      </c>
      <c r="K213" s="79"/>
      <c r="L213" s="74" t="s">
        <v>828</v>
      </c>
      <c r="M213" s="93"/>
      <c r="N213" s="72"/>
      <c r="O213" s="74"/>
      <c r="P213" s="166" t="s">
        <v>820</v>
      </c>
    </row>
    <row r="214" spans="1:16" ht="395.25" customHeight="1" x14ac:dyDescent="0.3">
      <c r="A214" s="127" t="s">
        <v>567</v>
      </c>
      <c r="B214" s="72">
        <v>415</v>
      </c>
      <c r="C214" s="74" t="s">
        <v>1058</v>
      </c>
      <c r="D214" s="74" t="s">
        <v>829</v>
      </c>
      <c r="E214" s="74" t="s">
        <v>202</v>
      </c>
      <c r="F214" s="73"/>
      <c r="G214" s="71">
        <v>25000000</v>
      </c>
      <c r="H214" s="77">
        <v>2022</v>
      </c>
      <c r="I214" s="88" t="s">
        <v>107</v>
      </c>
      <c r="J214" s="79" t="s">
        <v>458</v>
      </c>
      <c r="K214" s="79" t="s">
        <v>687</v>
      </c>
      <c r="L214" s="74" t="s">
        <v>830</v>
      </c>
      <c r="M214" s="93"/>
      <c r="N214" s="72"/>
      <c r="O214" s="74"/>
      <c r="P214" s="166" t="s">
        <v>831</v>
      </c>
    </row>
    <row r="215" spans="1:16" ht="122.25" customHeight="1" x14ac:dyDescent="0.3">
      <c r="A215" s="199" t="s">
        <v>1109</v>
      </c>
      <c r="B215" s="108">
        <v>416</v>
      </c>
      <c r="C215" s="84" t="s">
        <v>834</v>
      </c>
      <c r="D215" s="96" t="s">
        <v>835</v>
      </c>
      <c r="E215" s="96" t="s">
        <v>202</v>
      </c>
      <c r="F215" s="97"/>
      <c r="G215" s="207">
        <v>1000000</v>
      </c>
      <c r="H215" s="99">
        <v>2021</v>
      </c>
      <c r="I215" s="112" t="s">
        <v>108</v>
      </c>
      <c r="J215" s="116" t="s">
        <v>457</v>
      </c>
      <c r="K215" s="201"/>
      <c r="L215" s="84" t="s">
        <v>471</v>
      </c>
      <c r="M215" s="114"/>
      <c r="N215" s="115"/>
      <c r="O215" s="114"/>
      <c r="P215" s="198" t="s">
        <v>1118</v>
      </c>
    </row>
    <row r="216" spans="1:16" ht="336.75" customHeight="1" x14ac:dyDescent="0.3">
      <c r="A216" s="127" t="s">
        <v>557</v>
      </c>
      <c r="B216" s="72">
        <v>417</v>
      </c>
      <c r="C216" s="74" t="s">
        <v>837</v>
      </c>
      <c r="D216" s="74" t="s">
        <v>839</v>
      </c>
      <c r="E216" s="74" t="s">
        <v>838</v>
      </c>
      <c r="F216" s="73"/>
      <c r="G216" s="71">
        <v>5000000</v>
      </c>
      <c r="H216" s="77">
        <v>2021</v>
      </c>
      <c r="I216" s="88" t="s">
        <v>107</v>
      </c>
      <c r="J216" s="79" t="s">
        <v>453</v>
      </c>
      <c r="K216" s="79" t="s">
        <v>686</v>
      </c>
      <c r="L216" s="74" t="s">
        <v>840</v>
      </c>
      <c r="M216" s="93"/>
      <c r="N216" s="72"/>
      <c r="O216" s="74"/>
      <c r="P216" s="166" t="s">
        <v>1102</v>
      </c>
    </row>
    <row r="217" spans="1:16" ht="216" customHeight="1" x14ac:dyDescent="0.3">
      <c r="A217" s="127" t="s">
        <v>557</v>
      </c>
      <c r="B217" s="72">
        <v>418</v>
      </c>
      <c r="C217" s="74" t="s">
        <v>841</v>
      </c>
      <c r="D217" s="74" t="s">
        <v>842</v>
      </c>
      <c r="E217" s="74" t="s">
        <v>838</v>
      </c>
      <c r="F217" s="73"/>
      <c r="G217" s="71">
        <v>4500000</v>
      </c>
      <c r="H217" s="77">
        <v>2021</v>
      </c>
      <c r="I217" s="88" t="s">
        <v>107</v>
      </c>
      <c r="J217" s="79" t="s">
        <v>453</v>
      </c>
      <c r="K217" s="79" t="s">
        <v>686</v>
      </c>
      <c r="L217" s="74" t="s">
        <v>843</v>
      </c>
      <c r="M217" s="93"/>
      <c r="N217" s="72"/>
      <c r="O217" s="74"/>
      <c r="P217" s="166" t="s">
        <v>844</v>
      </c>
    </row>
    <row r="218" spans="1:16" ht="207.75" customHeight="1" x14ac:dyDescent="0.3">
      <c r="A218" s="127" t="s">
        <v>556</v>
      </c>
      <c r="B218" s="72">
        <v>419</v>
      </c>
      <c r="C218" s="74" t="s">
        <v>845</v>
      </c>
      <c r="D218" s="74" t="s">
        <v>846</v>
      </c>
      <c r="E218" s="74" t="s">
        <v>838</v>
      </c>
      <c r="F218" s="73"/>
      <c r="G218" s="71">
        <v>2500000</v>
      </c>
      <c r="H218" s="77">
        <v>2022</v>
      </c>
      <c r="I218" s="88" t="s">
        <v>107</v>
      </c>
      <c r="J218" s="79" t="s">
        <v>453</v>
      </c>
      <c r="K218" s="79" t="s">
        <v>686</v>
      </c>
      <c r="L218" s="74" t="s">
        <v>847</v>
      </c>
      <c r="M218" s="93"/>
      <c r="N218" s="72"/>
      <c r="O218" s="74"/>
      <c r="P218" s="166" t="s">
        <v>1101</v>
      </c>
    </row>
    <row r="219" spans="1:16" ht="210.75" customHeight="1" x14ac:dyDescent="0.3">
      <c r="A219" s="127" t="s">
        <v>556</v>
      </c>
      <c r="B219" s="72">
        <v>420</v>
      </c>
      <c r="C219" s="74" t="s">
        <v>848</v>
      </c>
      <c r="D219" s="74" t="s">
        <v>849</v>
      </c>
      <c r="E219" s="74" t="s">
        <v>838</v>
      </c>
      <c r="F219" s="73"/>
      <c r="G219" s="71">
        <v>1500000</v>
      </c>
      <c r="H219" s="77">
        <v>2023</v>
      </c>
      <c r="I219" s="88" t="s">
        <v>107</v>
      </c>
      <c r="J219" s="79" t="s">
        <v>453</v>
      </c>
      <c r="K219" s="79" t="s">
        <v>686</v>
      </c>
      <c r="L219" s="74" t="s">
        <v>850</v>
      </c>
      <c r="M219" s="93"/>
      <c r="N219" s="72"/>
      <c r="O219" s="74"/>
      <c r="P219" s="166" t="s">
        <v>1101</v>
      </c>
    </row>
    <row r="220" spans="1:16" ht="252.75" customHeight="1" x14ac:dyDescent="0.3">
      <c r="A220" s="127" t="s">
        <v>551</v>
      </c>
      <c r="B220" s="72">
        <v>421</v>
      </c>
      <c r="C220" s="74" t="s">
        <v>872</v>
      </c>
      <c r="D220" s="74" t="s">
        <v>873</v>
      </c>
      <c r="E220" s="74" t="s">
        <v>314</v>
      </c>
      <c r="F220" s="73"/>
      <c r="G220" s="71">
        <v>7500000</v>
      </c>
      <c r="H220" s="77">
        <v>2021</v>
      </c>
      <c r="I220" s="67" t="s">
        <v>109</v>
      </c>
      <c r="J220" s="95"/>
      <c r="K220" s="194"/>
      <c r="L220" s="74" t="s">
        <v>874</v>
      </c>
      <c r="M220" s="111"/>
      <c r="N220" s="94"/>
      <c r="O220" s="135"/>
      <c r="P220" s="166" t="s">
        <v>1034</v>
      </c>
    </row>
    <row r="221" spans="1:16" ht="375" customHeight="1" x14ac:dyDescent="0.3">
      <c r="A221" s="127" t="s">
        <v>551</v>
      </c>
      <c r="B221" s="72">
        <v>422</v>
      </c>
      <c r="C221" s="74" t="s">
        <v>875</v>
      </c>
      <c r="D221" s="74" t="s">
        <v>876</v>
      </c>
      <c r="E221" s="74" t="s">
        <v>314</v>
      </c>
      <c r="F221" s="73"/>
      <c r="G221" s="71">
        <v>500000</v>
      </c>
      <c r="H221" s="77">
        <v>2021</v>
      </c>
      <c r="I221" s="88" t="s">
        <v>109</v>
      </c>
      <c r="J221" s="79"/>
      <c r="K221" s="79"/>
      <c r="L221" s="74" t="s">
        <v>877</v>
      </c>
      <c r="M221" s="93"/>
      <c r="N221" s="72"/>
      <c r="O221" s="74"/>
      <c r="P221" s="166" t="s">
        <v>1034</v>
      </c>
    </row>
    <row r="222" spans="1:16" ht="397.5" customHeight="1" x14ac:dyDescent="0.3">
      <c r="A222" s="127" t="s">
        <v>551</v>
      </c>
      <c r="B222" s="72">
        <v>423</v>
      </c>
      <c r="C222" s="74" t="s">
        <v>878</v>
      </c>
      <c r="D222" s="74" t="s">
        <v>879</v>
      </c>
      <c r="E222" s="74" t="s">
        <v>314</v>
      </c>
      <c r="F222" s="73"/>
      <c r="G222" s="71">
        <v>18200000</v>
      </c>
      <c r="H222" s="77">
        <v>2021</v>
      </c>
      <c r="I222" s="88" t="s">
        <v>109</v>
      </c>
      <c r="J222" s="79"/>
      <c r="K222" s="79"/>
      <c r="L222" s="74" t="s">
        <v>880</v>
      </c>
      <c r="M222" s="93"/>
      <c r="N222" s="72"/>
      <c r="O222" s="74"/>
      <c r="P222" s="166" t="s">
        <v>1034</v>
      </c>
    </row>
    <row r="223" spans="1:16" ht="397.5" customHeight="1" x14ac:dyDescent="0.3">
      <c r="A223" s="127" t="s">
        <v>551</v>
      </c>
      <c r="B223" s="72">
        <v>424</v>
      </c>
      <c r="C223" s="74" t="s">
        <v>881</v>
      </c>
      <c r="D223" s="74" t="s">
        <v>882</v>
      </c>
      <c r="E223" s="74" t="s">
        <v>314</v>
      </c>
      <c r="F223" s="73"/>
      <c r="G223" s="71">
        <v>20000000</v>
      </c>
      <c r="H223" s="77">
        <v>2021</v>
      </c>
      <c r="I223" s="88" t="s">
        <v>109</v>
      </c>
      <c r="J223" s="79"/>
      <c r="K223" s="79"/>
      <c r="L223" s="74" t="s">
        <v>880</v>
      </c>
      <c r="M223" s="93"/>
      <c r="N223" s="72"/>
      <c r="O223" s="74"/>
      <c r="P223" s="166" t="s">
        <v>1034</v>
      </c>
    </row>
    <row r="224" spans="1:16" ht="190.5" customHeight="1" x14ac:dyDescent="0.3">
      <c r="A224" s="169" t="s">
        <v>565</v>
      </c>
      <c r="B224" s="72">
        <v>425</v>
      </c>
      <c r="C224" s="74" t="s">
        <v>908</v>
      </c>
      <c r="D224" s="74" t="s">
        <v>914</v>
      </c>
      <c r="E224" s="74" t="s">
        <v>909</v>
      </c>
      <c r="F224" s="73"/>
      <c r="G224" s="71">
        <v>31500000</v>
      </c>
      <c r="H224" s="77">
        <v>2023</v>
      </c>
      <c r="I224" s="88" t="s">
        <v>108</v>
      </c>
      <c r="J224" s="79" t="s">
        <v>459</v>
      </c>
      <c r="K224" s="79"/>
      <c r="L224" s="74" t="s">
        <v>910</v>
      </c>
      <c r="M224" s="93"/>
      <c r="N224" s="72"/>
      <c r="O224" s="74"/>
      <c r="P224" s="166" t="s">
        <v>957</v>
      </c>
    </row>
    <row r="225" spans="1:16" ht="190.5" customHeight="1" x14ac:dyDescent="0.3">
      <c r="A225" s="127" t="s">
        <v>1107</v>
      </c>
      <c r="B225" s="72">
        <v>426</v>
      </c>
      <c r="C225" s="74" t="s">
        <v>911</v>
      </c>
      <c r="D225" s="74" t="s">
        <v>912</v>
      </c>
      <c r="E225" s="74" t="s">
        <v>909</v>
      </c>
      <c r="F225" s="73"/>
      <c r="G225" s="71">
        <v>31500000</v>
      </c>
      <c r="H225" s="77">
        <v>2023</v>
      </c>
      <c r="I225" s="88" t="s">
        <v>107</v>
      </c>
      <c r="J225" s="79" t="s">
        <v>456</v>
      </c>
      <c r="K225" s="79"/>
      <c r="L225" s="74" t="s">
        <v>913</v>
      </c>
      <c r="M225" s="93"/>
      <c r="N225" s="72"/>
      <c r="O225" s="74"/>
      <c r="P225" s="166" t="s">
        <v>957</v>
      </c>
    </row>
    <row r="226" spans="1:16" ht="141.75" customHeight="1" x14ac:dyDescent="0.3">
      <c r="A226" s="127" t="s">
        <v>1107</v>
      </c>
      <c r="B226" s="72">
        <v>427</v>
      </c>
      <c r="C226" s="74" t="s">
        <v>915</v>
      </c>
      <c r="D226" s="74" t="s">
        <v>916</v>
      </c>
      <c r="E226" s="74" t="s">
        <v>909</v>
      </c>
      <c r="F226" s="73"/>
      <c r="G226" s="71">
        <v>51000000</v>
      </c>
      <c r="H226" s="77">
        <v>2023</v>
      </c>
      <c r="I226" s="88" t="s">
        <v>107</v>
      </c>
      <c r="J226" s="79" t="s">
        <v>456</v>
      </c>
      <c r="K226" s="79"/>
      <c r="L226" s="74" t="s">
        <v>917</v>
      </c>
      <c r="M226" s="93"/>
      <c r="N226" s="72"/>
      <c r="O226" s="74"/>
      <c r="P226" s="166" t="s">
        <v>1046</v>
      </c>
    </row>
    <row r="227" spans="1:16" ht="292.5" customHeight="1" x14ac:dyDescent="0.3">
      <c r="A227" s="169" t="s">
        <v>565</v>
      </c>
      <c r="B227" s="72">
        <v>428</v>
      </c>
      <c r="C227" s="74" t="s">
        <v>919</v>
      </c>
      <c r="D227" s="74" t="s">
        <v>920</v>
      </c>
      <c r="E227" s="74" t="s">
        <v>909</v>
      </c>
      <c r="F227" s="73"/>
      <c r="G227" s="71">
        <v>73000000</v>
      </c>
      <c r="H227" s="77">
        <v>2022</v>
      </c>
      <c r="I227" s="172" t="s">
        <v>1114</v>
      </c>
      <c r="J227" s="95" t="s">
        <v>456</v>
      </c>
      <c r="K227" s="79"/>
      <c r="L227" s="74" t="s">
        <v>918</v>
      </c>
      <c r="M227" s="93"/>
      <c r="N227" s="72"/>
      <c r="O227" s="74"/>
      <c r="P227" s="166" t="s">
        <v>1115</v>
      </c>
    </row>
    <row r="228" spans="1:16" ht="190.5" customHeight="1" x14ac:dyDescent="0.3">
      <c r="A228" s="169" t="s">
        <v>562</v>
      </c>
      <c r="B228" s="72">
        <v>429</v>
      </c>
      <c r="C228" s="74" t="s">
        <v>938</v>
      </c>
      <c r="D228" s="74" t="s">
        <v>940</v>
      </c>
      <c r="E228" s="74" t="s">
        <v>942</v>
      </c>
      <c r="F228" s="73"/>
      <c r="G228" s="71">
        <v>5000000</v>
      </c>
      <c r="H228" s="77">
        <v>2022</v>
      </c>
      <c r="I228" s="88" t="s">
        <v>107</v>
      </c>
      <c r="J228" s="79" t="s">
        <v>454</v>
      </c>
      <c r="K228" s="79" t="s">
        <v>707</v>
      </c>
      <c r="L228" s="74" t="s">
        <v>941</v>
      </c>
      <c r="M228" s="93"/>
      <c r="N228" s="94"/>
      <c r="O228" s="135"/>
      <c r="P228" s="166" t="s">
        <v>949</v>
      </c>
    </row>
    <row r="229" spans="1:16" ht="353.25" customHeight="1" x14ac:dyDescent="0.3">
      <c r="A229" s="169" t="s">
        <v>562</v>
      </c>
      <c r="B229" s="72">
        <v>430</v>
      </c>
      <c r="C229" s="74" t="s">
        <v>939</v>
      </c>
      <c r="D229" s="74" t="s">
        <v>936</v>
      </c>
      <c r="E229" s="74" t="s">
        <v>942</v>
      </c>
      <c r="F229" s="73"/>
      <c r="G229" s="71">
        <v>5000000</v>
      </c>
      <c r="H229" s="77">
        <v>2022</v>
      </c>
      <c r="I229" s="88" t="s">
        <v>107</v>
      </c>
      <c r="J229" s="79" t="s">
        <v>454</v>
      </c>
      <c r="K229" s="79" t="s">
        <v>707</v>
      </c>
      <c r="L229" s="74" t="s">
        <v>937</v>
      </c>
      <c r="M229" s="93"/>
      <c r="N229" s="72"/>
      <c r="O229" s="74"/>
      <c r="P229" s="166" t="s">
        <v>949</v>
      </c>
    </row>
    <row r="230" spans="1:16" ht="227.25" customHeight="1" x14ac:dyDescent="0.3">
      <c r="A230" s="127" t="s">
        <v>566</v>
      </c>
      <c r="B230" s="72">
        <v>431</v>
      </c>
      <c r="C230" s="74" t="s">
        <v>944</v>
      </c>
      <c r="D230" s="74" t="s">
        <v>945</v>
      </c>
      <c r="E230" s="74" t="s">
        <v>387</v>
      </c>
      <c r="F230" s="73"/>
      <c r="G230" s="71">
        <v>80000000</v>
      </c>
      <c r="H230" s="77">
        <v>2021</v>
      </c>
      <c r="I230" s="88" t="s">
        <v>107</v>
      </c>
      <c r="J230" s="79" t="s">
        <v>458</v>
      </c>
      <c r="K230" s="95"/>
      <c r="L230" s="74" t="s">
        <v>946</v>
      </c>
      <c r="M230" s="93"/>
      <c r="N230" s="72"/>
      <c r="O230" s="74"/>
      <c r="P230" s="166" t="s">
        <v>1072</v>
      </c>
    </row>
    <row r="231" spans="1:16" ht="203.25" customHeight="1" x14ac:dyDescent="0.3">
      <c r="A231" s="127" t="s">
        <v>566</v>
      </c>
      <c r="B231" s="72">
        <v>432</v>
      </c>
      <c r="C231" s="74" t="s">
        <v>947</v>
      </c>
      <c r="D231" s="74" t="s">
        <v>948</v>
      </c>
      <c r="E231" s="74" t="s">
        <v>387</v>
      </c>
      <c r="F231" s="73"/>
      <c r="G231" s="71">
        <v>120000000</v>
      </c>
      <c r="H231" s="77">
        <v>2021</v>
      </c>
      <c r="I231" s="88" t="s">
        <v>107</v>
      </c>
      <c r="J231" s="79" t="s">
        <v>458</v>
      </c>
      <c r="K231" s="79"/>
      <c r="L231" s="74" t="s">
        <v>946</v>
      </c>
      <c r="M231" s="93"/>
      <c r="N231" s="72"/>
      <c r="O231" s="74"/>
      <c r="P231" s="166" t="s">
        <v>1071</v>
      </c>
    </row>
    <row r="232" spans="1:16" ht="327" customHeight="1" x14ac:dyDescent="0.3">
      <c r="A232" s="127" t="s">
        <v>565</v>
      </c>
      <c r="B232" s="72">
        <v>433</v>
      </c>
      <c r="C232" s="74" t="s">
        <v>950</v>
      </c>
      <c r="D232" s="74" t="s">
        <v>1161</v>
      </c>
      <c r="E232" s="74" t="s">
        <v>387</v>
      </c>
      <c r="F232" s="73"/>
      <c r="G232" s="71">
        <v>2000000</v>
      </c>
      <c r="H232" s="77">
        <v>2022</v>
      </c>
      <c r="I232" s="88" t="s">
        <v>108</v>
      </c>
      <c r="J232" s="79" t="s">
        <v>459</v>
      </c>
      <c r="K232" s="79"/>
      <c r="L232" s="74" t="s">
        <v>951</v>
      </c>
      <c r="M232" s="93"/>
      <c r="N232" s="72"/>
      <c r="O232" s="74"/>
      <c r="P232" s="166" t="s">
        <v>949</v>
      </c>
    </row>
    <row r="233" spans="1:16" ht="327" customHeight="1" x14ac:dyDescent="0.3">
      <c r="A233" s="127" t="s">
        <v>1107</v>
      </c>
      <c r="B233" s="72">
        <v>434</v>
      </c>
      <c r="C233" s="74" t="s">
        <v>952</v>
      </c>
      <c r="D233" s="74" t="s">
        <v>956</v>
      </c>
      <c r="E233" s="74" t="s">
        <v>387</v>
      </c>
      <c r="F233" s="73"/>
      <c r="G233" s="71">
        <v>15000000</v>
      </c>
      <c r="H233" s="77">
        <v>2022</v>
      </c>
      <c r="I233" s="88" t="s">
        <v>107</v>
      </c>
      <c r="J233" s="79" t="s">
        <v>456</v>
      </c>
      <c r="K233" s="79"/>
      <c r="L233" s="74" t="s">
        <v>1166</v>
      </c>
      <c r="M233" s="93"/>
      <c r="N233" s="72"/>
      <c r="O233" s="74"/>
      <c r="P233" s="166" t="s">
        <v>949</v>
      </c>
    </row>
    <row r="234" spans="1:16" ht="145.5" customHeight="1" x14ac:dyDescent="0.3">
      <c r="A234" s="127" t="s">
        <v>1107</v>
      </c>
      <c r="B234" s="72">
        <v>435</v>
      </c>
      <c r="C234" s="74" t="s">
        <v>954</v>
      </c>
      <c r="D234" s="74" t="s">
        <v>955</v>
      </c>
      <c r="E234" s="74" t="s">
        <v>387</v>
      </c>
      <c r="F234" s="73"/>
      <c r="G234" s="71">
        <v>5000000</v>
      </c>
      <c r="H234" s="77">
        <v>2022</v>
      </c>
      <c r="I234" s="88" t="s">
        <v>107</v>
      </c>
      <c r="J234" s="79" t="s">
        <v>456</v>
      </c>
      <c r="K234" s="79"/>
      <c r="L234" s="74" t="s">
        <v>953</v>
      </c>
      <c r="M234" s="93"/>
      <c r="N234" s="72"/>
      <c r="O234" s="74"/>
      <c r="P234" s="166" t="s">
        <v>949</v>
      </c>
    </row>
    <row r="235" spans="1:16" ht="184.5" customHeight="1" x14ac:dyDescent="0.3">
      <c r="A235" s="127" t="s">
        <v>569</v>
      </c>
      <c r="B235" s="72">
        <v>436</v>
      </c>
      <c r="C235" s="74" t="s">
        <v>969</v>
      </c>
      <c r="D235" s="74" t="s">
        <v>972</v>
      </c>
      <c r="E235" s="74" t="s">
        <v>202</v>
      </c>
      <c r="F235" s="73"/>
      <c r="G235" s="71">
        <v>11500000</v>
      </c>
      <c r="H235" s="77">
        <v>2022</v>
      </c>
      <c r="I235" s="88" t="s">
        <v>107</v>
      </c>
      <c r="J235" s="79" t="s">
        <v>458</v>
      </c>
      <c r="K235" s="79" t="s">
        <v>684</v>
      </c>
      <c r="L235" s="74" t="s">
        <v>970</v>
      </c>
      <c r="M235" s="93"/>
      <c r="N235" s="94"/>
      <c r="O235" s="135"/>
      <c r="P235" s="166" t="s">
        <v>968</v>
      </c>
    </row>
    <row r="236" spans="1:16" ht="156" customHeight="1" x14ac:dyDescent="0.3">
      <c r="A236" s="127" t="s">
        <v>569</v>
      </c>
      <c r="B236" s="72">
        <v>437</v>
      </c>
      <c r="C236" s="74" t="s">
        <v>971</v>
      </c>
      <c r="D236" s="74" t="s">
        <v>973</v>
      </c>
      <c r="E236" s="74" t="s">
        <v>202</v>
      </c>
      <c r="F236" s="73"/>
      <c r="G236" s="71">
        <v>7900000</v>
      </c>
      <c r="H236" s="77">
        <v>2022</v>
      </c>
      <c r="I236" s="88" t="s">
        <v>107</v>
      </c>
      <c r="J236" s="79" t="s">
        <v>458</v>
      </c>
      <c r="K236" s="79" t="s">
        <v>684</v>
      </c>
      <c r="L236" s="74" t="s">
        <v>974</v>
      </c>
      <c r="M236" s="93"/>
      <c r="N236" s="72"/>
      <c r="O236" s="74"/>
      <c r="P236" s="166" t="s">
        <v>968</v>
      </c>
    </row>
    <row r="237" spans="1:16" ht="185.25" customHeight="1" x14ac:dyDescent="0.3">
      <c r="A237" s="127" t="s">
        <v>569</v>
      </c>
      <c r="B237" s="72">
        <v>438</v>
      </c>
      <c r="C237" s="74" t="s">
        <v>975</v>
      </c>
      <c r="D237" s="74" t="s">
        <v>976</v>
      </c>
      <c r="E237" s="74" t="s">
        <v>202</v>
      </c>
      <c r="F237" s="73"/>
      <c r="G237" s="71">
        <v>18200000</v>
      </c>
      <c r="H237" s="77">
        <v>2022</v>
      </c>
      <c r="I237" s="88" t="s">
        <v>107</v>
      </c>
      <c r="J237" s="79" t="s">
        <v>458</v>
      </c>
      <c r="K237" s="79" t="s">
        <v>684</v>
      </c>
      <c r="L237" s="74" t="s">
        <v>977</v>
      </c>
      <c r="M237" s="93"/>
      <c r="N237" s="72"/>
      <c r="O237" s="74"/>
      <c r="P237" s="166" t="s">
        <v>968</v>
      </c>
    </row>
    <row r="238" spans="1:16" ht="285.75" customHeight="1" x14ac:dyDescent="0.3">
      <c r="A238" s="127" t="s">
        <v>1107</v>
      </c>
      <c r="B238" s="72">
        <v>439</v>
      </c>
      <c r="C238" s="69" t="s">
        <v>983</v>
      </c>
      <c r="D238" s="68" t="s">
        <v>984</v>
      </c>
      <c r="E238" s="68" t="s">
        <v>165</v>
      </c>
      <c r="F238" s="73"/>
      <c r="G238" s="71">
        <v>6000000</v>
      </c>
      <c r="H238" s="88">
        <v>2023</v>
      </c>
      <c r="I238" s="88" t="s">
        <v>107</v>
      </c>
      <c r="J238" s="79" t="s">
        <v>456</v>
      </c>
      <c r="K238" s="79"/>
      <c r="L238" s="68" t="s">
        <v>382</v>
      </c>
      <c r="M238" s="93"/>
      <c r="N238" s="94"/>
      <c r="O238" s="135"/>
      <c r="P238" s="166" t="s">
        <v>982</v>
      </c>
    </row>
    <row r="239" spans="1:16" ht="196.5" customHeight="1" x14ac:dyDescent="0.3">
      <c r="A239" s="169" t="s">
        <v>565</v>
      </c>
      <c r="B239" s="72">
        <v>440</v>
      </c>
      <c r="C239" s="96" t="s">
        <v>985</v>
      </c>
      <c r="D239" s="96" t="s">
        <v>986</v>
      </c>
      <c r="E239" s="68" t="s">
        <v>165</v>
      </c>
      <c r="F239" s="106"/>
      <c r="G239" s="98">
        <v>2000000</v>
      </c>
      <c r="H239" s="99">
        <v>2023</v>
      </c>
      <c r="I239" s="88" t="s">
        <v>108</v>
      </c>
      <c r="J239" s="79" t="s">
        <v>459</v>
      </c>
      <c r="K239" s="117"/>
      <c r="L239" s="68" t="s">
        <v>382</v>
      </c>
      <c r="M239" s="97"/>
      <c r="N239" s="72"/>
      <c r="O239" s="96"/>
      <c r="P239" s="166" t="s">
        <v>982</v>
      </c>
    </row>
    <row r="240" spans="1:16" ht="196.5" customHeight="1" x14ac:dyDescent="0.3">
      <c r="A240" s="127" t="s">
        <v>1109</v>
      </c>
      <c r="B240" s="72">
        <v>441</v>
      </c>
      <c r="C240" s="74" t="s">
        <v>1005</v>
      </c>
      <c r="D240" s="74" t="s">
        <v>1006</v>
      </c>
      <c r="E240" s="74" t="s">
        <v>235</v>
      </c>
      <c r="F240" s="128"/>
      <c r="G240" s="71">
        <v>145450000</v>
      </c>
      <c r="H240" s="77">
        <v>2021</v>
      </c>
      <c r="I240" s="100" t="s">
        <v>108</v>
      </c>
      <c r="J240" s="79" t="s">
        <v>457</v>
      </c>
      <c r="K240" s="79"/>
      <c r="L240" s="74" t="s">
        <v>464</v>
      </c>
      <c r="M240" s="93"/>
      <c r="N240" s="74"/>
      <c r="O240" s="135"/>
      <c r="P240" s="166" t="s">
        <v>997</v>
      </c>
    </row>
    <row r="241" spans="1:16" ht="331.5" customHeight="1" x14ac:dyDescent="0.3">
      <c r="A241" s="127" t="s">
        <v>552</v>
      </c>
      <c r="B241" s="72">
        <v>442</v>
      </c>
      <c r="C241" s="96" t="s">
        <v>1007</v>
      </c>
      <c r="D241" s="96" t="s">
        <v>1008</v>
      </c>
      <c r="E241" s="74" t="s">
        <v>235</v>
      </c>
      <c r="F241" s="106"/>
      <c r="G241" s="71">
        <v>145450000</v>
      </c>
      <c r="H241" s="77">
        <v>2021</v>
      </c>
      <c r="I241" s="70" t="s">
        <v>107</v>
      </c>
      <c r="J241" s="79" t="s">
        <v>455</v>
      </c>
      <c r="K241" s="117" t="s">
        <v>693</v>
      </c>
      <c r="L241" s="74" t="s">
        <v>464</v>
      </c>
      <c r="M241" s="97"/>
      <c r="N241" s="118"/>
      <c r="O241" s="96"/>
      <c r="P241" s="166" t="s">
        <v>1086</v>
      </c>
    </row>
    <row r="242" spans="1:16" ht="196.5" customHeight="1" x14ac:dyDescent="0.3">
      <c r="A242" s="127" t="s">
        <v>1109</v>
      </c>
      <c r="B242" s="72">
        <v>443</v>
      </c>
      <c r="C242" s="74" t="s">
        <v>1009</v>
      </c>
      <c r="D242" s="74" t="s">
        <v>1010</v>
      </c>
      <c r="E242" s="74" t="s">
        <v>235</v>
      </c>
      <c r="F242" s="128"/>
      <c r="G242" s="71">
        <v>75000000</v>
      </c>
      <c r="H242" s="77">
        <v>2022</v>
      </c>
      <c r="I242" s="100" t="s">
        <v>108</v>
      </c>
      <c r="J242" s="79" t="s">
        <v>457</v>
      </c>
      <c r="K242" s="79"/>
      <c r="L242" s="74" t="s">
        <v>464</v>
      </c>
      <c r="M242" s="93"/>
      <c r="N242" s="94"/>
      <c r="O242" s="135"/>
      <c r="P242" s="166" t="s">
        <v>997</v>
      </c>
    </row>
    <row r="243" spans="1:16" ht="283.5" customHeight="1" x14ac:dyDescent="0.3">
      <c r="A243" s="127" t="s">
        <v>552</v>
      </c>
      <c r="B243" s="72">
        <v>444</v>
      </c>
      <c r="C243" s="96" t="s">
        <v>1011</v>
      </c>
      <c r="D243" s="96" t="s">
        <v>1012</v>
      </c>
      <c r="E243" s="74" t="s">
        <v>235</v>
      </c>
      <c r="F243" s="106"/>
      <c r="G243" s="71">
        <v>75000000</v>
      </c>
      <c r="H243" s="77">
        <v>2022</v>
      </c>
      <c r="I243" s="70" t="s">
        <v>107</v>
      </c>
      <c r="J243" s="79" t="s">
        <v>455</v>
      </c>
      <c r="K243" s="117" t="s">
        <v>708</v>
      </c>
      <c r="L243" s="74" t="s">
        <v>464</v>
      </c>
      <c r="M243" s="97"/>
      <c r="N243" s="118"/>
      <c r="O243" s="96"/>
      <c r="P243" s="166" t="s">
        <v>1087</v>
      </c>
    </row>
    <row r="244" spans="1:16" ht="283.5" customHeight="1" thickBot="1" x14ac:dyDescent="0.35">
      <c r="A244" s="208" t="s">
        <v>550</v>
      </c>
      <c r="B244" s="119">
        <v>445</v>
      </c>
      <c r="C244" s="120" t="s">
        <v>1059</v>
      </c>
      <c r="D244" s="120" t="s">
        <v>1030</v>
      </c>
      <c r="E244" s="120" t="s">
        <v>1029</v>
      </c>
      <c r="F244" s="121"/>
      <c r="G244" s="122">
        <v>9000000</v>
      </c>
      <c r="H244" s="123">
        <v>2023</v>
      </c>
      <c r="I244" s="124" t="s">
        <v>179</v>
      </c>
      <c r="J244" s="125"/>
      <c r="K244" s="125"/>
      <c r="L244" s="120" t="s">
        <v>1031</v>
      </c>
      <c r="M244" s="126"/>
      <c r="N244" s="119"/>
      <c r="O244" s="120"/>
      <c r="P244" s="204" t="s">
        <v>1097</v>
      </c>
    </row>
    <row r="245" spans="1:16" ht="228" customHeight="1" x14ac:dyDescent="0.3">
      <c r="A245" s="199"/>
      <c r="B245" s="209">
        <v>446</v>
      </c>
      <c r="C245" s="210" t="s">
        <v>1132</v>
      </c>
      <c r="D245" s="210" t="s">
        <v>1133</v>
      </c>
      <c r="E245" s="210" t="s">
        <v>202</v>
      </c>
      <c r="F245" s="211"/>
      <c r="G245" s="207">
        <v>150000000</v>
      </c>
      <c r="H245" s="212">
        <v>2021</v>
      </c>
      <c r="I245" s="213" t="s">
        <v>108</v>
      </c>
      <c r="J245" s="214" t="s">
        <v>459</v>
      </c>
      <c r="K245" s="214"/>
      <c r="L245" s="210" t="s">
        <v>1134</v>
      </c>
      <c r="M245" s="215"/>
      <c r="N245" s="209"/>
      <c r="O245" s="210"/>
      <c r="P245" s="198" t="s">
        <v>1135</v>
      </c>
    </row>
    <row r="246" spans="1:16" ht="309.75" customHeight="1" x14ac:dyDescent="0.3">
      <c r="A246" s="127"/>
      <c r="B246" s="216">
        <v>447</v>
      </c>
      <c r="C246" s="176" t="s">
        <v>1136</v>
      </c>
      <c r="D246" s="217" t="s">
        <v>1137</v>
      </c>
      <c r="E246" s="210" t="s">
        <v>202</v>
      </c>
      <c r="F246" s="218"/>
      <c r="G246" s="184">
        <v>25000000</v>
      </c>
      <c r="H246" s="185">
        <v>2021</v>
      </c>
      <c r="I246" s="172" t="s">
        <v>108</v>
      </c>
      <c r="J246" s="214" t="s">
        <v>459</v>
      </c>
      <c r="K246" s="95"/>
      <c r="L246" s="176" t="s">
        <v>1138</v>
      </c>
      <c r="M246" s="186"/>
      <c r="N246" s="216"/>
      <c r="O246" s="176"/>
      <c r="P246" s="198" t="s">
        <v>1135</v>
      </c>
    </row>
    <row r="247" spans="1:16" ht="180" customHeight="1" x14ac:dyDescent="0.3">
      <c r="A247" s="127"/>
      <c r="B247" s="216">
        <v>448</v>
      </c>
      <c r="C247" s="176" t="s">
        <v>1139</v>
      </c>
      <c r="D247" s="217" t="s">
        <v>1142</v>
      </c>
      <c r="E247" s="210" t="s">
        <v>202</v>
      </c>
      <c r="F247" s="218"/>
      <c r="G247" s="184">
        <v>2400000</v>
      </c>
      <c r="H247" s="185">
        <v>2023</v>
      </c>
      <c r="I247" s="172" t="s">
        <v>107</v>
      </c>
      <c r="J247" s="214" t="s">
        <v>458</v>
      </c>
      <c r="K247" s="95" t="s">
        <v>684</v>
      </c>
      <c r="L247" s="176" t="s">
        <v>360</v>
      </c>
      <c r="M247" s="186"/>
      <c r="N247" s="216"/>
      <c r="O247" s="176"/>
      <c r="P247" s="198" t="s">
        <v>1140</v>
      </c>
    </row>
    <row r="248" spans="1:16" ht="188.25" customHeight="1" x14ac:dyDescent="0.3">
      <c r="A248" s="127"/>
      <c r="B248" s="216">
        <v>449</v>
      </c>
      <c r="C248" s="176" t="s">
        <v>1141</v>
      </c>
      <c r="D248" s="217" t="s">
        <v>1144</v>
      </c>
      <c r="E248" s="210" t="s">
        <v>202</v>
      </c>
      <c r="F248" s="218"/>
      <c r="G248" s="184">
        <v>5000000</v>
      </c>
      <c r="H248" s="185">
        <v>2024</v>
      </c>
      <c r="I248" s="172" t="s">
        <v>107</v>
      </c>
      <c r="J248" s="214" t="s">
        <v>458</v>
      </c>
      <c r="K248" s="95" t="s">
        <v>684</v>
      </c>
      <c r="L248" s="176" t="s">
        <v>366</v>
      </c>
      <c r="M248" s="186"/>
      <c r="N248" s="216"/>
      <c r="O248" s="176"/>
      <c r="P248" s="198" t="s">
        <v>1140</v>
      </c>
    </row>
    <row r="249" spans="1:16" ht="261.75" customHeight="1" x14ac:dyDescent="0.3">
      <c r="A249" s="127"/>
      <c r="B249" s="216">
        <v>450</v>
      </c>
      <c r="C249" s="176" t="s">
        <v>1146</v>
      </c>
      <c r="D249" s="217" t="s">
        <v>1143</v>
      </c>
      <c r="E249" s="210" t="s">
        <v>155</v>
      </c>
      <c r="F249" s="218"/>
      <c r="G249" s="184">
        <v>90000000</v>
      </c>
      <c r="H249" s="185">
        <v>2023</v>
      </c>
      <c r="I249" s="172" t="s">
        <v>107</v>
      </c>
      <c r="J249" s="214" t="s">
        <v>458</v>
      </c>
      <c r="K249" s="95" t="s">
        <v>684</v>
      </c>
      <c r="L249" s="176" t="s">
        <v>1145</v>
      </c>
      <c r="M249" s="186"/>
      <c r="N249" s="216"/>
      <c r="O249" s="176"/>
      <c r="P249" s="198" t="s">
        <v>1140</v>
      </c>
    </row>
    <row r="250" spans="1:16" ht="409.6" customHeight="1" x14ac:dyDescent="0.3">
      <c r="A250" s="127"/>
      <c r="B250" s="216">
        <v>451</v>
      </c>
      <c r="C250" s="176" t="s">
        <v>1147</v>
      </c>
      <c r="D250" s="217" t="s">
        <v>1149</v>
      </c>
      <c r="E250" s="210" t="s">
        <v>1148</v>
      </c>
      <c r="F250" s="218"/>
      <c r="G250" s="184">
        <v>8800000</v>
      </c>
      <c r="H250" s="185">
        <v>2022</v>
      </c>
      <c r="I250" s="213" t="s">
        <v>179</v>
      </c>
      <c r="J250" s="214"/>
      <c r="K250" s="95"/>
      <c r="L250" s="176"/>
      <c r="M250" s="186"/>
      <c r="N250" s="216"/>
      <c r="O250" s="176"/>
      <c r="P250" s="198" t="s">
        <v>1140</v>
      </c>
    </row>
    <row r="251" spans="1:16" ht="409.6" customHeight="1" x14ac:dyDescent="0.3">
      <c r="A251" s="127"/>
      <c r="B251" s="216">
        <v>452</v>
      </c>
      <c r="C251" s="176" t="s">
        <v>1150</v>
      </c>
      <c r="D251" s="217" t="s">
        <v>1151</v>
      </c>
      <c r="E251" s="176" t="s">
        <v>202</v>
      </c>
      <c r="F251" s="218"/>
      <c r="G251" s="184">
        <v>30250000</v>
      </c>
      <c r="H251" s="185">
        <v>2022</v>
      </c>
      <c r="I251" s="172" t="s">
        <v>1153</v>
      </c>
      <c r="J251" s="95" t="s">
        <v>1153</v>
      </c>
      <c r="K251" s="95"/>
      <c r="L251" s="176" t="s">
        <v>1152</v>
      </c>
      <c r="M251" s="186"/>
      <c r="N251" s="216"/>
      <c r="O251" s="176"/>
      <c r="P251" s="166" t="s">
        <v>1154</v>
      </c>
    </row>
    <row r="252" spans="1:16" ht="283.5" customHeight="1" x14ac:dyDescent="0.3">
      <c r="A252" s="127"/>
      <c r="B252" s="216">
        <v>453</v>
      </c>
      <c r="C252" s="176" t="s">
        <v>1155</v>
      </c>
      <c r="D252" s="217" t="s">
        <v>1159</v>
      </c>
      <c r="E252" s="176" t="s">
        <v>387</v>
      </c>
      <c r="F252" s="218"/>
      <c r="G252" s="184">
        <v>10000000</v>
      </c>
      <c r="H252" s="185">
        <v>2022</v>
      </c>
      <c r="I252" s="172" t="s">
        <v>1153</v>
      </c>
      <c r="J252" s="95" t="s">
        <v>1153</v>
      </c>
      <c r="K252" s="95"/>
      <c r="L252" s="176" t="s">
        <v>1156</v>
      </c>
      <c r="M252" s="186"/>
      <c r="N252" s="216"/>
      <c r="O252" s="176"/>
      <c r="P252" s="166" t="s">
        <v>1157</v>
      </c>
    </row>
    <row r="253" spans="1:16" ht="369.75" customHeight="1" thickBot="1" x14ac:dyDescent="0.35">
      <c r="A253" s="205"/>
      <c r="B253" s="219">
        <v>454</v>
      </c>
      <c r="C253" s="220" t="s">
        <v>1158</v>
      </c>
      <c r="D253" s="221" t="s">
        <v>1160</v>
      </c>
      <c r="E253" s="220" t="s">
        <v>387</v>
      </c>
      <c r="F253" s="222"/>
      <c r="G253" s="223">
        <v>10000000</v>
      </c>
      <c r="H253" s="224">
        <v>2022</v>
      </c>
      <c r="I253" s="225" t="s">
        <v>1153</v>
      </c>
      <c r="J253" s="226" t="s">
        <v>1153</v>
      </c>
      <c r="K253" s="226"/>
      <c r="L253" s="220" t="s">
        <v>1156</v>
      </c>
      <c r="M253" s="227"/>
      <c r="N253" s="219"/>
      <c r="O253" s="220"/>
      <c r="P253" s="204" t="s">
        <v>1157</v>
      </c>
    </row>
    <row r="254" spans="1:16" ht="137.25" customHeight="1" x14ac:dyDescent="0.3">
      <c r="C254" s="37"/>
      <c r="D254" s="136"/>
      <c r="E254" s="37"/>
      <c r="F254" s="37"/>
      <c r="G254" s="37"/>
      <c r="H254" s="37"/>
      <c r="I254" s="37"/>
      <c r="J254" s="37"/>
      <c r="K254" s="37"/>
      <c r="L254" s="37"/>
      <c r="M254" s="37"/>
      <c r="N254" s="37"/>
      <c r="O254" s="37"/>
      <c r="P254" s="37"/>
    </row>
    <row r="255" spans="1:16" x14ac:dyDescent="0.3">
      <c r="A255" s="64"/>
      <c r="D255" s="90"/>
      <c r="E255" s="90"/>
      <c r="F255" s="66"/>
      <c r="G255" s="91"/>
      <c r="H255" s="92"/>
      <c r="J255" s="83"/>
      <c r="K255" s="83"/>
    </row>
    <row r="256" spans="1:16" x14ac:dyDescent="0.3">
      <c r="A256" s="64"/>
      <c r="D256" s="90"/>
      <c r="E256" s="90"/>
      <c r="F256" s="66"/>
      <c r="G256" s="91"/>
      <c r="H256" s="92"/>
      <c r="J256" s="83"/>
      <c r="K256" s="83"/>
    </row>
    <row r="257" spans="1:6" x14ac:dyDescent="0.3">
      <c r="A257" s="64"/>
      <c r="F257" s="66"/>
    </row>
    <row r="258" spans="1:6" x14ac:dyDescent="0.3">
      <c r="A258" s="64"/>
      <c r="F258" s="66"/>
    </row>
    <row r="259" spans="1:6" x14ac:dyDescent="0.3">
      <c r="A259" s="64"/>
      <c r="F259" s="66"/>
    </row>
    <row r="260" spans="1:6" x14ac:dyDescent="0.3">
      <c r="A260" s="64"/>
      <c r="F260" s="66"/>
    </row>
    <row r="261" spans="1:6" x14ac:dyDescent="0.3">
      <c r="A261" s="64"/>
      <c r="F261" s="66"/>
    </row>
    <row r="262" spans="1:6" x14ac:dyDescent="0.3">
      <c r="A262" s="64"/>
      <c r="F262" s="66"/>
    </row>
    <row r="263" spans="1:6" x14ac:dyDescent="0.3">
      <c r="A263" s="64"/>
      <c r="F263" s="66"/>
    </row>
    <row r="264" spans="1:6" x14ac:dyDescent="0.3">
      <c r="A264" s="64"/>
      <c r="F264" s="66"/>
    </row>
    <row r="265" spans="1:6" x14ac:dyDescent="0.3">
      <c r="A265" s="64"/>
      <c r="F265" s="66"/>
    </row>
    <row r="266" spans="1:6" x14ac:dyDescent="0.3">
      <c r="A266" s="64"/>
      <c r="F266" s="66"/>
    </row>
    <row r="267" spans="1:6" x14ac:dyDescent="0.3">
      <c r="A267" s="64"/>
      <c r="F267" s="66"/>
    </row>
    <row r="268" spans="1:6" x14ac:dyDescent="0.3">
      <c r="A268" s="64"/>
      <c r="F268" s="66"/>
    </row>
    <row r="269" spans="1:6" x14ac:dyDescent="0.3">
      <c r="A269" s="64"/>
      <c r="F269" s="66"/>
    </row>
    <row r="270" spans="1:6" x14ac:dyDescent="0.3">
      <c r="A270" s="64"/>
      <c r="F270" s="66"/>
    </row>
    <row r="271" spans="1:6" x14ac:dyDescent="0.3">
      <c r="A271" s="64"/>
      <c r="F271" s="66"/>
    </row>
    <row r="272" spans="1:6" x14ac:dyDescent="0.3">
      <c r="A272" s="64"/>
      <c r="F272" s="66"/>
    </row>
    <row r="273" spans="1:6" x14ac:dyDescent="0.3">
      <c r="A273" s="64"/>
      <c r="F273" s="66"/>
    </row>
    <row r="274" spans="1:6" x14ac:dyDescent="0.3">
      <c r="A274" s="64"/>
      <c r="F274" s="66"/>
    </row>
    <row r="275" spans="1:6" x14ac:dyDescent="0.3">
      <c r="A275" s="64"/>
      <c r="F275" s="66"/>
    </row>
    <row r="276" spans="1:6" x14ac:dyDescent="0.3">
      <c r="A276" s="64"/>
      <c r="F276" s="66"/>
    </row>
    <row r="277" spans="1:6" x14ac:dyDescent="0.3">
      <c r="A277" s="64"/>
      <c r="F277" s="66"/>
    </row>
    <row r="278" spans="1:6" x14ac:dyDescent="0.3">
      <c r="A278" s="64"/>
      <c r="F278" s="66"/>
    </row>
    <row r="279" spans="1:6" x14ac:dyDescent="0.3">
      <c r="A279" s="64"/>
      <c r="F279" s="66"/>
    </row>
    <row r="280" spans="1:6" x14ac:dyDescent="0.3">
      <c r="A280" s="64"/>
      <c r="F280" s="66"/>
    </row>
    <row r="281" spans="1:6" x14ac:dyDescent="0.3">
      <c r="A281" s="64"/>
      <c r="F281" s="66"/>
    </row>
    <row r="282" spans="1:6" x14ac:dyDescent="0.3">
      <c r="A282" s="64"/>
      <c r="F282" s="66"/>
    </row>
    <row r="283" spans="1:6" x14ac:dyDescent="0.3">
      <c r="A283" s="64"/>
      <c r="F283" s="66"/>
    </row>
    <row r="284" spans="1:6" x14ac:dyDescent="0.3">
      <c r="A284" s="64"/>
      <c r="F284" s="66"/>
    </row>
    <row r="285" spans="1:6" x14ac:dyDescent="0.3">
      <c r="A285" s="64"/>
      <c r="F285" s="66"/>
    </row>
    <row r="286" spans="1:6" x14ac:dyDescent="0.3">
      <c r="A286" s="64"/>
      <c r="F286" s="66"/>
    </row>
    <row r="287" spans="1:6" x14ac:dyDescent="0.3">
      <c r="A287" s="64"/>
      <c r="F287" s="66"/>
    </row>
    <row r="288" spans="1:6" x14ac:dyDescent="0.3">
      <c r="A288" s="64"/>
      <c r="F288" s="66"/>
    </row>
    <row r="289" spans="1:6" x14ac:dyDescent="0.3">
      <c r="A289" s="64"/>
      <c r="F289" s="66"/>
    </row>
    <row r="290" spans="1:6" x14ac:dyDescent="0.3">
      <c r="A290" s="64"/>
      <c r="F290" s="66"/>
    </row>
    <row r="291" spans="1:6" x14ac:dyDescent="0.3">
      <c r="A291" s="64"/>
      <c r="F291" s="66"/>
    </row>
    <row r="292" spans="1:6" x14ac:dyDescent="0.3">
      <c r="A292" s="64"/>
      <c r="F292" s="66"/>
    </row>
    <row r="293" spans="1:6" x14ac:dyDescent="0.3">
      <c r="A293" s="64"/>
      <c r="F293" s="66"/>
    </row>
    <row r="294" spans="1:6" x14ac:dyDescent="0.3">
      <c r="A294" s="64"/>
      <c r="F294" s="66"/>
    </row>
    <row r="295" spans="1:6" x14ac:dyDescent="0.3">
      <c r="A295" s="64"/>
      <c r="F295" s="66"/>
    </row>
    <row r="296" spans="1:6" x14ac:dyDescent="0.3">
      <c r="A296" s="64"/>
      <c r="F296" s="66"/>
    </row>
    <row r="297" spans="1:6" x14ac:dyDescent="0.3">
      <c r="A297" s="64"/>
      <c r="F297" s="66"/>
    </row>
    <row r="298" spans="1:6" x14ac:dyDescent="0.3">
      <c r="A298" s="64"/>
      <c r="F298" s="66"/>
    </row>
    <row r="299" spans="1:6" x14ac:dyDescent="0.3">
      <c r="A299" s="64"/>
      <c r="F299" s="66"/>
    </row>
    <row r="300" spans="1:6" x14ac:dyDescent="0.3">
      <c r="A300" s="64"/>
      <c r="F300" s="66"/>
    </row>
    <row r="301" spans="1:6" x14ac:dyDescent="0.3">
      <c r="A301" s="64"/>
      <c r="F301" s="66"/>
    </row>
    <row r="302" spans="1:6" x14ac:dyDescent="0.3">
      <c r="A302" s="64"/>
      <c r="F302" s="66"/>
    </row>
    <row r="303" spans="1:6" x14ac:dyDescent="0.3">
      <c r="A303" s="64"/>
      <c r="F303" s="66"/>
    </row>
    <row r="304" spans="1:6" x14ac:dyDescent="0.3">
      <c r="A304" s="64"/>
      <c r="F304" s="66"/>
    </row>
    <row r="305" spans="1:6" x14ac:dyDescent="0.3">
      <c r="A305" s="64"/>
      <c r="F305" s="66"/>
    </row>
    <row r="306" spans="1:6" x14ac:dyDescent="0.3">
      <c r="A306" s="64"/>
      <c r="F306" s="66"/>
    </row>
    <row r="307" spans="1:6" x14ac:dyDescent="0.3">
      <c r="A307" s="64"/>
      <c r="F307" s="66"/>
    </row>
    <row r="308" spans="1:6" x14ac:dyDescent="0.3">
      <c r="A308" s="64"/>
      <c r="F308" s="66"/>
    </row>
    <row r="309" spans="1:6" x14ac:dyDescent="0.3">
      <c r="A309" s="64"/>
      <c r="F309" s="66"/>
    </row>
    <row r="310" spans="1:6" x14ac:dyDescent="0.3">
      <c r="A310" s="64"/>
      <c r="F310" s="66"/>
    </row>
    <row r="311" spans="1:6" x14ac:dyDescent="0.3">
      <c r="A311" s="64"/>
      <c r="F311" s="66"/>
    </row>
    <row r="312" spans="1:6" x14ac:dyDescent="0.3">
      <c r="A312" s="64"/>
      <c r="F312" s="66"/>
    </row>
    <row r="313" spans="1:6" x14ac:dyDescent="0.3">
      <c r="A313" s="64"/>
      <c r="F313" s="66"/>
    </row>
    <row r="314" spans="1:6" x14ac:dyDescent="0.3">
      <c r="A314" s="64"/>
      <c r="F314" s="66"/>
    </row>
    <row r="315" spans="1:6" x14ac:dyDescent="0.3">
      <c r="A315" s="64"/>
      <c r="F315" s="66"/>
    </row>
    <row r="316" spans="1:6" x14ac:dyDescent="0.3">
      <c r="A316" s="64"/>
      <c r="F316" s="66"/>
    </row>
    <row r="317" spans="1:6" x14ac:dyDescent="0.3">
      <c r="A317" s="64"/>
      <c r="F317" s="66"/>
    </row>
    <row r="318" spans="1:6" x14ac:dyDescent="0.3">
      <c r="A318" s="64"/>
      <c r="F318" s="66"/>
    </row>
    <row r="319" spans="1:6" x14ac:dyDescent="0.3">
      <c r="A319" s="64"/>
      <c r="F319" s="66"/>
    </row>
    <row r="320" spans="1:6" x14ac:dyDescent="0.3">
      <c r="A320" s="64"/>
      <c r="F320" s="66"/>
    </row>
    <row r="321" spans="1:6" x14ac:dyDescent="0.3">
      <c r="A321" s="64"/>
      <c r="F321" s="66"/>
    </row>
    <row r="322" spans="1:6" x14ac:dyDescent="0.3">
      <c r="A322" s="64"/>
      <c r="F322" s="66"/>
    </row>
    <row r="323" spans="1:6" x14ac:dyDescent="0.3">
      <c r="A323" s="64"/>
      <c r="F323" s="66"/>
    </row>
    <row r="324" spans="1:6" x14ac:dyDescent="0.3">
      <c r="A324" s="64"/>
      <c r="F324" s="66"/>
    </row>
    <row r="325" spans="1:6" x14ac:dyDescent="0.3">
      <c r="A325" s="64"/>
      <c r="F325" s="66"/>
    </row>
    <row r="326" spans="1:6" x14ac:dyDescent="0.3">
      <c r="A326" s="64"/>
      <c r="F326" s="66"/>
    </row>
    <row r="327" spans="1:6" x14ac:dyDescent="0.3">
      <c r="A327" s="64"/>
      <c r="F327" s="66"/>
    </row>
    <row r="328" spans="1:6" x14ac:dyDescent="0.3">
      <c r="A328" s="64"/>
      <c r="F328" s="66"/>
    </row>
    <row r="329" spans="1:6" x14ac:dyDescent="0.3">
      <c r="A329" s="64"/>
      <c r="F329" s="66"/>
    </row>
    <row r="330" spans="1:6" x14ac:dyDescent="0.3">
      <c r="A330" s="64"/>
      <c r="F330" s="66"/>
    </row>
    <row r="331" spans="1:6" x14ac:dyDescent="0.3">
      <c r="A331" s="64"/>
      <c r="F331" s="66"/>
    </row>
    <row r="332" spans="1:6" x14ac:dyDescent="0.3">
      <c r="A332" s="64"/>
      <c r="F332" s="66"/>
    </row>
    <row r="333" spans="1:6" x14ac:dyDescent="0.3">
      <c r="A333" s="64"/>
      <c r="F333" s="66"/>
    </row>
    <row r="334" spans="1:6" x14ac:dyDescent="0.3">
      <c r="A334" s="64"/>
      <c r="F334" s="66"/>
    </row>
    <row r="335" spans="1:6" x14ac:dyDescent="0.3">
      <c r="A335" s="64"/>
      <c r="F335" s="66"/>
    </row>
    <row r="336" spans="1:6" x14ac:dyDescent="0.3">
      <c r="A336" s="64"/>
      <c r="F336" s="66"/>
    </row>
    <row r="337" spans="1:6" x14ac:dyDescent="0.3">
      <c r="A337" s="64"/>
      <c r="F337" s="66"/>
    </row>
    <row r="338" spans="1:6" x14ac:dyDescent="0.3">
      <c r="A338" s="64"/>
      <c r="F338" s="66"/>
    </row>
    <row r="339" spans="1:6" x14ac:dyDescent="0.3">
      <c r="A339" s="64"/>
      <c r="F339" s="66"/>
    </row>
    <row r="340" spans="1:6" x14ac:dyDescent="0.3">
      <c r="A340" s="64"/>
      <c r="F340" s="66"/>
    </row>
    <row r="341" spans="1:6" x14ac:dyDescent="0.3">
      <c r="A341" s="64"/>
      <c r="F341" s="66"/>
    </row>
    <row r="342" spans="1:6" x14ac:dyDescent="0.3">
      <c r="A342" s="64"/>
      <c r="F342" s="66"/>
    </row>
    <row r="343" spans="1:6" x14ac:dyDescent="0.3">
      <c r="A343" s="64"/>
      <c r="F343" s="66"/>
    </row>
    <row r="344" spans="1:6" x14ac:dyDescent="0.3">
      <c r="A344" s="64"/>
      <c r="F344" s="66"/>
    </row>
    <row r="345" spans="1:6" x14ac:dyDescent="0.3">
      <c r="A345" s="64"/>
      <c r="F345" s="66"/>
    </row>
    <row r="346" spans="1:6" x14ac:dyDescent="0.3">
      <c r="A346" s="64"/>
      <c r="F346" s="66"/>
    </row>
    <row r="347" spans="1:6" x14ac:dyDescent="0.3">
      <c r="A347" s="64"/>
      <c r="F347" s="66"/>
    </row>
    <row r="348" spans="1:6" x14ac:dyDescent="0.3">
      <c r="A348" s="64"/>
      <c r="F348" s="66"/>
    </row>
    <row r="349" spans="1:6" x14ac:dyDescent="0.3">
      <c r="A349" s="64"/>
      <c r="F349" s="66"/>
    </row>
    <row r="350" spans="1:6" x14ac:dyDescent="0.3">
      <c r="A350" s="64"/>
      <c r="F350" s="66"/>
    </row>
    <row r="351" spans="1:6" x14ac:dyDescent="0.3">
      <c r="A351" s="64"/>
      <c r="F351" s="66"/>
    </row>
    <row r="352" spans="1:6" x14ac:dyDescent="0.3">
      <c r="A352" s="64"/>
      <c r="F352" s="66"/>
    </row>
    <row r="353" spans="1:6" x14ac:dyDescent="0.3">
      <c r="A353" s="64"/>
      <c r="F353" s="66"/>
    </row>
    <row r="354" spans="1:6" x14ac:dyDescent="0.3">
      <c r="A354" s="64"/>
      <c r="F354" s="66"/>
    </row>
    <row r="355" spans="1:6" x14ac:dyDescent="0.3">
      <c r="A355" s="64"/>
      <c r="F355" s="66"/>
    </row>
    <row r="356" spans="1:6" x14ac:dyDescent="0.3">
      <c r="A356" s="64"/>
      <c r="F356" s="66"/>
    </row>
    <row r="357" spans="1:6" x14ac:dyDescent="0.3">
      <c r="A357" s="64"/>
      <c r="F357" s="66"/>
    </row>
    <row r="358" spans="1:6" x14ac:dyDescent="0.3">
      <c r="A358" s="64"/>
      <c r="F358" s="66"/>
    </row>
    <row r="359" spans="1:6" x14ac:dyDescent="0.3">
      <c r="A359" s="64"/>
      <c r="F359" s="66"/>
    </row>
    <row r="360" spans="1:6" x14ac:dyDescent="0.3">
      <c r="A360" s="64"/>
      <c r="F360" s="66"/>
    </row>
    <row r="361" spans="1:6" x14ac:dyDescent="0.3">
      <c r="A361" s="64"/>
      <c r="F361" s="66"/>
    </row>
    <row r="362" spans="1:6" x14ac:dyDescent="0.3">
      <c r="A362" s="64"/>
      <c r="F362" s="66"/>
    </row>
    <row r="363" spans="1:6" x14ac:dyDescent="0.3">
      <c r="A363" s="64"/>
      <c r="F363" s="66"/>
    </row>
    <row r="364" spans="1:6" x14ac:dyDescent="0.3">
      <c r="A364" s="64"/>
      <c r="F364" s="66"/>
    </row>
    <row r="365" spans="1:6" x14ac:dyDescent="0.3">
      <c r="A365" s="64"/>
      <c r="F365" s="66"/>
    </row>
    <row r="366" spans="1:6" x14ac:dyDescent="0.3">
      <c r="A366" s="64"/>
      <c r="F366" s="66"/>
    </row>
    <row r="367" spans="1:6" x14ac:dyDescent="0.3">
      <c r="A367" s="64"/>
      <c r="F367" s="66"/>
    </row>
    <row r="368" spans="1:6" x14ac:dyDescent="0.3">
      <c r="A368" s="64"/>
      <c r="F368" s="66"/>
    </row>
    <row r="369" spans="1:6" x14ac:dyDescent="0.3">
      <c r="A369" s="64"/>
      <c r="F369" s="66"/>
    </row>
    <row r="370" spans="1:6" x14ac:dyDescent="0.3">
      <c r="A370" s="64"/>
      <c r="F370" s="66"/>
    </row>
    <row r="371" spans="1:6" x14ac:dyDescent="0.3">
      <c r="A371" s="64"/>
      <c r="F371" s="66"/>
    </row>
    <row r="372" spans="1:6" x14ac:dyDescent="0.3">
      <c r="A372" s="64"/>
      <c r="F372" s="66"/>
    </row>
    <row r="373" spans="1:6" x14ac:dyDescent="0.3">
      <c r="A373" s="64"/>
      <c r="F373" s="66"/>
    </row>
    <row r="374" spans="1:6" x14ac:dyDescent="0.3">
      <c r="A374" s="64"/>
      <c r="F374" s="66"/>
    </row>
    <row r="375" spans="1:6" x14ac:dyDescent="0.3">
      <c r="A375" s="64"/>
      <c r="F375" s="66"/>
    </row>
    <row r="376" spans="1:6" x14ac:dyDescent="0.3">
      <c r="A376" s="64"/>
      <c r="F376" s="66"/>
    </row>
    <row r="377" spans="1:6" x14ac:dyDescent="0.3">
      <c r="A377" s="64"/>
      <c r="F377" s="66"/>
    </row>
    <row r="378" spans="1:6" x14ac:dyDescent="0.3">
      <c r="A378" s="64"/>
      <c r="F378" s="66"/>
    </row>
    <row r="379" spans="1:6" x14ac:dyDescent="0.3">
      <c r="A379" s="64"/>
      <c r="F379" s="66"/>
    </row>
    <row r="380" spans="1:6" x14ac:dyDescent="0.3">
      <c r="A380" s="64"/>
      <c r="F380" s="66"/>
    </row>
    <row r="381" spans="1:6" x14ac:dyDescent="0.3">
      <c r="A381" s="64"/>
      <c r="F381" s="66"/>
    </row>
    <row r="382" spans="1:6" x14ac:dyDescent="0.3">
      <c r="A382" s="64"/>
      <c r="F382" s="66"/>
    </row>
    <row r="383" spans="1:6" x14ac:dyDescent="0.3">
      <c r="A383" s="64"/>
      <c r="F383" s="66"/>
    </row>
    <row r="384" spans="1:6" x14ac:dyDescent="0.3">
      <c r="A384" s="64"/>
      <c r="F384" s="66"/>
    </row>
    <row r="385" spans="1:6" x14ac:dyDescent="0.3">
      <c r="A385" s="64"/>
      <c r="F385" s="66"/>
    </row>
    <row r="386" spans="1:6" x14ac:dyDescent="0.3">
      <c r="A386" s="64"/>
      <c r="F386" s="66"/>
    </row>
    <row r="387" spans="1:6" x14ac:dyDescent="0.3">
      <c r="A387" s="64"/>
      <c r="F387" s="66"/>
    </row>
    <row r="388" spans="1:6" x14ac:dyDescent="0.3">
      <c r="A388" s="64"/>
      <c r="F388" s="66"/>
    </row>
    <row r="389" spans="1:6" x14ac:dyDescent="0.3">
      <c r="A389" s="64"/>
      <c r="F389" s="66"/>
    </row>
    <row r="390" spans="1:6" x14ac:dyDescent="0.3">
      <c r="A390" s="64"/>
      <c r="F390" s="66"/>
    </row>
    <row r="391" spans="1:6" x14ac:dyDescent="0.3">
      <c r="A391" s="64"/>
      <c r="F391" s="66"/>
    </row>
    <row r="392" spans="1:6" x14ac:dyDescent="0.3">
      <c r="A392" s="64"/>
      <c r="F392" s="66"/>
    </row>
    <row r="393" spans="1:6" x14ac:dyDescent="0.3">
      <c r="A393" s="64"/>
      <c r="F393" s="66"/>
    </row>
    <row r="394" spans="1:6" x14ac:dyDescent="0.3">
      <c r="A394" s="64"/>
      <c r="F394" s="66"/>
    </row>
    <row r="395" spans="1:6" x14ac:dyDescent="0.3">
      <c r="A395" s="64"/>
      <c r="F395" s="66"/>
    </row>
    <row r="396" spans="1:6" x14ac:dyDescent="0.3">
      <c r="A396" s="64"/>
      <c r="F396" s="66"/>
    </row>
    <row r="397" spans="1:6" x14ac:dyDescent="0.3">
      <c r="A397" s="64"/>
      <c r="F397" s="66"/>
    </row>
    <row r="398" spans="1:6" x14ac:dyDescent="0.3">
      <c r="A398" s="64"/>
      <c r="F398" s="66"/>
    </row>
    <row r="399" spans="1:6" x14ac:dyDescent="0.3">
      <c r="A399" s="64"/>
      <c r="F399" s="66"/>
    </row>
    <row r="400" spans="1:6" x14ac:dyDescent="0.3">
      <c r="A400" s="64"/>
      <c r="F400" s="66"/>
    </row>
    <row r="401" spans="1:6" x14ac:dyDescent="0.3">
      <c r="A401" s="64"/>
      <c r="F401" s="66"/>
    </row>
    <row r="402" spans="1:6" x14ac:dyDescent="0.3">
      <c r="A402" s="64"/>
      <c r="F402" s="66"/>
    </row>
    <row r="403" spans="1:6" x14ac:dyDescent="0.3">
      <c r="A403" s="64"/>
      <c r="F403" s="66"/>
    </row>
    <row r="404" spans="1:6" x14ac:dyDescent="0.3">
      <c r="A404" s="64"/>
      <c r="F404" s="66"/>
    </row>
    <row r="405" spans="1:6" x14ac:dyDescent="0.3">
      <c r="A405" s="64"/>
      <c r="F405" s="66"/>
    </row>
    <row r="406" spans="1:6" x14ac:dyDescent="0.3">
      <c r="A406" s="64"/>
      <c r="F406" s="66"/>
    </row>
    <row r="407" spans="1:6" x14ac:dyDescent="0.3">
      <c r="A407" s="64"/>
      <c r="F407" s="66"/>
    </row>
    <row r="408" spans="1:6" x14ac:dyDescent="0.3">
      <c r="A408" s="64"/>
      <c r="F408" s="66"/>
    </row>
    <row r="409" spans="1:6" x14ac:dyDescent="0.3">
      <c r="A409" s="64"/>
      <c r="F409" s="66"/>
    </row>
    <row r="410" spans="1:6" x14ac:dyDescent="0.3">
      <c r="A410" s="64"/>
      <c r="F410" s="66"/>
    </row>
    <row r="411" spans="1:6" x14ac:dyDescent="0.3">
      <c r="A411" s="64"/>
      <c r="F411" s="66"/>
    </row>
    <row r="412" spans="1:6" x14ac:dyDescent="0.3">
      <c r="A412" s="64"/>
      <c r="F412" s="66"/>
    </row>
    <row r="413" spans="1:6" x14ac:dyDescent="0.3">
      <c r="A413" s="64"/>
      <c r="F413" s="66"/>
    </row>
    <row r="414" spans="1:6" x14ac:dyDescent="0.3">
      <c r="A414" s="64"/>
    </row>
    <row r="415" spans="1:6" x14ac:dyDescent="0.3">
      <c r="A415" s="64"/>
    </row>
    <row r="416" spans="1:6" x14ac:dyDescent="0.3">
      <c r="A416" s="64"/>
    </row>
    <row r="417" spans="1:1" x14ac:dyDescent="0.3">
      <c r="A417" s="64"/>
    </row>
    <row r="418" spans="1:1" x14ac:dyDescent="0.3">
      <c r="A418" s="64"/>
    </row>
    <row r="419" spans="1:1" x14ac:dyDescent="0.3">
      <c r="A419" s="64"/>
    </row>
    <row r="420" spans="1:1" x14ac:dyDescent="0.3">
      <c r="A420" s="64"/>
    </row>
    <row r="421" spans="1:1" x14ac:dyDescent="0.3">
      <c r="A421" s="64"/>
    </row>
    <row r="422" spans="1:1" x14ac:dyDescent="0.3">
      <c r="A422" s="64"/>
    </row>
    <row r="423" spans="1:1" x14ac:dyDescent="0.3">
      <c r="A423" s="64"/>
    </row>
    <row r="424" spans="1:1" x14ac:dyDescent="0.3">
      <c r="A424" s="64"/>
    </row>
    <row r="425" spans="1:1" x14ac:dyDescent="0.3">
      <c r="A425" s="64"/>
    </row>
    <row r="426" spans="1:1" x14ac:dyDescent="0.3">
      <c r="A426" s="64"/>
    </row>
    <row r="427" spans="1:1" x14ac:dyDescent="0.3">
      <c r="A427" s="64"/>
    </row>
    <row r="428" spans="1:1" x14ac:dyDescent="0.3">
      <c r="A428" s="64"/>
    </row>
    <row r="429" spans="1:1" x14ac:dyDescent="0.3">
      <c r="A429" s="64"/>
    </row>
    <row r="430" spans="1:1" x14ac:dyDescent="0.3">
      <c r="A430" s="64"/>
    </row>
    <row r="431" spans="1:1" x14ac:dyDescent="0.3">
      <c r="A431" s="64"/>
    </row>
    <row r="432" spans="1:1" x14ac:dyDescent="0.3">
      <c r="A432" s="64"/>
    </row>
    <row r="433" spans="1:1" x14ac:dyDescent="0.3">
      <c r="A433" s="64"/>
    </row>
    <row r="434" spans="1:1" x14ac:dyDescent="0.3">
      <c r="A434" s="64"/>
    </row>
    <row r="435" spans="1:1" x14ac:dyDescent="0.3">
      <c r="A435" s="64"/>
    </row>
    <row r="436" spans="1:1" x14ac:dyDescent="0.3">
      <c r="A436" s="64"/>
    </row>
    <row r="437" spans="1:1" x14ac:dyDescent="0.3">
      <c r="A437" s="64"/>
    </row>
    <row r="438" spans="1:1" x14ac:dyDescent="0.3">
      <c r="A438" s="64"/>
    </row>
    <row r="439" spans="1:1" x14ac:dyDescent="0.3">
      <c r="A439" s="64"/>
    </row>
    <row r="440" spans="1:1" x14ac:dyDescent="0.3">
      <c r="A440" s="64"/>
    </row>
    <row r="441" spans="1:1" x14ac:dyDescent="0.3">
      <c r="A441" s="64"/>
    </row>
    <row r="442" spans="1:1" x14ac:dyDescent="0.3">
      <c r="A442" s="64"/>
    </row>
    <row r="443" spans="1:1" x14ac:dyDescent="0.3">
      <c r="A443" s="64"/>
    </row>
    <row r="444" spans="1:1" x14ac:dyDescent="0.3">
      <c r="A444" s="64"/>
    </row>
    <row r="445" spans="1:1" x14ac:dyDescent="0.3">
      <c r="A445" s="64"/>
    </row>
    <row r="446" spans="1:1" x14ac:dyDescent="0.3">
      <c r="A446" s="64"/>
    </row>
    <row r="447" spans="1:1" x14ac:dyDescent="0.3">
      <c r="A447" s="64"/>
    </row>
    <row r="448" spans="1:1" x14ac:dyDescent="0.3">
      <c r="A448" s="64"/>
    </row>
    <row r="449" spans="1:1" x14ac:dyDescent="0.3">
      <c r="A449" s="64"/>
    </row>
    <row r="450" spans="1:1" x14ac:dyDescent="0.3">
      <c r="A450" s="64"/>
    </row>
    <row r="451" spans="1:1" x14ac:dyDescent="0.3">
      <c r="A451" s="64"/>
    </row>
    <row r="452" spans="1:1" x14ac:dyDescent="0.3">
      <c r="A452" s="64"/>
    </row>
    <row r="453" spans="1:1" x14ac:dyDescent="0.3">
      <c r="A453" s="64"/>
    </row>
    <row r="454" spans="1:1" x14ac:dyDescent="0.3">
      <c r="A454" s="64"/>
    </row>
    <row r="455" spans="1:1" x14ac:dyDescent="0.3">
      <c r="A455" s="64"/>
    </row>
    <row r="456" spans="1:1" x14ac:dyDescent="0.3">
      <c r="A456" s="64"/>
    </row>
    <row r="457" spans="1:1" x14ac:dyDescent="0.3">
      <c r="A457" s="64"/>
    </row>
    <row r="458" spans="1:1" x14ac:dyDescent="0.3">
      <c r="A458" s="64"/>
    </row>
    <row r="459" spans="1:1" x14ac:dyDescent="0.3">
      <c r="A459" s="64"/>
    </row>
    <row r="460" spans="1:1" x14ac:dyDescent="0.3">
      <c r="A460" s="64"/>
    </row>
    <row r="461" spans="1:1" x14ac:dyDescent="0.3">
      <c r="A461" s="64"/>
    </row>
    <row r="462" spans="1:1" x14ac:dyDescent="0.3">
      <c r="A462" s="64"/>
    </row>
    <row r="463" spans="1:1" x14ac:dyDescent="0.3">
      <c r="A463" s="64"/>
    </row>
    <row r="464" spans="1:1" x14ac:dyDescent="0.3">
      <c r="A464" s="64"/>
    </row>
    <row r="465" spans="1:1" x14ac:dyDescent="0.3">
      <c r="A465" s="64"/>
    </row>
    <row r="466" spans="1:1" x14ac:dyDescent="0.3">
      <c r="A466" s="64"/>
    </row>
    <row r="467" spans="1:1" x14ac:dyDescent="0.3">
      <c r="A467" s="64"/>
    </row>
    <row r="468" spans="1:1" x14ac:dyDescent="0.3">
      <c r="A468" s="64"/>
    </row>
    <row r="469" spans="1:1" x14ac:dyDescent="0.3">
      <c r="A469" s="64"/>
    </row>
    <row r="470" spans="1:1" x14ac:dyDescent="0.3">
      <c r="A470" s="64"/>
    </row>
    <row r="471" spans="1:1" x14ac:dyDescent="0.3">
      <c r="A471" s="64"/>
    </row>
    <row r="472" spans="1:1" x14ac:dyDescent="0.3">
      <c r="A472" s="64"/>
    </row>
    <row r="473" spans="1:1" x14ac:dyDescent="0.3">
      <c r="A473" s="64"/>
    </row>
    <row r="474" spans="1:1" x14ac:dyDescent="0.3">
      <c r="A474" s="64"/>
    </row>
    <row r="475" spans="1:1" x14ac:dyDescent="0.3">
      <c r="A475" s="64"/>
    </row>
    <row r="476" spans="1:1" x14ac:dyDescent="0.3">
      <c r="A476" s="64"/>
    </row>
    <row r="477" spans="1:1" x14ac:dyDescent="0.3">
      <c r="A477" s="64"/>
    </row>
    <row r="478" spans="1:1" x14ac:dyDescent="0.3">
      <c r="A478" s="64"/>
    </row>
    <row r="479" spans="1:1" x14ac:dyDescent="0.3">
      <c r="A479" s="64"/>
    </row>
    <row r="480" spans="1:1" x14ac:dyDescent="0.3">
      <c r="A480" s="64"/>
    </row>
    <row r="481" spans="1:1" x14ac:dyDescent="0.3">
      <c r="A481" s="64"/>
    </row>
    <row r="482" spans="1:1" x14ac:dyDescent="0.3">
      <c r="A482" s="64"/>
    </row>
    <row r="483" spans="1:1" x14ac:dyDescent="0.3">
      <c r="A483" s="64"/>
    </row>
    <row r="484" spans="1:1" x14ac:dyDescent="0.3">
      <c r="A484" s="64"/>
    </row>
    <row r="485" spans="1:1" x14ac:dyDescent="0.3">
      <c r="A485" s="64"/>
    </row>
    <row r="486" spans="1:1" x14ac:dyDescent="0.3">
      <c r="A486" s="64"/>
    </row>
    <row r="487" spans="1:1" x14ac:dyDescent="0.3">
      <c r="A487" s="64"/>
    </row>
    <row r="488" spans="1:1" x14ac:dyDescent="0.3">
      <c r="A488" s="64"/>
    </row>
    <row r="489" spans="1:1" x14ac:dyDescent="0.3">
      <c r="A489" s="64"/>
    </row>
    <row r="490" spans="1:1" x14ac:dyDescent="0.3">
      <c r="A490" s="64"/>
    </row>
    <row r="491" spans="1:1" x14ac:dyDescent="0.3">
      <c r="A491" s="64"/>
    </row>
    <row r="492" spans="1:1" x14ac:dyDescent="0.3">
      <c r="A492" s="64"/>
    </row>
    <row r="493" spans="1:1" x14ac:dyDescent="0.3">
      <c r="A493" s="64"/>
    </row>
    <row r="494" spans="1:1" x14ac:dyDescent="0.3">
      <c r="A494" s="64"/>
    </row>
    <row r="495" spans="1:1" x14ac:dyDescent="0.3">
      <c r="A495" s="64"/>
    </row>
    <row r="496" spans="1:1" x14ac:dyDescent="0.3">
      <c r="A496" s="64"/>
    </row>
    <row r="497" spans="1:1" x14ac:dyDescent="0.3">
      <c r="A497" s="64"/>
    </row>
    <row r="498" spans="1:1" x14ac:dyDescent="0.3">
      <c r="A498" s="64"/>
    </row>
    <row r="499" spans="1:1" x14ac:dyDescent="0.3">
      <c r="A499" s="64"/>
    </row>
    <row r="500" spans="1:1" x14ac:dyDescent="0.3">
      <c r="A500" s="64"/>
    </row>
    <row r="501" spans="1:1" x14ac:dyDescent="0.3">
      <c r="A501" s="64"/>
    </row>
    <row r="502" spans="1:1" x14ac:dyDescent="0.3">
      <c r="A502" s="64"/>
    </row>
    <row r="503" spans="1:1" x14ac:dyDescent="0.3">
      <c r="A503" s="64"/>
    </row>
    <row r="504" spans="1:1" x14ac:dyDescent="0.3">
      <c r="A504" s="64"/>
    </row>
    <row r="505" spans="1:1" x14ac:dyDescent="0.3">
      <c r="A505" s="64"/>
    </row>
    <row r="506" spans="1:1" x14ac:dyDescent="0.3">
      <c r="A506" s="64"/>
    </row>
    <row r="507" spans="1:1" x14ac:dyDescent="0.3">
      <c r="A507" s="64"/>
    </row>
    <row r="508" spans="1:1" x14ac:dyDescent="0.3">
      <c r="A508" s="64"/>
    </row>
    <row r="509" spans="1:1" x14ac:dyDescent="0.3">
      <c r="A509" s="64"/>
    </row>
    <row r="510" spans="1:1" x14ac:dyDescent="0.3">
      <c r="A510" s="64"/>
    </row>
    <row r="511" spans="1:1" x14ac:dyDescent="0.3">
      <c r="A511" s="64"/>
    </row>
    <row r="512" spans="1:1" x14ac:dyDescent="0.3">
      <c r="A512" s="64"/>
    </row>
    <row r="513" spans="1:1" x14ac:dyDescent="0.3">
      <c r="A513" s="64"/>
    </row>
    <row r="514" spans="1:1" x14ac:dyDescent="0.3">
      <c r="A514" s="64"/>
    </row>
    <row r="515" spans="1:1" x14ac:dyDescent="0.3">
      <c r="A515" s="64"/>
    </row>
    <row r="516" spans="1:1" x14ac:dyDescent="0.3">
      <c r="A516" s="64"/>
    </row>
    <row r="517" spans="1:1" x14ac:dyDescent="0.3">
      <c r="A517" s="64"/>
    </row>
    <row r="518" spans="1:1" x14ac:dyDescent="0.3">
      <c r="A518" s="64"/>
    </row>
    <row r="519" spans="1:1" x14ac:dyDescent="0.3">
      <c r="A519" s="64"/>
    </row>
    <row r="520" spans="1:1" x14ac:dyDescent="0.3">
      <c r="A520" s="64"/>
    </row>
    <row r="521" spans="1:1" x14ac:dyDescent="0.3">
      <c r="A521" s="64"/>
    </row>
    <row r="522" spans="1:1" x14ac:dyDescent="0.3">
      <c r="A522" s="64"/>
    </row>
    <row r="523" spans="1:1" x14ac:dyDescent="0.3">
      <c r="A523" s="64"/>
    </row>
    <row r="524" spans="1:1" x14ac:dyDescent="0.3">
      <c r="A524" s="64"/>
    </row>
    <row r="525" spans="1:1" x14ac:dyDescent="0.3">
      <c r="A525" s="64"/>
    </row>
    <row r="526" spans="1:1" x14ac:dyDescent="0.3">
      <c r="A526" s="64"/>
    </row>
    <row r="527" spans="1:1" x14ac:dyDescent="0.3">
      <c r="A527" s="64"/>
    </row>
    <row r="528" spans="1:1" x14ac:dyDescent="0.3">
      <c r="A528" s="64"/>
    </row>
    <row r="529" spans="1:1" x14ac:dyDescent="0.3">
      <c r="A529" s="64"/>
    </row>
    <row r="530" spans="1:1" x14ac:dyDescent="0.3">
      <c r="A530" s="64"/>
    </row>
    <row r="531" spans="1:1" x14ac:dyDescent="0.3">
      <c r="A531" s="64"/>
    </row>
    <row r="532" spans="1:1" x14ac:dyDescent="0.3">
      <c r="A532" s="64"/>
    </row>
    <row r="533" spans="1:1" x14ac:dyDescent="0.3">
      <c r="A533" s="64"/>
    </row>
    <row r="534" spans="1:1" x14ac:dyDescent="0.3">
      <c r="A534" s="64"/>
    </row>
    <row r="535" spans="1:1" x14ac:dyDescent="0.3">
      <c r="A535" s="64"/>
    </row>
    <row r="536" spans="1:1" x14ac:dyDescent="0.3">
      <c r="A536" s="64"/>
    </row>
    <row r="537" spans="1:1" x14ac:dyDescent="0.3">
      <c r="A537" s="64"/>
    </row>
    <row r="538" spans="1:1" x14ac:dyDescent="0.3">
      <c r="A538" s="64"/>
    </row>
    <row r="539" spans="1:1" x14ac:dyDescent="0.3">
      <c r="A539" s="64"/>
    </row>
    <row r="540" spans="1:1" x14ac:dyDescent="0.3">
      <c r="A540" s="64"/>
    </row>
    <row r="541" spans="1:1" x14ac:dyDescent="0.3">
      <c r="A541" s="64"/>
    </row>
    <row r="542" spans="1:1" x14ac:dyDescent="0.3">
      <c r="A542" s="64"/>
    </row>
    <row r="543" spans="1:1" x14ac:dyDescent="0.3">
      <c r="A543" s="64"/>
    </row>
    <row r="544" spans="1:1" x14ac:dyDescent="0.3">
      <c r="A544" s="64"/>
    </row>
    <row r="545" spans="1:1" x14ac:dyDescent="0.3">
      <c r="A545" s="64"/>
    </row>
    <row r="546" spans="1:1" x14ac:dyDescent="0.3">
      <c r="A546" s="64"/>
    </row>
    <row r="547" spans="1:1" x14ac:dyDescent="0.3">
      <c r="A547" s="64"/>
    </row>
    <row r="548" spans="1:1" x14ac:dyDescent="0.3">
      <c r="A548" s="64"/>
    </row>
    <row r="549" spans="1:1" x14ac:dyDescent="0.3">
      <c r="A549" s="64"/>
    </row>
    <row r="550" spans="1:1" x14ac:dyDescent="0.3">
      <c r="A550" s="64"/>
    </row>
    <row r="551" spans="1:1" x14ac:dyDescent="0.3">
      <c r="A551" s="64"/>
    </row>
    <row r="552" spans="1:1" x14ac:dyDescent="0.3">
      <c r="A552" s="64"/>
    </row>
    <row r="553" spans="1:1" x14ac:dyDescent="0.3">
      <c r="A553" s="64"/>
    </row>
    <row r="554" spans="1:1" x14ac:dyDescent="0.3">
      <c r="A554" s="64"/>
    </row>
    <row r="555" spans="1:1" x14ac:dyDescent="0.3">
      <c r="A555" s="64"/>
    </row>
    <row r="556" spans="1:1" x14ac:dyDescent="0.3">
      <c r="A556" s="64"/>
    </row>
    <row r="557" spans="1:1" x14ac:dyDescent="0.3">
      <c r="A557" s="64"/>
    </row>
    <row r="558" spans="1:1" x14ac:dyDescent="0.3">
      <c r="A558" s="64"/>
    </row>
    <row r="559" spans="1:1" x14ac:dyDescent="0.3">
      <c r="A559" s="64"/>
    </row>
    <row r="560" spans="1:1" x14ac:dyDescent="0.3">
      <c r="A560" s="64"/>
    </row>
    <row r="561" spans="1:1" x14ac:dyDescent="0.3">
      <c r="A561" s="64"/>
    </row>
    <row r="562" spans="1:1" x14ac:dyDescent="0.3">
      <c r="A562" s="64"/>
    </row>
    <row r="563" spans="1:1" x14ac:dyDescent="0.3">
      <c r="A563" s="64"/>
    </row>
    <row r="564" spans="1:1" x14ac:dyDescent="0.3">
      <c r="A564" s="64"/>
    </row>
    <row r="565" spans="1:1" x14ac:dyDescent="0.3">
      <c r="A565" s="64"/>
    </row>
    <row r="566" spans="1:1" x14ac:dyDescent="0.3">
      <c r="A566" s="64"/>
    </row>
    <row r="567" spans="1:1" x14ac:dyDescent="0.3">
      <c r="A567" s="64"/>
    </row>
    <row r="568" spans="1:1" x14ac:dyDescent="0.3">
      <c r="A568" s="64"/>
    </row>
    <row r="569" spans="1:1" x14ac:dyDescent="0.3">
      <c r="A569" s="64"/>
    </row>
    <row r="570" spans="1:1" x14ac:dyDescent="0.3">
      <c r="A570" s="64"/>
    </row>
    <row r="571" spans="1:1" x14ac:dyDescent="0.3">
      <c r="A571" s="64"/>
    </row>
    <row r="572" spans="1:1" x14ac:dyDescent="0.3">
      <c r="A572" s="64"/>
    </row>
    <row r="573" spans="1:1" x14ac:dyDescent="0.3">
      <c r="A573" s="64"/>
    </row>
    <row r="574" spans="1:1" x14ac:dyDescent="0.3">
      <c r="A574" s="64"/>
    </row>
    <row r="575" spans="1:1" x14ac:dyDescent="0.3">
      <c r="A575" s="64"/>
    </row>
    <row r="576" spans="1:1" x14ac:dyDescent="0.3">
      <c r="A576" s="64"/>
    </row>
    <row r="577" spans="1:1" x14ac:dyDescent="0.3">
      <c r="A577" s="64"/>
    </row>
    <row r="578" spans="1:1" x14ac:dyDescent="0.3">
      <c r="A578" s="64"/>
    </row>
  </sheetData>
  <autoFilter ref="A2:P254">
    <sortState ref="A13:P61">
      <sortCondition sortBy="fontColor" ref="A2:A254" dxfId="0"/>
    </sortState>
  </autoFilter>
  <sortState ref="B1:P57">
    <sortCondition ref="B1:B57"/>
  </sortState>
  <mergeCells count="1">
    <mergeCell ref="A1:P1"/>
  </mergeCells>
  <phoneticPr fontId="0" type="noConversion"/>
  <pageMargins left="0.70866141732283472" right="0.70866141732283472" top="0.78740157480314965" bottom="0.78740157480314965" header="0.31496062992125984" footer="0.31496062992125984"/>
  <pageSetup paperSize="8" scale="59" fitToHeight="0" orientation="landscape" r:id="rId1"/>
  <rowBreaks count="2" manualBreakCount="2">
    <brk id="56" max="24" man="1"/>
    <brk id="6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C21" sqref="C21"/>
    </sheetView>
  </sheetViews>
  <sheetFormatPr defaultRowHeight="14.4" x14ac:dyDescent="0.3"/>
  <cols>
    <col min="2" max="2" width="27.44140625" customWidth="1"/>
    <col min="3" max="3" width="125.109375" customWidth="1"/>
  </cols>
  <sheetData>
    <row r="1" spans="1:3" x14ac:dyDescent="0.3">
      <c r="A1" s="51" t="s">
        <v>144</v>
      </c>
      <c r="B1" s="52" t="s">
        <v>127</v>
      </c>
      <c r="C1" s="53" t="s">
        <v>128</v>
      </c>
    </row>
    <row r="2" spans="1:3" x14ac:dyDescent="0.3">
      <c r="A2" s="54" t="s">
        <v>116</v>
      </c>
      <c r="B2" s="55" t="s">
        <v>46</v>
      </c>
      <c r="C2" s="56" t="s">
        <v>117</v>
      </c>
    </row>
    <row r="3" spans="1:3" x14ac:dyDescent="0.3">
      <c r="A3" s="54" t="s">
        <v>118</v>
      </c>
      <c r="B3" s="55" t="s">
        <v>129</v>
      </c>
      <c r="C3" s="56" t="s">
        <v>119</v>
      </c>
    </row>
    <row r="4" spans="1:3" x14ac:dyDescent="0.3">
      <c r="A4" s="57" t="s">
        <v>120</v>
      </c>
      <c r="B4" s="58" t="s">
        <v>130</v>
      </c>
      <c r="C4" s="56" t="s">
        <v>121</v>
      </c>
    </row>
    <row r="5" spans="1:3" x14ac:dyDescent="0.3">
      <c r="A5" s="57" t="s">
        <v>122</v>
      </c>
      <c r="B5" s="58" t="s">
        <v>131</v>
      </c>
      <c r="C5" s="56" t="s">
        <v>124</v>
      </c>
    </row>
    <row r="6" spans="1:3" x14ac:dyDescent="0.3">
      <c r="A6" s="57" t="s">
        <v>123</v>
      </c>
      <c r="B6" s="58" t="s">
        <v>132</v>
      </c>
      <c r="C6" s="56" t="s">
        <v>125</v>
      </c>
    </row>
    <row r="7" spans="1:3" x14ac:dyDescent="0.3">
      <c r="A7" s="57" t="s">
        <v>126</v>
      </c>
      <c r="B7" s="58" t="s">
        <v>134</v>
      </c>
      <c r="C7" s="56" t="s">
        <v>133</v>
      </c>
    </row>
    <row r="8" spans="1:3" x14ac:dyDescent="0.3">
      <c r="A8" s="54" t="s">
        <v>135</v>
      </c>
      <c r="B8" s="55" t="s">
        <v>136</v>
      </c>
      <c r="C8" s="56" t="s">
        <v>137</v>
      </c>
    </row>
    <row r="9" spans="1:3" x14ac:dyDescent="0.3">
      <c r="A9" s="54" t="s">
        <v>138</v>
      </c>
      <c r="B9" s="55" t="s">
        <v>139</v>
      </c>
      <c r="C9" s="56" t="s">
        <v>140</v>
      </c>
    </row>
    <row r="10" spans="1:3" ht="15" thickBot="1" x14ac:dyDescent="0.35">
      <c r="A10" s="59" t="s">
        <v>141</v>
      </c>
      <c r="B10" s="60" t="s">
        <v>143</v>
      </c>
      <c r="C10" s="61" t="s">
        <v>142</v>
      </c>
    </row>
    <row r="11" spans="1:3" x14ac:dyDescent="0.3">
      <c r="A11" s="62"/>
      <c r="B11" s="62"/>
      <c r="C11" s="63"/>
    </row>
    <row r="12" spans="1:3" x14ac:dyDescent="0.3">
      <c r="A12" s="139" t="s">
        <v>145</v>
      </c>
      <c r="B12" s="139"/>
      <c r="C12" s="139"/>
    </row>
    <row r="13" spans="1:3" x14ac:dyDescent="0.3">
      <c r="A13" s="139"/>
      <c r="B13" s="139"/>
      <c r="C13" s="139"/>
    </row>
    <row r="14" spans="1:3" x14ac:dyDescent="0.3">
      <c r="A14" s="139"/>
      <c r="B14" s="139"/>
      <c r="C14" s="139"/>
    </row>
  </sheetData>
  <mergeCells count="1">
    <mergeCell ref="A12:C14"/>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D8"/>
  <sheetViews>
    <sheetView workbookViewId="0">
      <selection activeCell="E1" sqref="E1"/>
    </sheetView>
  </sheetViews>
  <sheetFormatPr defaultRowHeight="14.4" x14ac:dyDescent="0.3"/>
  <cols>
    <col min="3" max="3" width="19.33203125" customWidth="1"/>
    <col min="4" max="4" width="12.5546875" customWidth="1"/>
  </cols>
  <sheetData>
    <row r="3" spans="3:4" ht="15" thickBot="1" x14ac:dyDescent="0.35"/>
    <row r="4" spans="3:4" ht="41.4" x14ac:dyDescent="0.3">
      <c r="C4" s="47" t="s">
        <v>110</v>
      </c>
      <c r="D4" s="48" t="s">
        <v>114</v>
      </c>
    </row>
    <row r="5" spans="3:4" ht="30" customHeight="1" x14ac:dyDescent="0.3">
      <c r="C5" s="43" t="s">
        <v>111</v>
      </c>
      <c r="D5" s="44">
        <v>34250848</v>
      </c>
    </row>
    <row r="6" spans="3:4" ht="53.25" customHeight="1" x14ac:dyDescent="0.3">
      <c r="C6" s="43" t="s">
        <v>112</v>
      </c>
      <c r="D6" s="44">
        <v>40501340</v>
      </c>
    </row>
    <row r="7" spans="3:4" ht="21.75" customHeight="1" x14ac:dyDescent="0.3">
      <c r="C7" s="49" t="s">
        <v>113</v>
      </c>
      <c r="D7" s="50">
        <v>67213860</v>
      </c>
    </row>
    <row r="8" spans="3:4" ht="15" thickBot="1" x14ac:dyDescent="0.35">
      <c r="C8" s="45" t="s">
        <v>115</v>
      </c>
      <c r="D8" s="46">
        <f>SUM(D5:D7)</f>
        <v>141966048</v>
      </c>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3"/>
  <sheetViews>
    <sheetView topLeftCell="A4" workbookViewId="0">
      <selection activeCell="L26" sqref="L26"/>
    </sheetView>
  </sheetViews>
  <sheetFormatPr defaultRowHeight="14.4" x14ac:dyDescent="0.3"/>
  <cols>
    <col min="6" max="7" width="11.33203125" customWidth="1"/>
    <col min="8" max="8" width="10.44140625" customWidth="1"/>
    <col min="10" max="11" width="10.6640625" customWidth="1"/>
    <col min="12" max="12" width="10.33203125" customWidth="1"/>
  </cols>
  <sheetData>
    <row r="1" spans="1:19" s="20" customFormat="1" ht="21" x14ac:dyDescent="0.3">
      <c r="A1" s="18" t="s">
        <v>47</v>
      </c>
      <c r="B1" s="19"/>
      <c r="C1" s="19"/>
      <c r="D1" s="6"/>
      <c r="E1" s="6"/>
      <c r="F1" s="12"/>
      <c r="G1" s="6"/>
      <c r="H1" s="6"/>
      <c r="I1" s="6"/>
      <c r="J1" s="6"/>
      <c r="K1" s="6"/>
      <c r="L1" s="6"/>
      <c r="M1" s="6"/>
      <c r="N1" s="6"/>
      <c r="O1" s="6"/>
      <c r="P1" s="6"/>
      <c r="Q1" s="6"/>
    </row>
    <row r="2" spans="1:19" s="20" customFormat="1" ht="75" customHeight="1" x14ac:dyDescent="0.3">
      <c r="A2" s="141" t="s">
        <v>48</v>
      </c>
      <c r="B2" s="141" t="s">
        <v>49</v>
      </c>
      <c r="C2" s="141" t="s">
        <v>51</v>
      </c>
      <c r="D2" s="141" t="s">
        <v>52</v>
      </c>
      <c r="E2" s="141" t="s">
        <v>50</v>
      </c>
      <c r="F2" s="142" t="s">
        <v>67</v>
      </c>
      <c r="G2" s="140" t="s">
        <v>53</v>
      </c>
      <c r="H2" s="140"/>
      <c r="I2" s="140"/>
      <c r="J2" s="140"/>
      <c r="K2" s="140"/>
      <c r="L2" s="140"/>
      <c r="M2" s="140"/>
      <c r="N2" s="140"/>
      <c r="O2" s="140"/>
      <c r="P2" s="141" t="s">
        <v>69</v>
      </c>
      <c r="Q2" s="141" t="s">
        <v>54</v>
      </c>
    </row>
    <row r="3" spans="1:19" s="20" customFormat="1" ht="20.25" customHeight="1" x14ac:dyDescent="0.3">
      <c r="A3" s="141"/>
      <c r="B3" s="141"/>
      <c r="C3" s="141"/>
      <c r="D3" s="141"/>
      <c r="E3" s="141"/>
      <c r="F3" s="142"/>
      <c r="G3" s="7">
        <v>2021</v>
      </c>
      <c r="H3" s="7">
        <v>2022</v>
      </c>
      <c r="I3" s="7">
        <v>2023</v>
      </c>
      <c r="J3" s="7">
        <v>2024</v>
      </c>
      <c r="K3" s="7">
        <v>2025</v>
      </c>
      <c r="L3" s="7">
        <v>2026</v>
      </c>
      <c r="M3" s="7">
        <v>2027</v>
      </c>
      <c r="N3" s="7">
        <v>2028</v>
      </c>
      <c r="O3" s="7">
        <v>2029</v>
      </c>
      <c r="P3" s="141"/>
      <c r="Q3" s="141"/>
      <c r="R3" s="19"/>
      <c r="S3" s="19"/>
    </row>
    <row r="4" spans="1:19" s="20" customFormat="1" ht="49.5" customHeight="1" x14ac:dyDescent="0.3">
      <c r="A4" s="16" t="s">
        <v>70</v>
      </c>
      <c r="B4" s="21" t="s">
        <v>71</v>
      </c>
      <c r="C4" s="21" t="s">
        <v>72</v>
      </c>
      <c r="D4" s="8" t="s">
        <v>73</v>
      </c>
      <c r="E4" s="8">
        <v>3</v>
      </c>
      <c r="F4" s="10">
        <v>52000</v>
      </c>
      <c r="G4" s="10">
        <v>52000</v>
      </c>
      <c r="H4" s="10">
        <v>0</v>
      </c>
      <c r="I4" s="10">
        <v>0</v>
      </c>
      <c r="J4" s="10">
        <v>0</v>
      </c>
      <c r="K4" s="10">
        <v>0</v>
      </c>
      <c r="L4" s="10">
        <v>0</v>
      </c>
      <c r="M4" s="10">
        <v>0</v>
      </c>
      <c r="N4" s="10">
        <v>0</v>
      </c>
      <c r="O4" s="10">
        <v>0</v>
      </c>
      <c r="P4" s="8">
        <v>2</v>
      </c>
      <c r="Q4" s="8" t="s">
        <v>80</v>
      </c>
    </row>
    <row r="5" spans="1:19" s="20" customFormat="1" ht="42.75" customHeight="1" x14ac:dyDescent="0.3">
      <c r="A5" s="16" t="s">
        <v>70</v>
      </c>
      <c r="B5" s="21" t="s">
        <v>74</v>
      </c>
      <c r="C5" s="21" t="s">
        <v>75</v>
      </c>
      <c r="D5" s="8" t="s">
        <v>73</v>
      </c>
      <c r="E5" s="8">
        <v>3</v>
      </c>
      <c r="F5" s="10">
        <v>204000</v>
      </c>
      <c r="G5" s="10">
        <f>204000/5*3</f>
        <v>122400</v>
      </c>
      <c r="H5" s="10">
        <f>F5/5</f>
        <v>40800</v>
      </c>
      <c r="I5" s="10">
        <f>H5</f>
        <v>40800</v>
      </c>
      <c r="J5" s="10">
        <v>0</v>
      </c>
      <c r="K5" s="10">
        <v>0</v>
      </c>
      <c r="L5" s="10">
        <v>0</v>
      </c>
      <c r="M5" s="10">
        <v>0</v>
      </c>
      <c r="N5" s="10">
        <v>0</v>
      </c>
      <c r="O5" s="10">
        <v>0</v>
      </c>
      <c r="P5" s="8">
        <v>2</v>
      </c>
      <c r="Q5" s="8" t="s">
        <v>80</v>
      </c>
    </row>
    <row r="6" spans="1:19" s="16" customFormat="1" ht="48" customHeight="1" x14ac:dyDescent="0.3">
      <c r="A6" s="16" t="s">
        <v>70</v>
      </c>
      <c r="B6" s="16" t="s">
        <v>76</v>
      </c>
      <c r="C6" s="16" t="s">
        <v>77</v>
      </c>
      <c r="D6" s="11" t="s">
        <v>73</v>
      </c>
      <c r="E6" s="11">
        <v>3</v>
      </c>
      <c r="F6" s="11">
        <v>70000</v>
      </c>
      <c r="G6" s="11">
        <v>70000</v>
      </c>
      <c r="H6" s="9">
        <v>0</v>
      </c>
      <c r="I6" s="9">
        <v>0</v>
      </c>
      <c r="J6" s="9">
        <v>0</v>
      </c>
      <c r="K6" s="9">
        <v>0</v>
      </c>
      <c r="L6" s="9">
        <v>0</v>
      </c>
      <c r="M6" s="9">
        <v>0</v>
      </c>
      <c r="N6" s="9">
        <v>0</v>
      </c>
      <c r="O6" s="9">
        <v>0</v>
      </c>
      <c r="P6" s="11">
        <v>5</v>
      </c>
      <c r="Q6" s="11" t="s">
        <v>80</v>
      </c>
    </row>
    <row r="7" spans="1:19" s="20" customFormat="1" ht="45.75" customHeight="1" x14ac:dyDescent="0.3">
      <c r="A7" s="16" t="s">
        <v>70</v>
      </c>
      <c r="B7" s="21" t="s">
        <v>78</v>
      </c>
      <c r="C7" s="21" t="s">
        <v>79</v>
      </c>
      <c r="D7" s="8" t="s">
        <v>73</v>
      </c>
      <c r="E7" s="8">
        <v>3</v>
      </c>
      <c r="F7" s="10">
        <v>231000</v>
      </c>
      <c r="G7" s="10">
        <f>F7/4*2</f>
        <v>115500</v>
      </c>
      <c r="H7" s="10">
        <f>$F$7/4</f>
        <v>57750</v>
      </c>
      <c r="I7" s="10">
        <f>$F$7/4</f>
        <v>57750</v>
      </c>
      <c r="J7" s="10">
        <v>0</v>
      </c>
      <c r="K7" s="10">
        <v>0</v>
      </c>
      <c r="L7" s="10">
        <v>0</v>
      </c>
      <c r="M7" s="10">
        <v>0</v>
      </c>
      <c r="N7" s="10">
        <v>0</v>
      </c>
      <c r="O7" s="10">
        <v>0</v>
      </c>
      <c r="P7" s="8">
        <v>2</v>
      </c>
      <c r="Q7" s="8" t="s">
        <v>80</v>
      </c>
    </row>
    <row r="8" spans="1:19" s="20" customFormat="1" ht="158.4" x14ac:dyDescent="0.3">
      <c r="A8" s="16" t="s">
        <v>70</v>
      </c>
      <c r="B8" s="16" t="s">
        <v>81</v>
      </c>
      <c r="C8" s="16" t="s">
        <v>82</v>
      </c>
      <c r="D8" s="11" t="s">
        <v>73</v>
      </c>
      <c r="E8" s="11">
        <v>3</v>
      </c>
      <c r="F8" s="9">
        <v>80000</v>
      </c>
      <c r="G8" s="9">
        <f>F8/4*2</f>
        <v>40000</v>
      </c>
      <c r="H8" s="9">
        <f>F8/4</f>
        <v>20000</v>
      </c>
      <c r="I8" s="9">
        <f>F8/4</f>
        <v>20000</v>
      </c>
      <c r="J8" s="9">
        <v>0</v>
      </c>
      <c r="K8" s="9">
        <v>0</v>
      </c>
      <c r="L8" s="9">
        <v>0</v>
      </c>
      <c r="M8" s="9">
        <v>0</v>
      </c>
      <c r="N8" s="9">
        <v>0</v>
      </c>
      <c r="O8" s="9">
        <v>0</v>
      </c>
      <c r="P8" s="11">
        <v>5</v>
      </c>
      <c r="Q8" s="11" t="s">
        <v>80</v>
      </c>
    </row>
    <row r="9" spans="1:19" s="20" customFormat="1" ht="201.6" x14ac:dyDescent="0.3">
      <c r="A9" s="16" t="s">
        <v>70</v>
      </c>
      <c r="B9" s="16" t="s">
        <v>83</v>
      </c>
      <c r="C9" s="16" t="s">
        <v>84</v>
      </c>
      <c r="D9" s="11" t="s">
        <v>73</v>
      </c>
      <c r="E9" s="11">
        <v>3</v>
      </c>
      <c r="F9" s="9">
        <v>100000</v>
      </c>
      <c r="G9" s="9">
        <f>F9/4</f>
        <v>25000</v>
      </c>
      <c r="H9" s="9">
        <v>25000</v>
      </c>
      <c r="I9" s="9">
        <v>25000</v>
      </c>
      <c r="J9" s="9">
        <v>25000</v>
      </c>
      <c r="K9" s="9">
        <v>0</v>
      </c>
      <c r="L9" s="9">
        <v>0</v>
      </c>
      <c r="M9" s="9">
        <v>0</v>
      </c>
      <c r="N9" s="9">
        <v>0</v>
      </c>
      <c r="O9" s="9">
        <v>0</v>
      </c>
      <c r="P9" s="11">
        <v>5</v>
      </c>
      <c r="Q9" s="11" t="s">
        <v>80</v>
      </c>
    </row>
    <row r="10" spans="1:19" s="20" customFormat="1" ht="187.2" x14ac:dyDescent="0.3">
      <c r="A10" s="16" t="s">
        <v>70</v>
      </c>
      <c r="B10" s="16" t="s">
        <v>85</v>
      </c>
      <c r="C10" s="16" t="s">
        <v>86</v>
      </c>
      <c r="D10" s="11" t="s">
        <v>73</v>
      </c>
      <c r="E10" s="11">
        <v>1</v>
      </c>
      <c r="F10" s="9">
        <v>100000</v>
      </c>
      <c r="G10" s="9">
        <f>$F$10/4</f>
        <v>25000</v>
      </c>
      <c r="H10" s="9">
        <f>$F$10/4</f>
        <v>25000</v>
      </c>
      <c r="I10" s="9">
        <f>$F$10/4</f>
        <v>25000</v>
      </c>
      <c r="J10" s="9">
        <f>$F$10/4</f>
        <v>25000</v>
      </c>
      <c r="K10" s="9">
        <v>0</v>
      </c>
      <c r="L10" s="9">
        <v>0</v>
      </c>
      <c r="M10" s="9">
        <v>0</v>
      </c>
      <c r="N10" s="9">
        <v>0</v>
      </c>
      <c r="O10" s="9">
        <v>0</v>
      </c>
      <c r="P10" s="11">
        <v>5</v>
      </c>
      <c r="Q10" s="11" t="s">
        <v>80</v>
      </c>
    </row>
    <row r="11" spans="1:19" s="20" customFormat="1" ht="409.6" x14ac:dyDescent="0.3">
      <c r="A11" s="16" t="s">
        <v>70</v>
      </c>
      <c r="B11" s="17" t="s">
        <v>87</v>
      </c>
      <c r="C11" s="17" t="s">
        <v>88</v>
      </c>
      <c r="D11" s="22" t="s">
        <v>73</v>
      </c>
      <c r="E11" s="22">
        <v>3</v>
      </c>
      <c r="F11" s="13">
        <v>440000</v>
      </c>
      <c r="G11" s="13">
        <f>F11/7*2</f>
        <v>125714.28571428571</v>
      </c>
      <c r="H11" s="13">
        <f>$F$11/7</f>
        <v>62857.142857142855</v>
      </c>
      <c r="I11" s="13">
        <f>$F$11/7</f>
        <v>62857.142857142855</v>
      </c>
      <c r="J11" s="13">
        <f>$F$11/7</f>
        <v>62857.142857142855</v>
      </c>
      <c r="K11" s="13">
        <f>$F$11/7</f>
        <v>62857.142857142855</v>
      </c>
      <c r="L11" s="13">
        <f>$F$11/7</f>
        <v>62857.142857142855</v>
      </c>
      <c r="M11" s="13">
        <v>0</v>
      </c>
      <c r="N11" s="13">
        <v>0</v>
      </c>
      <c r="O11" s="13">
        <v>0</v>
      </c>
      <c r="P11" s="22">
        <v>4</v>
      </c>
      <c r="Q11" s="22" t="s">
        <v>80</v>
      </c>
    </row>
    <row r="12" spans="1:19" s="20" customFormat="1" ht="331.2" x14ac:dyDescent="0.3">
      <c r="A12" s="16" t="s">
        <v>70</v>
      </c>
      <c r="B12" s="17" t="s">
        <v>89</v>
      </c>
      <c r="C12" s="17" t="s">
        <v>90</v>
      </c>
      <c r="D12" s="22" t="s">
        <v>73</v>
      </c>
      <c r="E12" s="22">
        <v>3</v>
      </c>
      <c r="F12" s="13">
        <v>278000</v>
      </c>
      <c r="G12" s="13">
        <f>F12/2</f>
        <v>139000</v>
      </c>
      <c r="H12" s="13">
        <f>F12/4</f>
        <v>69500</v>
      </c>
      <c r="I12" s="13">
        <f>H12</f>
        <v>69500</v>
      </c>
      <c r="J12" s="13">
        <v>0</v>
      </c>
      <c r="K12" s="13">
        <v>0</v>
      </c>
      <c r="L12" s="13">
        <v>0</v>
      </c>
      <c r="M12" s="13">
        <v>0</v>
      </c>
      <c r="N12" s="13">
        <v>0</v>
      </c>
      <c r="O12" s="13">
        <v>0</v>
      </c>
      <c r="P12" s="22">
        <v>4</v>
      </c>
      <c r="Q12" s="22" t="s">
        <v>80</v>
      </c>
    </row>
    <row r="13" spans="1:19" s="20" customFormat="1" ht="65.25" customHeight="1" x14ac:dyDescent="0.3">
      <c r="A13" s="16" t="s">
        <v>70</v>
      </c>
      <c r="B13" s="21" t="s">
        <v>91</v>
      </c>
      <c r="C13" s="21" t="s">
        <v>92</v>
      </c>
      <c r="D13" s="8" t="s">
        <v>73</v>
      </c>
      <c r="E13" s="8">
        <v>3</v>
      </c>
      <c r="F13" s="10">
        <v>147000</v>
      </c>
      <c r="G13" s="10">
        <f>F13/4*2</f>
        <v>73500</v>
      </c>
      <c r="H13" s="10">
        <f>F13/4</f>
        <v>36750</v>
      </c>
      <c r="I13" s="10">
        <f>F13/4</f>
        <v>36750</v>
      </c>
      <c r="J13" s="10">
        <v>0</v>
      </c>
      <c r="K13" s="10">
        <v>0</v>
      </c>
      <c r="L13" s="10">
        <v>0</v>
      </c>
      <c r="M13" s="10">
        <v>0</v>
      </c>
      <c r="N13" s="10">
        <v>0</v>
      </c>
      <c r="O13" s="10">
        <v>0</v>
      </c>
      <c r="P13" s="8">
        <v>4</v>
      </c>
      <c r="Q13" s="8" t="s">
        <v>80</v>
      </c>
    </row>
    <row r="14" spans="1:19" s="20" customFormat="1" ht="75.75" customHeight="1" x14ac:dyDescent="0.3">
      <c r="A14" s="16" t="s">
        <v>70</v>
      </c>
      <c r="B14" s="21" t="s">
        <v>93</v>
      </c>
      <c r="C14" s="21" t="s">
        <v>94</v>
      </c>
      <c r="D14" s="8" t="s">
        <v>73</v>
      </c>
      <c r="E14" s="8">
        <v>3</v>
      </c>
      <c r="F14" s="10">
        <v>65000</v>
      </c>
      <c r="G14" s="10">
        <f>F14/4*3</f>
        <v>48750</v>
      </c>
      <c r="H14" s="10">
        <f>F14/4</f>
        <v>16250</v>
      </c>
      <c r="I14" s="10">
        <v>0</v>
      </c>
      <c r="J14" s="10">
        <v>0</v>
      </c>
      <c r="K14" s="10">
        <v>0</v>
      </c>
      <c r="L14" s="10">
        <v>0</v>
      </c>
      <c r="M14" s="10">
        <v>0</v>
      </c>
      <c r="N14" s="10">
        <v>0</v>
      </c>
      <c r="O14" s="10">
        <v>0</v>
      </c>
      <c r="P14" s="8">
        <v>4</v>
      </c>
      <c r="Q14" s="8" t="s">
        <v>80</v>
      </c>
    </row>
    <row r="15" spans="1:19" s="20" customFormat="1" ht="115.2" x14ac:dyDescent="0.3">
      <c r="A15" s="16" t="s">
        <v>70</v>
      </c>
      <c r="B15" s="23" t="s">
        <v>95</v>
      </c>
      <c r="C15" s="23" t="s">
        <v>96</v>
      </c>
      <c r="D15" s="24" t="s">
        <v>73</v>
      </c>
      <c r="E15" s="24">
        <v>3</v>
      </c>
      <c r="F15" s="14">
        <v>75000</v>
      </c>
      <c r="G15" s="14">
        <f>F15/4*3</f>
        <v>56250</v>
      </c>
      <c r="H15" s="14">
        <f>F15/4</f>
        <v>18750</v>
      </c>
      <c r="I15" s="14">
        <v>0</v>
      </c>
      <c r="J15" s="14">
        <v>0</v>
      </c>
      <c r="K15" s="14">
        <v>0</v>
      </c>
      <c r="L15" s="14">
        <v>0</v>
      </c>
      <c r="M15" s="14">
        <v>0</v>
      </c>
      <c r="N15" s="14">
        <v>0</v>
      </c>
      <c r="O15" s="14">
        <v>0</v>
      </c>
      <c r="P15" s="24" t="s">
        <v>97</v>
      </c>
      <c r="Q15" s="24" t="s">
        <v>80</v>
      </c>
    </row>
    <row r="16" spans="1:19" s="20" customFormat="1" ht="57" customHeight="1" x14ac:dyDescent="0.3">
      <c r="A16" s="16" t="s">
        <v>70</v>
      </c>
      <c r="B16" s="23" t="s">
        <v>98</v>
      </c>
      <c r="C16" s="15" t="s">
        <v>103</v>
      </c>
      <c r="D16" s="24" t="s">
        <v>73</v>
      </c>
      <c r="E16" s="24">
        <v>3</v>
      </c>
      <c r="F16" s="14">
        <v>200000</v>
      </c>
      <c r="G16" s="14">
        <f>F16</f>
        <v>200000</v>
      </c>
      <c r="H16" s="14">
        <v>0</v>
      </c>
      <c r="I16" s="14">
        <v>0</v>
      </c>
      <c r="J16" s="14">
        <v>0</v>
      </c>
      <c r="K16" s="14">
        <v>0</v>
      </c>
      <c r="L16" s="14">
        <v>0</v>
      </c>
      <c r="M16" s="14">
        <v>0</v>
      </c>
      <c r="N16" s="14">
        <v>0</v>
      </c>
      <c r="O16" s="14">
        <v>0</v>
      </c>
      <c r="P16" s="24" t="s">
        <v>97</v>
      </c>
      <c r="Q16" s="24" t="s">
        <v>99</v>
      </c>
    </row>
    <row r="17" spans="1:17" s="20" customFormat="1" ht="345.6" x14ac:dyDescent="0.3">
      <c r="A17" s="16" t="s">
        <v>70</v>
      </c>
      <c r="B17" s="23" t="s">
        <v>100</v>
      </c>
      <c r="C17" s="23" t="s">
        <v>101</v>
      </c>
      <c r="D17" s="24" t="s">
        <v>73</v>
      </c>
      <c r="E17" s="24">
        <v>3</v>
      </c>
      <c r="F17" s="14">
        <v>150000</v>
      </c>
      <c r="G17" s="14">
        <f>F17</f>
        <v>150000</v>
      </c>
      <c r="H17" s="14">
        <v>0</v>
      </c>
      <c r="I17" s="14">
        <v>0</v>
      </c>
      <c r="J17" s="14">
        <f>I17</f>
        <v>0</v>
      </c>
      <c r="K17" s="14">
        <v>0</v>
      </c>
      <c r="L17" s="14">
        <v>0</v>
      </c>
      <c r="M17" s="14">
        <v>0</v>
      </c>
      <c r="N17" s="14">
        <v>0</v>
      </c>
      <c r="O17" s="14">
        <v>0</v>
      </c>
      <c r="P17" s="24" t="s">
        <v>97</v>
      </c>
      <c r="Q17" s="24" t="s">
        <v>80</v>
      </c>
    </row>
    <row r="18" spans="1:17" s="20" customFormat="1" ht="49.5" customHeight="1" x14ac:dyDescent="0.3">
      <c r="A18" s="16" t="s">
        <v>70</v>
      </c>
      <c r="B18" s="23" t="s">
        <v>102</v>
      </c>
      <c r="C18" s="23" t="s">
        <v>104</v>
      </c>
      <c r="D18" s="24" t="s">
        <v>73</v>
      </c>
      <c r="E18" s="24">
        <v>1</v>
      </c>
      <c r="F18" s="14">
        <v>260000</v>
      </c>
      <c r="G18" s="14">
        <f>F18/4</f>
        <v>65000</v>
      </c>
      <c r="H18" s="14">
        <f>G18</f>
        <v>65000</v>
      </c>
      <c r="I18" s="14">
        <f>H18</f>
        <v>65000</v>
      </c>
      <c r="J18" s="14">
        <f>I18</f>
        <v>65000</v>
      </c>
      <c r="K18" s="14">
        <v>0</v>
      </c>
      <c r="L18" s="14">
        <v>0</v>
      </c>
      <c r="M18" s="14">
        <v>0</v>
      </c>
      <c r="N18" s="14">
        <v>0</v>
      </c>
      <c r="O18" s="14">
        <v>0</v>
      </c>
      <c r="P18" s="24">
        <v>3</v>
      </c>
      <c r="Q18" s="24" t="s">
        <v>80</v>
      </c>
    </row>
    <row r="19" spans="1:17" s="20" customFormat="1" ht="273.60000000000002" x14ac:dyDescent="0.3">
      <c r="A19" s="16" t="s">
        <v>70</v>
      </c>
      <c r="B19" s="16" t="s">
        <v>105</v>
      </c>
      <c r="C19" s="16" t="s">
        <v>106</v>
      </c>
      <c r="D19" s="11" t="s">
        <v>73</v>
      </c>
      <c r="E19" s="11">
        <v>2</v>
      </c>
      <c r="F19" s="9">
        <v>104000</v>
      </c>
      <c r="G19" s="9">
        <f t="shared" ref="G19:G24" si="0">F19</f>
        <v>104000</v>
      </c>
      <c r="H19" s="9">
        <v>0</v>
      </c>
      <c r="I19" s="9">
        <v>0</v>
      </c>
      <c r="J19" s="9">
        <v>0</v>
      </c>
      <c r="K19" s="9">
        <v>0</v>
      </c>
      <c r="L19" s="9">
        <v>0</v>
      </c>
      <c r="M19" s="9">
        <v>0</v>
      </c>
      <c r="N19" s="9">
        <v>0</v>
      </c>
      <c r="O19" s="9">
        <v>0</v>
      </c>
      <c r="P19" s="11">
        <v>2</v>
      </c>
      <c r="Q19" s="11" t="s">
        <v>80</v>
      </c>
    </row>
    <row r="20" spans="1:17" s="20" customFormat="1" ht="100.8" x14ac:dyDescent="0.3">
      <c r="A20" s="16" t="s">
        <v>70</v>
      </c>
      <c r="B20" s="23" t="s">
        <v>0</v>
      </c>
      <c r="C20" s="23" t="s">
        <v>1</v>
      </c>
      <c r="D20" s="24" t="s">
        <v>73</v>
      </c>
      <c r="E20" s="24">
        <v>3</v>
      </c>
      <c r="F20" s="14">
        <v>230000</v>
      </c>
      <c r="G20" s="14">
        <f t="shared" si="0"/>
        <v>230000</v>
      </c>
      <c r="H20" s="14">
        <v>0</v>
      </c>
      <c r="I20" s="14">
        <v>0</v>
      </c>
      <c r="J20" s="14">
        <v>0</v>
      </c>
      <c r="K20" s="14">
        <v>0</v>
      </c>
      <c r="L20" s="14">
        <v>0</v>
      </c>
      <c r="M20" s="14">
        <v>0</v>
      </c>
      <c r="N20" s="14">
        <v>0</v>
      </c>
      <c r="O20" s="14">
        <v>0</v>
      </c>
      <c r="P20" s="24">
        <v>3</v>
      </c>
      <c r="Q20" s="24" t="s">
        <v>80</v>
      </c>
    </row>
    <row r="21" spans="1:17" s="20" customFormat="1" ht="86.4" x14ac:dyDescent="0.3">
      <c r="A21" s="16" t="s">
        <v>70</v>
      </c>
      <c r="B21" s="23" t="s">
        <v>2</v>
      </c>
      <c r="C21" s="23" t="s">
        <v>1</v>
      </c>
      <c r="D21" s="24" t="s">
        <v>73</v>
      </c>
      <c r="E21" s="24">
        <v>3</v>
      </c>
      <c r="F21" s="28">
        <v>158000</v>
      </c>
      <c r="G21" s="14">
        <f t="shared" si="0"/>
        <v>158000</v>
      </c>
      <c r="H21" s="14">
        <v>0</v>
      </c>
      <c r="I21" s="14">
        <v>0</v>
      </c>
      <c r="J21" s="14">
        <v>0</v>
      </c>
      <c r="K21" s="14">
        <v>0</v>
      </c>
      <c r="L21" s="14">
        <v>0</v>
      </c>
      <c r="M21" s="14">
        <v>0</v>
      </c>
      <c r="N21" s="14">
        <v>0</v>
      </c>
      <c r="O21" s="14">
        <v>0</v>
      </c>
      <c r="P21" s="24">
        <v>3</v>
      </c>
      <c r="Q21" s="24" t="s">
        <v>80</v>
      </c>
    </row>
    <row r="22" spans="1:17" s="20" customFormat="1" ht="244.8" x14ac:dyDescent="0.3">
      <c r="A22" s="16" t="s">
        <v>70</v>
      </c>
      <c r="B22" s="23" t="s">
        <v>3</v>
      </c>
      <c r="C22" s="23" t="s">
        <v>1</v>
      </c>
      <c r="D22" s="24" t="s">
        <v>73</v>
      </c>
      <c r="E22" s="24">
        <v>3</v>
      </c>
      <c r="F22" s="28">
        <v>160000</v>
      </c>
      <c r="G22" s="14">
        <f t="shared" si="0"/>
        <v>160000</v>
      </c>
      <c r="H22" s="14">
        <v>0</v>
      </c>
      <c r="I22" s="14">
        <v>0</v>
      </c>
      <c r="J22" s="14">
        <v>0</v>
      </c>
      <c r="K22" s="14">
        <v>0</v>
      </c>
      <c r="L22" s="14">
        <v>0</v>
      </c>
      <c r="M22" s="14">
        <v>0</v>
      </c>
      <c r="N22" s="14">
        <v>0</v>
      </c>
      <c r="O22" s="14">
        <v>0</v>
      </c>
      <c r="P22" s="24">
        <v>3</v>
      </c>
      <c r="Q22" s="24" t="s">
        <v>80</v>
      </c>
    </row>
    <row r="23" spans="1:17" s="20" customFormat="1" ht="86.4" x14ac:dyDescent="0.3">
      <c r="A23" s="16" t="s">
        <v>70</v>
      </c>
      <c r="B23" s="23" t="s">
        <v>4</v>
      </c>
      <c r="C23" s="23" t="s">
        <v>1</v>
      </c>
      <c r="D23" s="24" t="s">
        <v>73</v>
      </c>
      <c r="E23" s="24">
        <v>3</v>
      </c>
      <c r="F23" s="28">
        <v>417000</v>
      </c>
      <c r="G23" s="14">
        <f t="shared" si="0"/>
        <v>417000</v>
      </c>
      <c r="H23" s="14">
        <v>0</v>
      </c>
      <c r="I23" s="14">
        <v>0</v>
      </c>
      <c r="J23" s="14">
        <v>0</v>
      </c>
      <c r="K23" s="14">
        <v>0</v>
      </c>
      <c r="L23" s="14">
        <v>0</v>
      </c>
      <c r="M23" s="14">
        <v>0</v>
      </c>
      <c r="N23" s="14">
        <v>0</v>
      </c>
      <c r="O23" s="14">
        <v>0</v>
      </c>
      <c r="P23" s="24">
        <v>3</v>
      </c>
      <c r="Q23" s="24" t="s">
        <v>80</v>
      </c>
    </row>
    <row r="24" spans="1:17" s="20" customFormat="1" ht="144" x14ac:dyDescent="0.3">
      <c r="A24" s="16" t="s">
        <v>70</v>
      </c>
      <c r="B24" s="25" t="s">
        <v>5</v>
      </c>
      <c r="C24" s="23" t="s">
        <v>6</v>
      </c>
      <c r="D24" s="24" t="s">
        <v>73</v>
      </c>
      <c r="E24" s="24">
        <v>1</v>
      </c>
      <c r="F24" s="28">
        <v>1000000</v>
      </c>
      <c r="G24" s="14">
        <f t="shared" si="0"/>
        <v>1000000</v>
      </c>
      <c r="H24" s="14">
        <v>0</v>
      </c>
      <c r="I24" s="14">
        <v>0</v>
      </c>
      <c r="J24" s="14">
        <v>0</v>
      </c>
      <c r="K24" s="14">
        <v>0</v>
      </c>
      <c r="L24" s="14">
        <v>0</v>
      </c>
      <c r="M24" s="14">
        <v>0</v>
      </c>
      <c r="N24" s="14">
        <v>0</v>
      </c>
      <c r="O24" s="14">
        <v>0</v>
      </c>
      <c r="P24" s="24">
        <v>3</v>
      </c>
      <c r="Q24" s="24" t="s">
        <v>80</v>
      </c>
    </row>
    <row r="25" spans="1:17" s="20" customFormat="1" ht="86.4" x14ac:dyDescent="0.3">
      <c r="A25" s="16" t="s">
        <v>70</v>
      </c>
      <c r="B25" s="26" t="s">
        <v>7</v>
      </c>
      <c r="C25" s="26" t="s">
        <v>8</v>
      </c>
      <c r="D25" s="29" t="s">
        <v>34</v>
      </c>
      <c r="E25" s="22">
        <v>1</v>
      </c>
      <c r="F25" s="30">
        <v>605000</v>
      </c>
      <c r="G25" s="13">
        <f>F25/4*3</f>
        <v>453750</v>
      </c>
      <c r="H25" s="13">
        <f>F25/4</f>
        <v>151250</v>
      </c>
      <c r="I25" s="13">
        <v>0</v>
      </c>
      <c r="J25" s="13">
        <v>0</v>
      </c>
      <c r="K25" s="13">
        <v>0</v>
      </c>
      <c r="L25" s="13">
        <v>0</v>
      </c>
      <c r="M25" s="13">
        <v>0</v>
      </c>
      <c r="N25" s="13">
        <v>0</v>
      </c>
      <c r="O25" s="13">
        <v>0</v>
      </c>
      <c r="P25" s="22">
        <v>4</v>
      </c>
      <c r="Q25" s="22" t="s">
        <v>80</v>
      </c>
    </row>
    <row r="26" spans="1:17" s="20" customFormat="1" ht="230.4" x14ac:dyDescent="0.3">
      <c r="A26" s="16" t="s">
        <v>70</v>
      </c>
      <c r="B26" s="17" t="s">
        <v>9</v>
      </c>
      <c r="C26" s="17" t="s">
        <v>10</v>
      </c>
      <c r="D26" s="22" t="s">
        <v>34</v>
      </c>
      <c r="E26" s="22">
        <v>1</v>
      </c>
      <c r="F26" s="31">
        <v>305000</v>
      </c>
      <c r="G26" s="13">
        <f>F26/3*2</f>
        <v>203333.33333333334</v>
      </c>
      <c r="H26" s="13">
        <f>F26/3</f>
        <v>101666.66666666667</v>
      </c>
      <c r="I26" s="13">
        <v>0</v>
      </c>
      <c r="J26" s="13">
        <v>0</v>
      </c>
      <c r="K26" s="13">
        <v>0</v>
      </c>
      <c r="L26" s="13">
        <v>0</v>
      </c>
      <c r="M26" s="13">
        <v>0</v>
      </c>
      <c r="N26" s="13">
        <v>0</v>
      </c>
      <c r="O26" s="13">
        <v>0</v>
      </c>
      <c r="P26" s="22"/>
      <c r="Q26" s="22" t="s">
        <v>80</v>
      </c>
    </row>
    <row r="27" spans="1:17" s="20" customFormat="1" ht="72" x14ac:dyDescent="0.3">
      <c r="A27" s="16" t="s">
        <v>70</v>
      </c>
      <c r="B27" s="17" t="s">
        <v>11</v>
      </c>
      <c r="C27" s="17" t="s">
        <v>12</v>
      </c>
      <c r="D27" s="22" t="s">
        <v>34</v>
      </c>
      <c r="E27" s="22">
        <v>3</v>
      </c>
      <c r="F27" s="31">
        <v>304000</v>
      </c>
      <c r="G27" s="13">
        <v>0</v>
      </c>
      <c r="H27" s="13">
        <v>0</v>
      </c>
      <c r="I27" s="13">
        <v>0</v>
      </c>
      <c r="J27" s="13">
        <f>F27/3</f>
        <v>101333.33333333333</v>
      </c>
      <c r="K27" s="13">
        <f>J27</f>
        <v>101333.33333333333</v>
      </c>
      <c r="L27" s="13">
        <f>K27</f>
        <v>101333.33333333333</v>
      </c>
      <c r="M27" s="13">
        <v>0</v>
      </c>
      <c r="N27" s="13">
        <v>0</v>
      </c>
      <c r="O27" s="13">
        <v>0</v>
      </c>
      <c r="P27" s="22">
        <v>4</v>
      </c>
      <c r="Q27" s="22" t="s">
        <v>80</v>
      </c>
    </row>
    <row r="28" spans="1:17" s="20" customFormat="1" ht="244.8" x14ac:dyDescent="0.3">
      <c r="A28" s="16" t="s">
        <v>70</v>
      </c>
      <c r="B28" s="17" t="s">
        <v>13</v>
      </c>
      <c r="C28" s="17" t="s">
        <v>36</v>
      </c>
      <c r="D28" s="22" t="s">
        <v>34</v>
      </c>
      <c r="E28" s="22">
        <v>3</v>
      </c>
      <c r="F28" s="31">
        <v>300000</v>
      </c>
      <c r="G28" s="13">
        <f>F28</f>
        <v>300000</v>
      </c>
      <c r="H28" s="13">
        <v>0</v>
      </c>
      <c r="I28" s="13">
        <v>0</v>
      </c>
      <c r="J28" s="13">
        <v>0</v>
      </c>
      <c r="K28" s="13">
        <v>0</v>
      </c>
      <c r="L28" s="13">
        <v>0</v>
      </c>
      <c r="M28" s="13">
        <v>0</v>
      </c>
      <c r="N28" s="13">
        <v>0</v>
      </c>
      <c r="O28" s="13">
        <v>0</v>
      </c>
      <c r="P28" s="22">
        <v>4</v>
      </c>
      <c r="Q28" s="22" t="s">
        <v>80</v>
      </c>
    </row>
    <row r="29" spans="1:17" s="20" customFormat="1" ht="216" x14ac:dyDescent="0.3">
      <c r="A29" s="16" t="s">
        <v>70</v>
      </c>
      <c r="B29" s="16" t="s">
        <v>14</v>
      </c>
      <c r="C29" s="16" t="s">
        <v>35</v>
      </c>
      <c r="D29" s="11" t="s">
        <v>34</v>
      </c>
      <c r="E29" s="11">
        <v>1</v>
      </c>
      <c r="F29" s="32">
        <v>250000</v>
      </c>
      <c r="G29" s="9">
        <v>0</v>
      </c>
      <c r="H29" s="9">
        <v>0</v>
      </c>
      <c r="I29" s="9">
        <v>0</v>
      </c>
      <c r="J29" s="9">
        <f>F29/2</f>
        <v>125000</v>
      </c>
      <c r="K29" s="9">
        <f>J29</f>
        <v>125000</v>
      </c>
      <c r="L29" s="9">
        <v>0</v>
      </c>
      <c r="M29" s="9">
        <v>0</v>
      </c>
      <c r="N29" s="9">
        <v>0</v>
      </c>
      <c r="O29" s="9">
        <v>0</v>
      </c>
      <c r="P29" s="11">
        <v>0</v>
      </c>
      <c r="Q29" s="11" t="s">
        <v>80</v>
      </c>
    </row>
    <row r="30" spans="1:17" s="20" customFormat="1" ht="129.6" x14ac:dyDescent="0.3">
      <c r="A30" s="16" t="s">
        <v>70</v>
      </c>
      <c r="B30" s="17" t="s">
        <v>15</v>
      </c>
      <c r="C30" s="17" t="s">
        <v>38</v>
      </c>
      <c r="D30" s="22" t="s">
        <v>34</v>
      </c>
      <c r="E30" s="22">
        <v>3</v>
      </c>
      <c r="F30" s="31">
        <v>240000</v>
      </c>
      <c r="G30" s="13">
        <f>F30</f>
        <v>240000</v>
      </c>
      <c r="H30" s="13">
        <v>0</v>
      </c>
      <c r="I30" s="13">
        <v>0</v>
      </c>
      <c r="J30" s="13">
        <v>0</v>
      </c>
      <c r="K30" s="13">
        <v>0</v>
      </c>
      <c r="L30" s="13">
        <v>0</v>
      </c>
      <c r="M30" s="13">
        <v>0</v>
      </c>
      <c r="N30" s="13">
        <v>0</v>
      </c>
      <c r="O30" s="13">
        <v>0</v>
      </c>
      <c r="P30" s="22">
        <v>4</v>
      </c>
      <c r="Q30" s="22" t="s">
        <v>80</v>
      </c>
    </row>
    <row r="31" spans="1:17" s="20" customFormat="1" ht="100.8" x14ac:dyDescent="0.3">
      <c r="A31" s="16" t="s">
        <v>70</v>
      </c>
      <c r="B31" s="17" t="s">
        <v>16</v>
      </c>
      <c r="C31" s="17" t="s">
        <v>17</v>
      </c>
      <c r="D31" s="22" t="s">
        <v>34</v>
      </c>
      <c r="E31" s="22">
        <v>3</v>
      </c>
      <c r="F31" s="31">
        <v>184000</v>
      </c>
      <c r="G31" s="13">
        <f>F31</f>
        <v>184000</v>
      </c>
      <c r="H31" s="13">
        <v>0</v>
      </c>
      <c r="I31" s="13">
        <v>0</v>
      </c>
      <c r="J31" s="13">
        <v>0</v>
      </c>
      <c r="K31" s="13">
        <v>0</v>
      </c>
      <c r="L31" s="13">
        <v>0</v>
      </c>
      <c r="M31" s="13">
        <v>0</v>
      </c>
      <c r="N31" s="13">
        <v>0</v>
      </c>
      <c r="O31" s="13">
        <v>0</v>
      </c>
      <c r="P31" s="22">
        <v>4</v>
      </c>
      <c r="Q31" s="22" t="s">
        <v>80</v>
      </c>
    </row>
    <row r="32" spans="1:17" s="20" customFormat="1" ht="172.8" x14ac:dyDescent="0.3">
      <c r="A32" s="16" t="s">
        <v>70</v>
      </c>
      <c r="B32" s="17" t="s">
        <v>18</v>
      </c>
      <c r="C32" s="17" t="s">
        <v>19</v>
      </c>
      <c r="D32" s="22" t="s">
        <v>34</v>
      </c>
      <c r="E32" s="22">
        <v>3</v>
      </c>
      <c r="F32" s="31">
        <v>140000</v>
      </c>
      <c r="G32" s="13">
        <f>F32</f>
        <v>140000</v>
      </c>
      <c r="H32" s="13">
        <v>0</v>
      </c>
      <c r="I32" s="13">
        <v>0</v>
      </c>
      <c r="J32" s="13">
        <v>0</v>
      </c>
      <c r="K32" s="13">
        <v>0</v>
      </c>
      <c r="L32" s="13">
        <v>0</v>
      </c>
      <c r="M32" s="13">
        <v>0</v>
      </c>
      <c r="N32" s="13">
        <v>0</v>
      </c>
      <c r="O32" s="13">
        <v>0</v>
      </c>
      <c r="P32" s="22">
        <v>4</v>
      </c>
      <c r="Q32" s="22" t="s">
        <v>80</v>
      </c>
    </row>
    <row r="33" spans="1:19" s="20" customFormat="1" ht="115.2" x14ac:dyDescent="0.3">
      <c r="A33" s="16" t="s">
        <v>70</v>
      </c>
      <c r="B33" s="17" t="s">
        <v>20</v>
      </c>
      <c r="C33" s="17" t="s">
        <v>21</v>
      </c>
      <c r="D33" s="22" t="s">
        <v>34</v>
      </c>
      <c r="E33" s="22">
        <v>3</v>
      </c>
      <c r="F33" s="31">
        <v>90000</v>
      </c>
      <c r="G33" s="13">
        <f>F33</f>
        <v>90000</v>
      </c>
      <c r="H33" s="13">
        <v>0</v>
      </c>
      <c r="I33" s="13">
        <v>0</v>
      </c>
      <c r="J33" s="13">
        <v>0</v>
      </c>
      <c r="K33" s="13">
        <v>0</v>
      </c>
      <c r="L33" s="13">
        <v>0</v>
      </c>
      <c r="M33" s="13">
        <v>0</v>
      </c>
      <c r="N33" s="13">
        <v>0</v>
      </c>
      <c r="O33" s="13">
        <v>0</v>
      </c>
      <c r="P33" s="22">
        <v>4</v>
      </c>
      <c r="Q33" s="22" t="s">
        <v>80</v>
      </c>
    </row>
    <row r="34" spans="1:19" s="20" customFormat="1" ht="100.8" x14ac:dyDescent="0.3">
      <c r="A34" s="16" t="s">
        <v>70</v>
      </c>
      <c r="B34" s="17" t="s">
        <v>22</v>
      </c>
      <c r="C34" s="17" t="s">
        <v>37</v>
      </c>
      <c r="D34" s="22" t="s">
        <v>34</v>
      </c>
      <c r="E34" s="22">
        <v>3</v>
      </c>
      <c r="F34" s="31">
        <v>85000</v>
      </c>
      <c r="G34" s="13">
        <f>F34</f>
        <v>85000</v>
      </c>
      <c r="H34" s="13">
        <v>0</v>
      </c>
      <c r="I34" s="13">
        <v>0</v>
      </c>
      <c r="J34" s="13">
        <v>0</v>
      </c>
      <c r="K34" s="13">
        <v>0</v>
      </c>
      <c r="L34" s="13">
        <v>0</v>
      </c>
      <c r="M34" s="13">
        <v>0</v>
      </c>
      <c r="N34" s="13">
        <v>0</v>
      </c>
      <c r="O34" s="13">
        <v>0</v>
      </c>
      <c r="P34" s="22">
        <v>4</v>
      </c>
      <c r="Q34" s="22" t="s">
        <v>80</v>
      </c>
    </row>
    <row r="35" spans="1:19" s="20" customFormat="1" ht="129.6" x14ac:dyDescent="0.3">
      <c r="A35" s="16" t="s">
        <v>70</v>
      </c>
      <c r="B35" s="23" t="s">
        <v>23</v>
      </c>
      <c r="C35" s="23" t="s">
        <v>24</v>
      </c>
      <c r="D35" s="24" t="s">
        <v>34</v>
      </c>
      <c r="E35" s="24">
        <v>1</v>
      </c>
      <c r="F35" s="28">
        <v>66000</v>
      </c>
      <c r="G35" s="14">
        <f>F35/6*4</f>
        <v>44000</v>
      </c>
      <c r="H35" s="14">
        <f>F35/6</f>
        <v>11000</v>
      </c>
      <c r="I35" s="14">
        <f>H35</f>
        <v>11000</v>
      </c>
      <c r="J35" s="14">
        <v>0</v>
      </c>
      <c r="K35" s="14">
        <v>0</v>
      </c>
      <c r="L35" s="14">
        <v>0</v>
      </c>
      <c r="M35" s="14">
        <v>0</v>
      </c>
      <c r="N35" s="14">
        <v>0</v>
      </c>
      <c r="O35" s="14">
        <v>0</v>
      </c>
      <c r="P35" s="24">
        <v>0</v>
      </c>
      <c r="Q35" s="24" t="s">
        <v>80</v>
      </c>
      <c r="S35" s="20" t="s">
        <v>45</v>
      </c>
    </row>
    <row r="36" spans="1:19" s="20" customFormat="1" ht="216" x14ac:dyDescent="0.3">
      <c r="A36" s="16" t="s">
        <v>70</v>
      </c>
      <c r="B36" s="17" t="s">
        <v>25</v>
      </c>
      <c r="C36" s="17" t="s">
        <v>26</v>
      </c>
      <c r="D36" s="22" t="s">
        <v>34</v>
      </c>
      <c r="E36" s="22">
        <v>3</v>
      </c>
      <c r="F36" s="31">
        <v>62000</v>
      </c>
      <c r="G36" s="13">
        <f>F36</f>
        <v>62000</v>
      </c>
      <c r="H36" s="13">
        <v>0</v>
      </c>
      <c r="I36" s="13">
        <v>0</v>
      </c>
      <c r="J36" s="13">
        <v>0</v>
      </c>
      <c r="K36" s="13">
        <v>0</v>
      </c>
      <c r="L36" s="13">
        <v>0</v>
      </c>
      <c r="M36" s="13">
        <v>0</v>
      </c>
      <c r="N36" s="13">
        <v>0</v>
      </c>
      <c r="O36" s="13">
        <v>0</v>
      </c>
      <c r="P36" s="22">
        <v>4</v>
      </c>
      <c r="Q36" s="22" t="s">
        <v>80</v>
      </c>
    </row>
    <row r="37" spans="1:19" s="20" customFormat="1" ht="144" x14ac:dyDescent="0.3">
      <c r="A37" s="16" t="s">
        <v>70</v>
      </c>
      <c r="B37" s="17" t="s">
        <v>27</v>
      </c>
      <c r="C37" s="17" t="s">
        <v>28</v>
      </c>
      <c r="D37" s="22" t="s">
        <v>34</v>
      </c>
      <c r="E37" s="22">
        <v>3</v>
      </c>
      <c r="F37" s="31">
        <v>55000</v>
      </c>
      <c r="G37" s="13">
        <v>0</v>
      </c>
      <c r="H37" s="13">
        <v>0</v>
      </c>
      <c r="I37" s="13">
        <v>0</v>
      </c>
      <c r="J37" s="13">
        <f>F37/2</f>
        <v>27500</v>
      </c>
      <c r="K37" s="13">
        <f>J37</f>
        <v>27500</v>
      </c>
      <c r="L37" s="13">
        <v>0</v>
      </c>
      <c r="M37" s="13">
        <v>0</v>
      </c>
      <c r="N37" s="13">
        <v>0</v>
      </c>
      <c r="O37" s="13">
        <v>0</v>
      </c>
      <c r="P37" s="22">
        <v>4</v>
      </c>
      <c r="Q37" s="22" t="s">
        <v>80</v>
      </c>
    </row>
    <row r="38" spans="1:19" s="20" customFormat="1" ht="172.8" x14ac:dyDescent="0.3">
      <c r="A38" s="16" t="s">
        <v>70</v>
      </c>
      <c r="B38" s="17" t="s">
        <v>29</v>
      </c>
      <c r="C38" s="17" t="s">
        <v>39</v>
      </c>
      <c r="D38" s="22" t="s">
        <v>34</v>
      </c>
      <c r="E38" s="22">
        <v>3</v>
      </c>
      <c r="F38" s="31">
        <v>50000</v>
      </c>
      <c r="G38" s="13">
        <f>F38</f>
        <v>50000</v>
      </c>
      <c r="H38" s="13">
        <v>0</v>
      </c>
      <c r="I38" s="13">
        <v>0</v>
      </c>
      <c r="J38" s="13">
        <v>0</v>
      </c>
      <c r="K38" s="13">
        <v>0</v>
      </c>
      <c r="L38" s="13">
        <v>0</v>
      </c>
      <c r="M38" s="13">
        <v>0</v>
      </c>
      <c r="N38" s="13">
        <v>0</v>
      </c>
      <c r="O38" s="13">
        <v>0</v>
      </c>
      <c r="P38" s="22">
        <v>4</v>
      </c>
      <c r="Q38" s="22" t="s">
        <v>80</v>
      </c>
    </row>
    <row r="39" spans="1:19" s="20" customFormat="1" ht="144" x14ac:dyDescent="0.3">
      <c r="A39" s="16" t="s">
        <v>70</v>
      </c>
      <c r="B39" s="17" t="s">
        <v>30</v>
      </c>
      <c r="C39" s="17" t="s">
        <v>40</v>
      </c>
      <c r="D39" s="22" t="s">
        <v>34</v>
      </c>
      <c r="E39" s="22">
        <v>1</v>
      </c>
      <c r="F39" s="31">
        <v>50000</v>
      </c>
      <c r="G39" s="13">
        <f>F39</f>
        <v>50000</v>
      </c>
      <c r="H39" s="13">
        <v>0</v>
      </c>
      <c r="I39" s="13">
        <v>0</v>
      </c>
      <c r="J39" s="13">
        <v>0</v>
      </c>
      <c r="K39" s="13">
        <v>0</v>
      </c>
      <c r="L39" s="13">
        <v>0</v>
      </c>
      <c r="M39" s="13">
        <v>0</v>
      </c>
      <c r="N39" s="13">
        <v>0</v>
      </c>
      <c r="O39" s="13">
        <v>0</v>
      </c>
      <c r="P39" s="22">
        <v>4</v>
      </c>
      <c r="Q39" s="22" t="s">
        <v>80</v>
      </c>
    </row>
    <row r="40" spans="1:19" s="20" customFormat="1" ht="115.2" x14ac:dyDescent="0.3">
      <c r="A40" s="16" t="s">
        <v>70</v>
      </c>
      <c r="B40" s="17" t="s">
        <v>31</v>
      </c>
      <c r="C40" s="17" t="s">
        <v>39</v>
      </c>
      <c r="D40" s="22" t="s">
        <v>34</v>
      </c>
      <c r="E40" s="22">
        <v>3</v>
      </c>
      <c r="F40" s="31">
        <v>50000</v>
      </c>
      <c r="G40" s="13">
        <f>F40</f>
        <v>50000</v>
      </c>
      <c r="H40" s="13">
        <v>0</v>
      </c>
      <c r="I40" s="13">
        <v>0</v>
      </c>
      <c r="J40" s="13">
        <v>0</v>
      </c>
      <c r="K40" s="13">
        <v>0</v>
      </c>
      <c r="L40" s="13">
        <v>0</v>
      </c>
      <c r="M40" s="13">
        <v>0</v>
      </c>
      <c r="N40" s="13">
        <v>0</v>
      </c>
      <c r="O40" s="13">
        <v>0</v>
      </c>
      <c r="P40" s="22">
        <v>4</v>
      </c>
      <c r="Q40" s="22" t="s">
        <v>80</v>
      </c>
    </row>
    <row r="41" spans="1:19" s="20" customFormat="1" ht="100.8" x14ac:dyDescent="0.3">
      <c r="A41" s="16" t="s">
        <v>70</v>
      </c>
      <c r="B41" s="27" t="s">
        <v>32</v>
      </c>
      <c r="C41" s="17" t="s">
        <v>41</v>
      </c>
      <c r="D41" s="33" t="s">
        <v>34</v>
      </c>
      <c r="E41" s="22">
        <v>1</v>
      </c>
      <c r="F41" s="34">
        <v>50000</v>
      </c>
      <c r="G41" s="13">
        <f>F41/7*3</f>
        <v>21428.571428571428</v>
      </c>
      <c r="H41" s="13">
        <f>F41/7</f>
        <v>7142.8571428571431</v>
      </c>
      <c r="I41" s="13">
        <f>H41</f>
        <v>7142.8571428571431</v>
      </c>
      <c r="J41" s="13">
        <f>I41</f>
        <v>7142.8571428571431</v>
      </c>
      <c r="K41" s="13">
        <f>J41</f>
        <v>7142.8571428571431</v>
      </c>
      <c r="L41" s="13">
        <v>0</v>
      </c>
      <c r="M41" s="13">
        <v>0</v>
      </c>
      <c r="N41" s="13">
        <v>0</v>
      </c>
      <c r="O41" s="13">
        <v>0</v>
      </c>
      <c r="P41" s="22"/>
      <c r="Q41" s="22" t="s">
        <v>80</v>
      </c>
    </row>
    <row r="42" spans="1:19" s="20" customFormat="1" ht="187.2" x14ac:dyDescent="0.3">
      <c r="A42" s="16" t="s">
        <v>70</v>
      </c>
      <c r="B42" s="21" t="s">
        <v>44</v>
      </c>
      <c r="C42" s="21" t="s">
        <v>42</v>
      </c>
      <c r="D42" s="8" t="s">
        <v>97</v>
      </c>
      <c r="E42" s="8">
        <v>1</v>
      </c>
      <c r="F42" s="35">
        <v>49000</v>
      </c>
      <c r="G42" s="10">
        <f>F42</f>
        <v>49000</v>
      </c>
      <c r="H42" s="10">
        <v>0</v>
      </c>
      <c r="I42" s="10">
        <v>0</v>
      </c>
      <c r="J42" s="10">
        <v>0</v>
      </c>
      <c r="K42" s="10">
        <v>0</v>
      </c>
      <c r="L42" s="10">
        <v>0</v>
      </c>
      <c r="M42" s="10">
        <v>0</v>
      </c>
      <c r="N42" s="10">
        <v>0</v>
      </c>
      <c r="O42" s="10">
        <v>0</v>
      </c>
      <c r="P42" s="8">
        <v>4</v>
      </c>
      <c r="Q42" s="8" t="s">
        <v>80</v>
      </c>
    </row>
    <row r="43" spans="1:19" s="20" customFormat="1" ht="144" x14ac:dyDescent="0.3">
      <c r="A43" s="16" t="s">
        <v>70</v>
      </c>
      <c r="B43" s="21" t="s">
        <v>33</v>
      </c>
      <c r="C43" s="21" t="s">
        <v>43</v>
      </c>
      <c r="D43" s="8" t="s">
        <v>97</v>
      </c>
      <c r="E43" s="8">
        <v>3</v>
      </c>
      <c r="F43" s="36">
        <v>50000</v>
      </c>
      <c r="G43" s="10">
        <f>F43/3*2</f>
        <v>33333.333333333336</v>
      </c>
      <c r="H43" s="10">
        <v>0</v>
      </c>
      <c r="I43" s="10">
        <v>0</v>
      </c>
      <c r="J43" s="10">
        <v>0</v>
      </c>
      <c r="K43" s="10">
        <v>0</v>
      </c>
      <c r="L43" s="10">
        <v>0</v>
      </c>
      <c r="M43" s="10">
        <v>0</v>
      </c>
      <c r="N43" s="10">
        <v>0</v>
      </c>
      <c r="O43" s="10">
        <v>0</v>
      </c>
      <c r="P43" s="8">
        <v>4</v>
      </c>
      <c r="Q43" s="8" t="s">
        <v>80</v>
      </c>
    </row>
  </sheetData>
  <mergeCells count="9">
    <mergeCell ref="G2:O2"/>
    <mergeCell ref="P2:P3"/>
    <mergeCell ref="Q2:Q3"/>
    <mergeCell ref="A2:A3"/>
    <mergeCell ref="B2:B3"/>
    <mergeCell ref="C2:C3"/>
    <mergeCell ref="D2:D3"/>
    <mergeCell ref="E2:E3"/>
    <mergeCell ref="F2:F3"/>
  </mergeCells>
  <phoneticPr fontId="0" type="noConversion"/>
  <dataValidations count="3">
    <dataValidation type="whole" allowBlank="1" showInputMessage="1" showErrorMessage="1" sqref="E4:E43">
      <formula1>1</formula1>
      <formula2>3</formula2>
    </dataValidation>
    <dataValidation type="textLength" operator="lessThanOrEqual" allowBlank="1" showInputMessage="1" showErrorMessage="1" sqref="Q4:Q43">
      <formula1>100</formula1>
    </dataValidation>
    <dataValidation type="textLength" operator="lessThanOrEqual" allowBlank="1" showInputMessage="1" showErrorMessage="1" sqref="C4:C43">
      <formula1>250</formula1>
    </dataValidation>
  </dataValidations>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8</vt:i4>
      </vt:variant>
    </vt:vector>
  </HeadingPairs>
  <TitlesOfParts>
    <vt:vector size="8" baseType="lpstr">
      <vt:lpstr>vzor vyplňování</vt:lpstr>
      <vt:lpstr>Finální tabulka</vt:lpstr>
      <vt:lpstr>List2</vt:lpstr>
      <vt:lpstr>List3</vt:lpstr>
      <vt:lpstr>List1</vt:lpstr>
      <vt:lpstr>SC</vt:lpstr>
      <vt:lpstr>alokace dle typů projektů</vt:lpstr>
      <vt:lpstr>RAP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Loučná Jitka</dc:creator>
  <cp:lastModifiedBy>Heroutová Blanka</cp:lastModifiedBy>
  <cp:lastPrinted>2020-11-12T19:58:13Z</cp:lastPrinted>
  <dcterms:created xsi:type="dcterms:W3CDTF">2019-05-31T08:18:18Z</dcterms:created>
  <dcterms:modified xsi:type="dcterms:W3CDTF">2021-06-14T13:23:34Z</dcterms:modified>
</cp:coreProperties>
</file>